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workspace\hack-io-data\Project0-Data\excel\"/>
    </mc:Choice>
  </mc:AlternateContent>
  <xr:revisionPtr revIDLastSave="0" documentId="13_ncr:1_{8749E183-02EA-41E1-95BE-95DD3AFB1164}" xr6:coauthVersionLast="47" xr6:coauthVersionMax="47" xr10:uidLastSave="{00000000-0000-0000-0000-000000000000}"/>
  <bookViews>
    <workbookView xWindow="-108" yWindow="-108" windowWidth="23256" windowHeight="12576" firstSheet="1" activeTab="1" xr2:uid="{00000000-000D-0000-FFFF-FFFF00000000}"/>
  </bookViews>
  <sheets>
    <sheet name="Hoja3" sheetId="13" r:id="rId1"/>
    <sheet name="DashBoard" sheetId="19" r:id="rId2"/>
    <sheet name="Tablas" sheetId="10" r:id="rId3"/>
    <sheet name="sala" sheetId="3" r:id="rId4"/>
    <sheet name="cocina" sheetId="4" r:id="rId5"/>
    <sheet name="orden_agrupada" sheetId="9" r:id="rId6"/>
  </sheet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9" l="1"/>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8"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G2" i="4"/>
  <c r="I2" i="4" s="1"/>
  <c r="G3" i="4"/>
  <c r="G4" i="4"/>
  <c r="G5" i="4"/>
  <c r="I5" i="4" s="1"/>
  <c r="G6" i="4"/>
  <c r="G7" i="4"/>
  <c r="I7" i="4" s="1"/>
  <c r="G8" i="4"/>
  <c r="I8" i="4" s="1"/>
  <c r="G9" i="4"/>
  <c r="I9" i="4" s="1"/>
  <c r="G10" i="4"/>
  <c r="I10" i="4" s="1"/>
  <c r="G11" i="4"/>
  <c r="G12" i="4"/>
  <c r="G13" i="4"/>
  <c r="I13" i="4" s="1"/>
  <c r="G14" i="4"/>
  <c r="G15" i="4"/>
  <c r="I15" i="4" s="1"/>
  <c r="G16" i="4"/>
  <c r="I16" i="4" s="1"/>
  <c r="G17" i="4"/>
  <c r="I17" i="4" s="1"/>
  <c r="G18" i="4"/>
  <c r="I18" i="4" s="1"/>
  <c r="G19" i="4"/>
  <c r="G20" i="4"/>
  <c r="G21" i="4"/>
  <c r="I21" i="4" s="1"/>
  <c r="G22" i="4"/>
  <c r="G23" i="4"/>
  <c r="I23" i="4" s="1"/>
  <c r="G24" i="4"/>
  <c r="I24" i="4" s="1"/>
  <c r="G25" i="4"/>
  <c r="I25" i="4" s="1"/>
  <c r="G26" i="4"/>
  <c r="I26" i="4" s="1"/>
  <c r="G27" i="4"/>
  <c r="G28" i="4"/>
  <c r="G29" i="4"/>
  <c r="I29" i="4" s="1"/>
  <c r="G30" i="4"/>
  <c r="G31" i="4"/>
  <c r="I31" i="4" s="1"/>
  <c r="G32" i="4"/>
  <c r="I32" i="4" s="1"/>
  <c r="G33" i="4"/>
  <c r="I33" i="4" s="1"/>
  <c r="G34" i="4"/>
  <c r="I34" i="4" s="1"/>
  <c r="G35" i="4"/>
  <c r="G36" i="4"/>
  <c r="G37" i="4"/>
  <c r="I37" i="4" s="1"/>
  <c r="G38" i="4"/>
  <c r="G39" i="4"/>
  <c r="I39" i="4" s="1"/>
  <c r="G40" i="4"/>
  <c r="I40" i="4" s="1"/>
  <c r="G41" i="4"/>
  <c r="I41" i="4" s="1"/>
  <c r="G42" i="4"/>
  <c r="I42" i="4" s="1"/>
  <c r="G43" i="4"/>
  <c r="G44" i="4"/>
  <c r="G45" i="4"/>
  <c r="I45" i="4" s="1"/>
  <c r="G46" i="4"/>
  <c r="G47" i="4"/>
  <c r="I47" i="4" s="1"/>
  <c r="G48" i="4"/>
  <c r="I48" i="4" s="1"/>
  <c r="G49" i="4"/>
  <c r="I49" i="4" s="1"/>
  <c r="G50" i="4"/>
  <c r="I50" i="4" s="1"/>
  <c r="G51" i="4"/>
  <c r="G52" i="4"/>
  <c r="G53" i="4"/>
  <c r="I53" i="4" s="1"/>
  <c r="G54" i="4"/>
  <c r="G55" i="4"/>
  <c r="I55" i="4" s="1"/>
  <c r="G56" i="4"/>
  <c r="I56" i="4" s="1"/>
  <c r="G57" i="4"/>
  <c r="I57" i="4" s="1"/>
  <c r="G58" i="4"/>
  <c r="I58" i="4" s="1"/>
  <c r="G59" i="4"/>
  <c r="G60" i="4"/>
  <c r="G61" i="4"/>
  <c r="I61" i="4" s="1"/>
  <c r="G62" i="4"/>
  <c r="G63" i="4"/>
  <c r="I63" i="4" s="1"/>
  <c r="G64" i="4"/>
  <c r="I64" i="4" s="1"/>
  <c r="G65" i="4"/>
  <c r="I65" i="4" s="1"/>
  <c r="G66" i="4"/>
  <c r="I66" i="4" s="1"/>
  <c r="G67" i="4"/>
  <c r="G68" i="4"/>
  <c r="G69" i="4"/>
  <c r="I69" i="4" s="1"/>
  <c r="G70" i="4"/>
  <c r="G71" i="4"/>
  <c r="I71" i="4" s="1"/>
  <c r="G72" i="4"/>
  <c r="I72" i="4" s="1"/>
  <c r="G73" i="4"/>
  <c r="I73" i="4" s="1"/>
  <c r="G74" i="4"/>
  <c r="I74" i="4" s="1"/>
  <c r="G75" i="4"/>
  <c r="G76" i="4"/>
  <c r="G77" i="4"/>
  <c r="I77" i="4" s="1"/>
  <c r="G78" i="4"/>
  <c r="G79" i="4"/>
  <c r="I79" i="4" s="1"/>
  <c r="G80" i="4"/>
  <c r="I80" i="4" s="1"/>
  <c r="G81" i="4"/>
  <c r="I81" i="4" s="1"/>
  <c r="G82" i="4"/>
  <c r="I82" i="4" s="1"/>
  <c r="G83" i="4"/>
  <c r="G84" i="4"/>
  <c r="G85" i="4"/>
  <c r="I85" i="4" s="1"/>
  <c r="G86" i="4"/>
  <c r="G87" i="4"/>
  <c r="I87" i="4" s="1"/>
  <c r="G88" i="4"/>
  <c r="I88" i="4" s="1"/>
  <c r="G89" i="4"/>
  <c r="I89" i="4" s="1"/>
  <c r="G90" i="4"/>
  <c r="I90" i="4" s="1"/>
  <c r="G91" i="4"/>
  <c r="G92" i="4"/>
  <c r="G93" i="4"/>
  <c r="I93" i="4" s="1"/>
  <c r="G94" i="4"/>
  <c r="G95" i="4"/>
  <c r="I95" i="4" s="1"/>
  <c r="G96" i="4"/>
  <c r="I96" i="4" s="1"/>
  <c r="G97" i="4"/>
  <c r="I97" i="4" s="1"/>
  <c r="G98" i="4"/>
  <c r="I98" i="4" s="1"/>
  <c r="G99" i="4"/>
  <c r="G100" i="4"/>
  <c r="G101" i="4"/>
  <c r="I101" i="4" s="1"/>
  <c r="G102" i="4"/>
  <c r="G103" i="4"/>
  <c r="I103" i="4" s="1"/>
  <c r="G104" i="4"/>
  <c r="I104" i="4" s="1"/>
  <c r="G105" i="4"/>
  <c r="I105" i="4" s="1"/>
  <c r="G106" i="4"/>
  <c r="I106" i="4" s="1"/>
  <c r="G107" i="4"/>
  <c r="G108" i="4"/>
  <c r="G109" i="4"/>
  <c r="I109" i="4" s="1"/>
  <c r="G110" i="4"/>
  <c r="G111" i="4"/>
  <c r="I111" i="4" s="1"/>
  <c r="G112" i="4"/>
  <c r="I112" i="4" s="1"/>
  <c r="G113" i="4"/>
  <c r="I113" i="4" s="1"/>
  <c r="G114" i="4"/>
  <c r="I114" i="4" s="1"/>
  <c r="G115" i="4"/>
  <c r="G116" i="4"/>
  <c r="G117" i="4"/>
  <c r="I117" i="4" s="1"/>
  <c r="G118" i="4"/>
  <c r="G119" i="4"/>
  <c r="I119" i="4" s="1"/>
  <c r="G120" i="4"/>
  <c r="I120" i="4" s="1"/>
  <c r="G121" i="4"/>
  <c r="I121" i="4" s="1"/>
  <c r="G122" i="4"/>
  <c r="I122" i="4" s="1"/>
  <c r="G123" i="4"/>
  <c r="G124" i="4"/>
  <c r="G125" i="4"/>
  <c r="I125" i="4" s="1"/>
  <c r="G126" i="4"/>
  <c r="G127" i="4"/>
  <c r="I127" i="4" s="1"/>
  <c r="G128" i="4"/>
  <c r="I128" i="4" s="1"/>
  <c r="G129" i="4"/>
  <c r="I129" i="4" s="1"/>
  <c r="G130" i="4"/>
  <c r="I130" i="4" s="1"/>
  <c r="G131" i="4"/>
  <c r="G132" i="4"/>
  <c r="G133" i="4"/>
  <c r="I133" i="4" s="1"/>
  <c r="G134" i="4"/>
  <c r="G135" i="4"/>
  <c r="I135" i="4" s="1"/>
  <c r="G136" i="4"/>
  <c r="I136" i="4" s="1"/>
  <c r="G137" i="4"/>
  <c r="I137" i="4" s="1"/>
  <c r="G138" i="4"/>
  <c r="I138" i="4" s="1"/>
  <c r="G139" i="4"/>
  <c r="G140" i="4"/>
  <c r="G141" i="4"/>
  <c r="I141" i="4" s="1"/>
  <c r="G142" i="4"/>
  <c r="G143" i="4"/>
  <c r="I143" i="4" s="1"/>
  <c r="G144" i="4"/>
  <c r="I144" i="4" s="1"/>
  <c r="G145" i="4"/>
  <c r="I145" i="4" s="1"/>
  <c r="G146" i="4"/>
  <c r="I146" i="4" s="1"/>
  <c r="G147" i="4"/>
  <c r="G148" i="4"/>
  <c r="G149" i="4"/>
  <c r="I149" i="4" s="1"/>
  <c r="G150" i="4"/>
  <c r="G151" i="4"/>
  <c r="I151" i="4" s="1"/>
  <c r="G152" i="4"/>
  <c r="I152" i="4" s="1"/>
  <c r="G153" i="4"/>
  <c r="I153" i="4" s="1"/>
  <c r="G154" i="4"/>
  <c r="I154" i="4" s="1"/>
  <c r="G155" i="4"/>
  <c r="G156" i="4"/>
  <c r="G157" i="4"/>
  <c r="I157" i="4" s="1"/>
  <c r="G158" i="4"/>
  <c r="G159" i="4"/>
  <c r="I159" i="4" s="1"/>
  <c r="G160" i="4"/>
  <c r="I160" i="4" s="1"/>
  <c r="G161" i="4"/>
  <c r="I161" i="4" s="1"/>
  <c r="G162" i="4"/>
  <c r="I162" i="4" s="1"/>
  <c r="G163" i="4"/>
  <c r="G164" i="4"/>
  <c r="G165" i="4"/>
  <c r="I165" i="4" s="1"/>
  <c r="G166" i="4"/>
  <c r="G167" i="4"/>
  <c r="I167" i="4" s="1"/>
  <c r="G168" i="4"/>
  <c r="I168" i="4" s="1"/>
  <c r="G169" i="4"/>
  <c r="I169" i="4" s="1"/>
  <c r="G170" i="4"/>
  <c r="I170" i="4" s="1"/>
  <c r="G171" i="4"/>
  <c r="G172" i="4"/>
  <c r="G173" i="4"/>
  <c r="I173" i="4" s="1"/>
  <c r="G174" i="4"/>
  <c r="G175" i="4"/>
  <c r="I175" i="4" s="1"/>
  <c r="G176" i="4"/>
  <c r="I176" i="4" s="1"/>
  <c r="G177" i="4"/>
  <c r="I177" i="4" s="1"/>
  <c r="G178" i="4"/>
  <c r="I178" i="4" s="1"/>
  <c r="G179" i="4"/>
  <c r="G180" i="4"/>
  <c r="G181" i="4"/>
  <c r="I181" i="4" s="1"/>
  <c r="G182" i="4"/>
  <c r="G183" i="4"/>
  <c r="I183" i="4" s="1"/>
  <c r="G184" i="4"/>
  <c r="I184" i="4" s="1"/>
  <c r="G185" i="4"/>
  <c r="I185" i="4" s="1"/>
  <c r="G186" i="4"/>
  <c r="I186" i="4" s="1"/>
  <c r="G187" i="4"/>
  <c r="G188" i="4"/>
  <c r="G189" i="4"/>
  <c r="I189" i="4" s="1"/>
  <c r="G190" i="4"/>
  <c r="G191" i="4"/>
  <c r="I191" i="4" s="1"/>
  <c r="G192" i="4"/>
  <c r="I192" i="4" s="1"/>
  <c r="G193" i="4"/>
  <c r="I193" i="4" s="1"/>
  <c r="G194" i="4"/>
  <c r="I194" i="4" s="1"/>
  <c r="G195" i="4"/>
  <c r="G196" i="4"/>
  <c r="G197" i="4"/>
  <c r="I197" i="4" s="1"/>
  <c r="G198" i="4"/>
  <c r="G199" i="4"/>
  <c r="I199" i="4" s="1"/>
  <c r="G200" i="4"/>
  <c r="I200" i="4" s="1"/>
  <c r="G201" i="4"/>
  <c r="I201" i="4" s="1"/>
  <c r="G202" i="4"/>
  <c r="I202" i="4" s="1"/>
  <c r="G203" i="4"/>
  <c r="G204" i="4"/>
  <c r="G205" i="4"/>
  <c r="I205" i="4" s="1"/>
  <c r="G206" i="4"/>
  <c r="G207" i="4"/>
  <c r="I207" i="4" s="1"/>
  <c r="G208" i="4"/>
  <c r="I208" i="4" s="1"/>
  <c r="G209" i="4"/>
  <c r="I209" i="4" s="1"/>
  <c r="G210" i="4"/>
  <c r="I210" i="4" s="1"/>
  <c r="G211" i="4"/>
  <c r="G212" i="4"/>
  <c r="G213" i="4"/>
  <c r="I213" i="4" s="1"/>
  <c r="G214" i="4"/>
  <c r="G215" i="4"/>
  <c r="I215" i="4" s="1"/>
  <c r="G216" i="4"/>
  <c r="I216" i="4" s="1"/>
  <c r="G217" i="4"/>
  <c r="I217" i="4" s="1"/>
  <c r="G218" i="4"/>
  <c r="I218" i="4" s="1"/>
  <c r="G219" i="4"/>
  <c r="G220" i="4"/>
  <c r="G221" i="4"/>
  <c r="I221" i="4" s="1"/>
  <c r="G222" i="4"/>
  <c r="G223" i="4"/>
  <c r="I223" i="4" s="1"/>
  <c r="G224" i="4"/>
  <c r="I224" i="4" s="1"/>
  <c r="G225" i="4"/>
  <c r="I225" i="4" s="1"/>
  <c r="G226" i="4"/>
  <c r="I226" i="4" s="1"/>
  <c r="G227" i="4"/>
  <c r="G228" i="4"/>
  <c r="G229" i="4"/>
  <c r="I229" i="4" s="1"/>
  <c r="G230" i="4"/>
  <c r="G231" i="4"/>
  <c r="I231" i="4" s="1"/>
  <c r="G232" i="4"/>
  <c r="I232" i="4" s="1"/>
  <c r="G233" i="4"/>
  <c r="I233" i="4" s="1"/>
  <c r="G234" i="4"/>
  <c r="I234" i="4" s="1"/>
  <c r="G235" i="4"/>
  <c r="G236" i="4"/>
  <c r="G237" i="4"/>
  <c r="I237" i="4" s="1"/>
  <c r="G238" i="4"/>
  <c r="G239" i="4"/>
  <c r="I239" i="4" s="1"/>
  <c r="G240" i="4"/>
  <c r="I240" i="4" s="1"/>
  <c r="G241" i="4"/>
  <c r="I241" i="4" s="1"/>
  <c r="G242" i="4"/>
  <c r="I242" i="4" s="1"/>
  <c r="G243" i="4"/>
  <c r="G244" i="4"/>
  <c r="G245" i="4"/>
  <c r="I245" i="4" s="1"/>
  <c r="G246" i="4"/>
  <c r="G247" i="4"/>
  <c r="I247" i="4" s="1"/>
  <c r="G248" i="4"/>
  <c r="I248" i="4" s="1"/>
  <c r="G249" i="4"/>
  <c r="I249" i="4" s="1"/>
  <c r="G250" i="4"/>
  <c r="I250" i="4" s="1"/>
  <c r="G251" i="4"/>
  <c r="G252" i="4"/>
  <c r="G253" i="4"/>
  <c r="I253" i="4" s="1"/>
  <c r="G254" i="4"/>
  <c r="G255" i="4"/>
  <c r="I255" i="4" s="1"/>
  <c r="G256" i="4"/>
  <c r="I256" i="4" s="1"/>
  <c r="G257" i="4"/>
  <c r="I257" i="4" s="1"/>
  <c r="G258" i="4"/>
  <c r="I258" i="4" s="1"/>
  <c r="G259" i="4"/>
  <c r="G260" i="4"/>
  <c r="G261" i="4"/>
  <c r="I261" i="4" s="1"/>
  <c r="G262" i="4"/>
  <c r="G263" i="4"/>
  <c r="I263" i="4" s="1"/>
  <c r="G264" i="4"/>
  <c r="I264" i="4" s="1"/>
  <c r="G265" i="4"/>
  <c r="I265" i="4" s="1"/>
  <c r="G266" i="4"/>
  <c r="I266" i="4" s="1"/>
  <c r="G267" i="4"/>
  <c r="G268" i="4"/>
  <c r="G269" i="4"/>
  <c r="I269" i="4" s="1"/>
  <c r="G270" i="4"/>
  <c r="G271" i="4"/>
  <c r="I271" i="4" s="1"/>
  <c r="G272" i="4"/>
  <c r="I272" i="4" s="1"/>
  <c r="G273" i="4"/>
  <c r="I273" i="4" s="1"/>
  <c r="G274" i="4"/>
  <c r="I274" i="4" s="1"/>
  <c r="G275" i="4"/>
  <c r="G276" i="4"/>
  <c r="G277" i="4"/>
  <c r="I277" i="4" s="1"/>
  <c r="G278" i="4"/>
  <c r="G279" i="4"/>
  <c r="I279" i="4" s="1"/>
  <c r="G280" i="4"/>
  <c r="I280" i="4" s="1"/>
  <c r="G281" i="4"/>
  <c r="I281" i="4" s="1"/>
  <c r="G282" i="4"/>
  <c r="I282" i="4" s="1"/>
  <c r="G283" i="4"/>
  <c r="G284" i="4"/>
  <c r="G285" i="4"/>
  <c r="I285" i="4" s="1"/>
  <c r="G286" i="4"/>
  <c r="G287" i="4"/>
  <c r="I287" i="4" s="1"/>
  <c r="G288" i="4"/>
  <c r="I288" i="4" s="1"/>
  <c r="G289" i="4"/>
  <c r="I289" i="4" s="1"/>
  <c r="G290" i="4"/>
  <c r="I290" i="4" s="1"/>
  <c r="G291" i="4"/>
  <c r="G292" i="4"/>
  <c r="G293" i="4"/>
  <c r="I293" i="4" s="1"/>
  <c r="G294" i="4"/>
  <c r="G295" i="4"/>
  <c r="I295" i="4" s="1"/>
  <c r="G296" i="4"/>
  <c r="I296" i="4" s="1"/>
  <c r="G297" i="4"/>
  <c r="I297" i="4" s="1"/>
  <c r="G298" i="4"/>
  <c r="I298" i="4" s="1"/>
  <c r="G299" i="4"/>
  <c r="G300" i="4"/>
  <c r="G301" i="4"/>
  <c r="I301" i="4" s="1"/>
  <c r="G302" i="4"/>
  <c r="G303" i="4"/>
  <c r="I303" i="4" s="1"/>
  <c r="G304" i="4"/>
  <c r="I304" i="4" s="1"/>
  <c r="G305" i="4"/>
  <c r="I305" i="4" s="1"/>
  <c r="G306" i="4"/>
  <c r="I306" i="4" s="1"/>
  <c r="G307" i="4"/>
  <c r="G308" i="4"/>
  <c r="G309" i="4"/>
  <c r="I309" i="4" s="1"/>
  <c r="G310" i="4"/>
  <c r="G311" i="4"/>
  <c r="I311" i="4" s="1"/>
  <c r="G312" i="4"/>
  <c r="I312" i="4" s="1"/>
  <c r="G313" i="4"/>
  <c r="I313" i="4" s="1"/>
  <c r="G314" i="4"/>
  <c r="I314" i="4" s="1"/>
  <c r="G315" i="4"/>
  <c r="G316" i="4"/>
  <c r="G317" i="4"/>
  <c r="I317" i="4" s="1"/>
  <c r="G318" i="4"/>
  <c r="G319" i="4"/>
  <c r="I319" i="4" s="1"/>
  <c r="G320" i="4"/>
  <c r="I320" i="4" s="1"/>
  <c r="G321" i="4"/>
  <c r="I321" i="4" s="1"/>
  <c r="G322" i="4"/>
  <c r="I322" i="4" s="1"/>
  <c r="G323" i="4"/>
  <c r="G324" i="4"/>
  <c r="G325" i="4"/>
  <c r="I325" i="4" s="1"/>
  <c r="G326" i="4"/>
  <c r="G327" i="4"/>
  <c r="I327" i="4" s="1"/>
  <c r="G328" i="4"/>
  <c r="I328" i="4" s="1"/>
  <c r="G329" i="4"/>
  <c r="I329" i="4" s="1"/>
  <c r="G330" i="4"/>
  <c r="I330" i="4" s="1"/>
  <c r="G331" i="4"/>
  <c r="G332" i="4"/>
  <c r="G333" i="4"/>
  <c r="I333" i="4" s="1"/>
  <c r="G334" i="4"/>
  <c r="G335" i="4"/>
  <c r="I335" i="4" s="1"/>
  <c r="G336" i="4"/>
  <c r="I336" i="4" s="1"/>
  <c r="G337" i="4"/>
  <c r="I337" i="4" s="1"/>
  <c r="G338" i="4"/>
  <c r="I338" i="4" s="1"/>
  <c r="G339" i="4"/>
  <c r="G340" i="4"/>
  <c r="G341" i="4"/>
  <c r="I341" i="4" s="1"/>
  <c r="G342" i="4"/>
  <c r="G343" i="4"/>
  <c r="I343" i="4" s="1"/>
  <c r="G344" i="4"/>
  <c r="I344" i="4" s="1"/>
  <c r="G345" i="4"/>
  <c r="I345" i="4" s="1"/>
  <c r="G346" i="4"/>
  <c r="I346" i="4" s="1"/>
  <c r="G347" i="4"/>
  <c r="G348" i="4"/>
  <c r="G349" i="4"/>
  <c r="I349" i="4" s="1"/>
  <c r="G350" i="4"/>
  <c r="G351" i="4"/>
  <c r="I351" i="4" s="1"/>
  <c r="G352" i="4"/>
  <c r="I352" i="4" s="1"/>
  <c r="G353" i="4"/>
  <c r="I353" i="4" s="1"/>
  <c r="G354" i="4"/>
  <c r="I354" i="4" s="1"/>
  <c r="G355" i="4"/>
  <c r="G356" i="4"/>
  <c r="G357" i="4"/>
  <c r="I357" i="4" s="1"/>
  <c r="G358" i="4"/>
  <c r="G359" i="4"/>
  <c r="I359" i="4" s="1"/>
  <c r="G360" i="4"/>
  <c r="I360" i="4" s="1"/>
  <c r="G361" i="4"/>
  <c r="I361" i="4" s="1"/>
  <c r="G362" i="4"/>
  <c r="I362" i="4" s="1"/>
  <c r="G363" i="4"/>
  <c r="G364" i="4"/>
  <c r="G365" i="4"/>
  <c r="I365" i="4" s="1"/>
  <c r="G366" i="4"/>
  <c r="G367" i="4"/>
  <c r="I367" i="4" s="1"/>
  <c r="G368" i="4"/>
  <c r="I368" i="4" s="1"/>
  <c r="G369" i="4"/>
  <c r="I369" i="4" s="1"/>
  <c r="G370" i="4"/>
  <c r="I370" i="4" s="1"/>
  <c r="G371" i="4"/>
  <c r="G372" i="4"/>
  <c r="G373" i="4"/>
  <c r="I373" i="4" s="1"/>
  <c r="G374" i="4"/>
  <c r="G375" i="4"/>
  <c r="I375" i="4" s="1"/>
  <c r="G376" i="4"/>
  <c r="I376" i="4" s="1"/>
  <c r="G377" i="4"/>
  <c r="I377" i="4" s="1"/>
  <c r="G378" i="4"/>
  <c r="I378" i="4" s="1"/>
  <c r="G379" i="4"/>
  <c r="G380" i="4"/>
  <c r="G381" i="4"/>
  <c r="I381" i="4" s="1"/>
  <c r="G382" i="4"/>
  <c r="G383" i="4"/>
  <c r="I383" i="4" s="1"/>
  <c r="G384" i="4"/>
  <c r="I384" i="4" s="1"/>
  <c r="G385" i="4"/>
  <c r="I385" i="4" s="1"/>
  <c r="G386" i="4"/>
  <c r="I386" i="4" s="1"/>
  <c r="G387" i="4"/>
  <c r="G388" i="4"/>
  <c r="G389" i="4"/>
  <c r="I389" i="4" s="1"/>
  <c r="G390" i="4"/>
  <c r="G391" i="4"/>
  <c r="I391" i="4" s="1"/>
  <c r="G392" i="4"/>
  <c r="I392" i="4" s="1"/>
  <c r="G393" i="4"/>
  <c r="I393" i="4" s="1"/>
  <c r="G394" i="4"/>
  <c r="I394" i="4" s="1"/>
  <c r="G395" i="4"/>
  <c r="G396" i="4"/>
  <c r="G397" i="4"/>
  <c r="I397" i="4" s="1"/>
  <c r="G398" i="4"/>
  <c r="G399" i="4"/>
  <c r="I399" i="4" s="1"/>
  <c r="G400" i="4"/>
  <c r="I400" i="4" s="1"/>
  <c r="G401" i="4"/>
  <c r="I401" i="4" s="1"/>
  <c r="G402" i="4"/>
  <c r="I402" i="4" s="1"/>
  <c r="G403" i="4"/>
  <c r="G404" i="4"/>
  <c r="G405" i="4"/>
  <c r="I405" i="4" s="1"/>
  <c r="G406" i="4"/>
  <c r="G407" i="4"/>
  <c r="I407" i="4" s="1"/>
  <c r="G408" i="4"/>
  <c r="I408" i="4" s="1"/>
  <c r="G409" i="4"/>
  <c r="I409" i="4" s="1"/>
  <c r="G410" i="4"/>
  <c r="I410" i="4" s="1"/>
  <c r="G411" i="4"/>
  <c r="G412" i="4"/>
  <c r="G413" i="4"/>
  <c r="I413" i="4" s="1"/>
  <c r="G414" i="4"/>
  <c r="G415" i="4"/>
  <c r="I415" i="4" s="1"/>
  <c r="G416" i="4"/>
  <c r="I416" i="4" s="1"/>
  <c r="G417" i="4"/>
  <c r="I417" i="4" s="1"/>
  <c r="G418" i="4"/>
  <c r="I418" i="4" s="1"/>
  <c r="G419" i="4"/>
  <c r="G420" i="4"/>
  <c r="G421" i="4"/>
  <c r="I421" i="4" s="1"/>
  <c r="G422" i="4"/>
  <c r="G423" i="4"/>
  <c r="I423" i="4" s="1"/>
  <c r="G424" i="4"/>
  <c r="I424" i="4" s="1"/>
  <c r="G425" i="4"/>
  <c r="I425" i="4" s="1"/>
  <c r="G426" i="4"/>
  <c r="I426" i="4" s="1"/>
  <c r="G427" i="4"/>
  <c r="G428" i="4"/>
  <c r="G429" i="4"/>
  <c r="I429" i="4" s="1"/>
  <c r="G430" i="4"/>
  <c r="G431" i="4"/>
  <c r="I431" i="4" s="1"/>
  <c r="G432" i="4"/>
  <c r="I432" i="4" s="1"/>
  <c r="G433" i="4"/>
  <c r="I433" i="4" s="1"/>
  <c r="G434" i="4"/>
  <c r="I434" i="4" s="1"/>
  <c r="G435" i="4"/>
  <c r="G436" i="4"/>
  <c r="G437" i="4"/>
  <c r="I437" i="4" s="1"/>
  <c r="G438" i="4"/>
  <c r="G439" i="4"/>
  <c r="I439" i="4" s="1"/>
  <c r="G440" i="4"/>
  <c r="I440" i="4" s="1"/>
  <c r="G441" i="4"/>
  <c r="I441" i="4" s="1"/>
  <c r="G442" i="4"/>
  <c r="I442" i="4" s="1"/>
  <c r="G443" i="4"/>
  <c r="G444" i="4"/>
  <c r="G445" i="4"/>
  <c r="I445" i="4" s="1"/>
  <c r="G446" i="4"/>
  <c r="G447" i="4"/>
  <c r="I447" i="4" s="1"/>
  <c r="G448" i="4"/>
  <c r="I448" i="4" s="1"/>
  <c r="G449" i="4"/>
  <c r="I449" i="4" s="1"/>
  <c r="G450" i="4"/>
  <c r="I450" i="4" s="1"/>
  <c r="G451" i="4"/>
  <c r="G452" i="4"/>
  <c r="G453" i="4"/>
  <c r="I453" i="4" s="1"/>
  <c r="G454" i="4"/>
  <c r="G455" i="4"/>
  <c r="I455" i="4" s="1"/>
  <c r="G456" i="4"/>
  <c r="I456" i="4" s="1"/>
  <c r="G457" i="4"/>
  <c r="I457" i="4" s="1"/>
  <c r="G458" i="4"/>
  <c r="I458" i="4" s="1"/>
  <c r="G459" i="4"/>
  <c r="G460" i="4"/>
  <c r="G461" i="4"/>
  <c r="I461" i="4" s="1"/>
  <c r="G462" i="4"/>
  <c r="G463" i="4"/>
  <c r="I463" i="4" s="1"/>
  <c r="G464" i="4"/>
  <c r="I464" i="4" s="1"/>
  <c r="G465" i="4"/>
  <c r="I465" i="4" s="1"/>
  <c r="G466" i="4"/>
  <c r="I466" i="4" s="1"/>
  <c r="G467" i="4"/>
  <c r="G468" i="4"/>
  <c r="G469" i="4"/>
  <c r="I469" i="4" s="1"/>
  <c r="G470" i="4"/>
  <c r="G471" i="4"/>
  <c r="I471" i="4" s="1"/>
  <c r="G472" i="4"/>
  <c r="I472" i="4" s="1"/>
  <c r="G473" i="4"/>
  <c r="I473" i="4" s="1"/>
  <c r="G474" i="4"/>
  <c r="I474" i="4" s="1"/>
  <c r="G475" i="4"/>
  <c r="G476" i="4"/>
  <c r="G477" i="4"/>
  <c r="I477" i="4" s="1"/>
  <c r="G478" i="4"/>
  <c r="G479" i="4"/>
  <c r="I479" i="4" s="1"/>
  <c r="G480" i="4"/>
  <c r="I480" i="4" s="1"/>
  <c r="G481" i="4"/>
  <c r="I481" i="4" s="1"/>
  <c r="G482" i="4"/>
  <c r="I482" i="4" s="1"/>
  <c r="G483" i="4"/>
  <c r="G484" i="4"/>
  <c r="G485" i="4"/>
  <c r="I485" i="4" s="1"/>
  <c r="G486" i="4"/>
  <c r="G487" i="4"/>
  <c r="I487" i="4" s="1"/>
  <c r="G488" i="4"/>
  <c r="I488" i="4" s="1"/>
  <c r="G489" i="4"/>
  <c r="I489" i="4" s="1"/>
  <c r="G490" i="4"/>
  <c r="I490" i="4" s="1"/>
  <c r="G491" i="4"/>
  <c r="G492" i="4"/>
  <c r="G493" i="4"/>
  <c r="I493" i="4" s="1"/>
  <c r="G494" i="4"/>
  <c r="G495" i="4"/>
  <c r="I495" i="4" s="1"/>
  <c r="G496" i="4"/>
  <c r="I496" i="4" s="1"/>
  <c r="G497" i="4"/>
  <c r="I497" i="4" s="1"/>
  <c r="G498" i="4"/>
  <c r="I498" i="4" s="1"/>
  <c r="G499" i="4"/>
  <c r="G500" i="4"/>
  <c r="G501" i="4"/>
  <c r="I501" i="4" s="1"/>
  <c r="G502" i="4"/>
  <c r="G503" i="4"/>
  <c r="I503" i="4" s="1"/>
  <c r="G504" i="4"/>
  <c r="I504" i="4" s="1"/>
  <c r="G505" i="4"/>
  <c r="I505" i="4" s="1"/>
  <c r="G506" i="4"/>
  <c r="I506" i="4" s="1"/>
  <c r="G507" i="4"/>
  <c r="G508" i="4"/>
  <c r="G509" i="4"/>
  <c r="I509" i="4" s="1"/>
  <c r="G510" i="4"/>
  <c r="G511" i="4"/>
  <c r="I511" i="4" s="1"/>
  <c r="G512" i="4"/>
  <c r="I512" i="4" s="1"/>
  <c r="G513" i="4"/>
  <c r="I513" i="4" s="1"/>
  <c r="G514" i="4"/>
  <c r="I514" i="4" s="1"/>
  <c r="G515" i="4"/>
  <c r="G516" i="4"/>
  <c r="G517" i="4"/>
  <c r="I517" i="4" s="1"/>
  <c r="G518" i="4"/>
  <c r="G519" i="4"/>
  <c r="I519" i="4" s="1"/>
  <c r="G520" i="4"/>
  <c r="I520" i="4" s="1"/>
  <c r="G521" i="4"/>
  <c r="I521" i="4" s="1"/>
  <c r="G522" i="4"/>
  <c r="I522" i="4" s="1"/>
  <c r="G523" i="4"/>
  <c r="G524" i="4"/>
  <c r="G525" i="4"/>
  <c r="I525" i="4" s="1"/>
  <c r="G526" i="4"/>
  <c r="G527" i="4"/>
  <c r="I527" i="4" s="1"/>
  <c r="G528" i="4"/>
  <c r="I528" i="4" s="1"/>
  <c r="G529" i="4"/>
  <c r="I529" i="4" s="1"/>
  <c r="G530" i="4"/>
  <c r="I530" i="4" s="1"/>
  <c r="G531" i="4"/>
  <c r="G532" i="4"/>
  <c r="G533" i="4"/>
  <c r="I533" i="4" s="1"/>
  <c r="G534" i="4"/>
  <c r="G535" i="4"/>
  <c r="I535" i="4" s="1"/>
  <c r="G536" i="4"/>
  <c r="I536" i="4" s="1"/>
  <c r="G537" i="4"/>
  <c r="I537" i="4" s="1"/>
  <c r="G538" i="4"/>
  <c r="I538" i="4" s="1"/>
  <c r="G539" i="4"/>
  <c r="G540" i="4"/>
  <c r="G541" i="4"/>
  <c r="I541" i="4" s="1"/>
  <c r="G542" i="4"/>
  <c r="G543" i="4"/>
  <c r="I543" i="4" s="1"/>
  <c r="G544" i="4"/>
  <c r="I544" i="4" s="1"/>
  <c r="G545" i="4"/>
  <c r="I545" i="4" s="1"/>
  <c r="G546" i="4"/>
  <c r="I546" i="4" s="1"/>
  <c r="G547" i="4"/>
  <c r="G548" i="4"/>
  <c r="G549" i="4"/>
  <c r="I549" i="4" s="1"/>
  <c r="G550" i="4"/>
  <c r="G551" i="4"/>
  <c r="I551" i="4" s="1"/>
  <c r="G552" i="4"/>
  <c r="I552" i="4" s="1"/>
  <c r="G553" i="4"/>
  <c r="I553" i="4" s="1"/>
  <c r="G554" i="4"/>
  <c r="I554" i="4" s="1"/>
  <c r="G555" i="4"/>
  <c r="G556" i="4"/>
  <c r="G557" i="4"/>
  <c r="I557" i="4" s="1"/>
  <c r="G558" i="4"/>
  <c r="G559" i="4"/>
  <c r="I559" i="4" s="1"/>
  <c r="G560" i="4"/>
  <c r="I560" i="4" s="1"/>
  <c r="G561" i="4"/>
  <c r="I561" i="4" s="1"/>
  <c r="G562" i="4"/>
  <c r="I562" i="4" s="1"/>
  <c r="G563" i="4"/>
  <c r="G564" i="4"/>
  <c r="G565" i="4"/>
  <c r="I565" i="4" s="1"/>
  <c r="G566" i="4"/>
  <c r="G567" i="4"/>
  <c r="I567" i="4" s="1"/>
  <c r="G568" i="4"/>
  <c r="I568" i="4" s="1"/>
  <c r="G569" i="4"/>
  <c r="I569" i="4" s="1"/>
  <c r="G570" i="4"/>
  <c r="I570" i="4" s="1"/>
  <c r="G571" i="4"/>
  <c r="G572" i="4"/>
  <c r="G573" i="4"/>
  <c r="I573" i="4" s="1"/>
  <c r="G574" i="4"/>
  <c r="G575" i="4"/>
  <c r="I575" i="4" s="1"/>
  <c r="G576" i="4"/>
  <c r="I576" i="4" s="1"/>
  <c r="G577" i="4"/>
  <c r="I577" i="4" s="1"/>
  <c r="G578" i="4"/>
  <c r="I578" i="4" s="1"/>
  <c r="G579" i="4"/>
  <c r="G580" i="4"/>
  <c r="G581" i="4"/>
  <c r="I581" i="4" s="1"/>
  <c r="G582" i="4"/>
  <c r="G583" i="4"/>
  <c r="I583" i="4" s="1"/>
  <c r="G584" i="4"/>
  <c r="I584" i="4" s="1"/>
  <c r="G585" i="4"/>
  <c r="I585" i="4" s="1"/>
  <c r="G586" i="4"/>
  <c r="I586" i="4" s="1"/>
  <c r="G587" i="4"/>
  <c r="G588" i="4"/>
  <c r="G589" i="4"/>
  <c r="I589" i="4" s="1"/>
  <c r="G590" i="4"/>
  <c r="G591" i="4"/>
  <c r="I591" i="4" s="1"/>
  <c r="G592" i="4"/>
  <c r="I592" i="4" s="1"/>
  <c r="G593" i="4"/>
  <c r="I593" i="4" s="1"/>
  <c r="G594" i="4"/>
  <c r="I594" i="4" s="1"/>
  <c r="G595" i="4"/>
  <c r="G596" i="4"/>
  <c r="G597" i="4"/>
  <c r="I597" i="4" s="1"/>
  <c r="G598" i="4"/>
  <c r="G599" i="4"/>
  <c r="I599" i="4" s="1"/>
  <c r="G600" i="4"/>
  <c r="I600" i="4" s="1"/>
  <c r="G601" i="4"/>
  <c r="I601" i="4" s="1"/>
  <c r="G602" i="4"/>
  <c r="I602" i="4" s="1"/>
  <c r="G603" i="4"/>
  <c r="G604" i="4"/>
  <c r="G605" i="4"/>
  <c r="I605" i="4" s="1"/>
  <c r="G606" i="4"/>
  <c r="G607" i="4"/>
  <c r="I607" i="4" s="1"/>
  <c r="G608" i="4"/>
  <c r="I608" i="4" s="1"/>
  <c r="G609" i="4"/>
  <c r="I609" i="4" s="1"/>
  <c r="G610" i="4"/>
  <c r="I610" i="4" s="1"/>
  <c r="G611" i="4"/>
  <c r="G612" i="4"/>
  <c r="G613" i="4"/>
  <c r="I613" i="4" s="1"/>
  <c r="G614" i="4"/>
  <c r="G615" i="4"/>
  <c r="I615" i="4" s="1"/>
  <c r="G616" i="4"/>
  <c r="I616" i="4" s="1"/>
  <c r="G617" i="4"/>
  <c r="I617" i="4" s="1"/>
  <c r="G618" i="4"/>
  <c r="I618" i="4" s="1"/>
  <c r="G619" i="4"/>
  <c r="G620" i="4"/>
  <c r="G621" i="4"/>
  <c r="I621" i="4" s="1"/>
  <c r="G622" i="4"/>
  <c r="G623" i="4"/>
  <c r="I623" i="4" s="1"/>
  <c r="G624" i="4"/>
  <c r="I624" i="4" s="1"/>
  <c r="G625" i="4"/>
  <c r="I625" i="4" s="1"/>
  <c r="G626" i="4"/>
  <c r="I626" i="4" s="1"/>
  <c r="G627" i="4"/>
  <c r="G628" i="4"/>
  <c r="G629" i="4"/>
  <c r="I629" i="4" s="1"/>
  <c r="G630" i="4"/>
  <c r="G631" i="4"/>
  <c r="I631" i="4" s="1"/>
  <c r="G632" i="4"/>
  <c r="I632" i="4" s="1"/>
  <c r="G633" i="4"/>
  <c r="I633" i="4" s="1"/>
  <c r="G634" i="4"/>
  <c r="I634" i="4" s="1"/>
  <c r="G635" i="4"/>
  <c r="G636" i="4"/>
  <c r="G637" i="4"/>
  <c r="I637" i="4" s="1"/>
  <c r="G638" i="4"/>
  <c r="G639" i="4"/>
  <c r="I639" i="4" s="1"/>
  <c r="G640" i="4"/>
  <c r="I640" i="4" s="1"/>
  <c r="G641" i="4"/>
  <c r="I641" i="4" s="1"/>
  <c r="G642" i="4"/>
  <c r="I642" i="4" s="1"/>
  <c r="G643" i="4"/>
  <c r="G644" i="4"/>
  <c r="G645" i="4"/>
  <c r="I645" i="4" s="1"/>
  <c r="G646" i="4"/>
  <c r="G647" i="4"/>
  <c r="I647" i="4" s="1"/>
  <c r="G648" i="4"/>
  <c r="I648" i="4" s="1"/>
  <c r="G649" i="4"/>
  <c r="I649" i="4" s="1"/>
  <c r="G650" i="4"/>
  <c r="I650" i="4" s="1"/>
  <c r="G651" i="4"/>
  <c r="G652" i="4"/>
  <c r="G653" i="4"/>
  <c r="I653" i="4" s="1"/>
  <c r="G654" i="4"/>
  <c r="G655" i="4"/>
  <c r="I655" i="4" s="1"/>
  <c r="G656" i="4"/>
  <c r="I656" i="4" s="1"/>
  <c r="G657" i="4"/>
  <c r="I657" i="4" s="1"/>
  <c r="G658" i="4"/>
  <c r="I658" i="4" s="1"/>
  <c r="G659" i="4"/>
  <c r="G660" i="4"/>
  <c r="I660" i="4" s="1"/>
  <c r="G661" i="4"/>
  <c r="I661" i="4" s="1"/>
  <c r="G662" i="4"/>
  <c r="G663" i="4"/>
  <c r="I663" i="4" s="1"/>
  <c r="G664" i="4"/>
  <c r="I664" i="4" s="1"/>
  <c r="G665" i="4"/>
  <c r="I665" i="4" s="1"/>
  <c r="G666" i="4"/>
  <c r="I666" i="4" s="1"/>
  <c r="G667" i="4"/>
  <c r="G668" i="4"/>
  <c r="I668" i="4" s="1"/>
  <c r="G669" i="4"/>
  <c r="I669" i="4" s="1"/>
  <c r="G670" i="4"/>
  <c r="G671" i="4"/>
  <c r="I671" i="4" s="1"/>
  <c r="G672" i="4"/>
  <c r="I672" i="4" s="1"/>
  <c r="G673" i="4"/>
  <c r="I673" i="4" s="1"/>
  <c r="G674" i="4"/>
  <c r="I674" i="4" s="1"/>
  <c r="G675" i="4"/>
  <c r="G676" i="4"/>
  <c r="I676" i="4" s="1"/>
  <c r="G677" i="4"/>
  <c r="I677" i="4" s="1"/>
  <c r="G678" i="4"/>
  <c r="G679" i="4"/>
  <c r="I679" i="4" s="1"/>
  <c r="G680" i="4"/>
  <c r="I680" i="4" s="1"/>
  <c r="G681" i="4"/>
  <c r="I681" i="4" s="1"/>
  <c r="G682" i="4"/>
  <c r="I682" i="4" s="1"/>
  <c r="G683" i="4"/>
  <c r="G684" i="4"/>
  <c r="I684" i="4" s="1"/>
  <c r="G685" i="4"/>
  <c r="I685" i="4" s="1"/>
  <c r="G686" i="4"/>
  <c r="G687" i="4"/>
  <c r="I687" i="4" s="1"/>
  <c r="G688" i="4"/>
  <c r="I688" i="4" s="1"/>
  <c r="G689" i="4"/>
  <c r="I689" i="4" s="1"/>
  <c r="G690" i="4"/>
  <c r="I690" i="4" s="1"/>
  <c r="G691" i="4"/>
  <c r="G692" i="4"/>
  <c r="I692" i="4" s="1"/>
  <c r="G693" i="4"/>
  <c r="I693" i="4" s="1"/>
  <c r="G694" i="4"/>
  <c r="G695" i="4"/>
  <c r="I695" i="4" s="1"/>
  <c r="G696" i="4"/>
  <c r="I696" i="4" s="1"/>
  <c r="G697" i="4"/>
  <c r="I697" i="4" s="1"/>
  <c r="G698" i="4"/>
  <c r="I698" i="4" s="1"/>
  <c r="G699" i="4"/>
  <c r="G700" i="4"/>
  <c r="I700" i="4" s="1"/>
  <c r="G701" i="4"/>
  <c r="I701" i="4" s="1"/>
  <c r="G702" i="4"/>
  <c r="G703" i="4"/>
  <c r="I703" i="4" s="1"/>
  <c r="G704" i="4"/>
  <c r="I704" i="4" s="1"/>
  <c r="G705" i="4"/>
  <c r="I705" i="4" s="1"/>
  <c r="G706" i="4"/>
  <c r="I706" i="4" s="1"/>
  <c r="G707" i="4"/>
  <c r="G708" i="4"/>
  <c r="I708" i="4" s="1"/>
  <c r="G709" i="4"/>
  <c r="I709" i="4" s="1"/>
  <c r="G710" i="4"/>
  <c r="G711" i="4"/>
  <c r="I711" i="4" s="1"/>
  <c r="G712" i="4"/>
  <c r="I712" i="4" s="1"/>
  <c r="G713" i="4"/>
  <c r="I713" i="4" s="1"/>
  <c r="G714" i="4"/>
  <c r="I714" i="4" s="1"/>
  <c r="G715" i="4"/>
  <c r="G716" i="4"/>
  <c r="I716" i="4" s="1"/>
  <c r="G717" i="4"/>
  <c r="I717" i="4" s="1"/>
  <c r="G718" i="4"/>
  <c r="G719" i="4"/>
  <c r="I719" i="4" s="1"/>
  <c r="G720" i="4"/>
  <c r="I720" i="4" s="1"/>
  <c r="G721" i="4"/>
  <c r="I721" i="4" s="1"/>
  <c r="G722" i="4"/>
  <c r="I722" i="4" s="1"/>
  <c r="G723" i="4"/>
  <c r="G724" i="4"/>
  <c r="I724" i="4" s="1"/>
  <c r="G725" i="4"/>
  <c r="I725" i="4" s="1"/>
  <c r="G726" i="4"/>
  <c r="G727" i="4"/>
  <c r="I727" i="4" s="1"/>
  <c r="G728" i="4"/>
  <c r="I728" i="4" s="1"/>
  <c r="G729" i="4"/>
  <c r="I729" i="4" s="1"/>
  <c r="G730" i="4"/>
  <c r="I730" i="4" s="1"/>
  <c r="G731" i="4"/>
  <c r="G732" i="4"/>
  <c r="I732" i="4" s="1"/>
  <c r="G733" i="4"/>
  <c r="I733" i="4" s="1"/>
  <c r="G734" i="4"/>
  <c r="G735" i="4"/>
  <c r="I735" i="4" s="1"/>
  <c r="G736" i="4"/>
  <c r="I736" i="4" s="1"/>
  <c r="G737" i="4"/>
  <c r="I737" i="4" s="1"/>
  <c r="G738" i="4"/>
  <c r="I738" i="4" s="1"/>
  <c r="G739" i="4"/>
  <c r="G740" i="4"/>
  <c r="I740" i="4" s="1"/>
  <c r="G741" i="4"/>
  <c r="I741" i="4" s="1"/>
  <c r="G742" i="4"/>
  <c r="G743" i="4"/>
  <c r="I743" i="4" s="1"/>
  <c r="G744" i="4"/>
  <c r="I744" i="4" s="1"/>
  <c r="G745" i="4"/>
  <c r="I745" i="4" s="1"/>
  <c r="G746" i="4"/>
  <c r="I746" i="4" s="1"/>
  <c r="G747" i="4"/>
  <c r="G748" i="4"/>
  <c r="I748" i="4" s="1"/>
  <c r="G749" i="4"/>
  <c r="I749" i="4" s="1"/>
  <c r="G750" i="4"/>
  <c r="G751" i="4"/>
  <c r="I751" i="4" s="1"/>
  <c r="G752" i="4"/>
  <c r="I752" i="4" s="1"/>
  <c r="G753" i="4"/>
  <c r="I753" i="4" s="1"/>
  <c r="G754" i="4"/>
  <c r="I754" i="4" s="1"/>
  <c r="G755" i="4"/>
  <c r="G756" i="4"/>
  <c r="I756" i="4" s="1"/>
  <c r="G757" i="4"/>
  <c r="I757" i="4" s="1"/>
  <c r="G758" i="4"/>
  <c r="G759" i="4"/>
  <c r="I759" i="4" s="1"/>
  <c r="G760" i="4"/>
  <c r="I760" i="4" s="1"/>
  <c r="G761" i="4"/>
  <c r="I761" i="4" s="1"/>
  <c r="G762" i="4"/>
  <c r="I762" i="4" s="1"/>
  <c r="G763" i="4"/>
  <c r="G764" i="4"/>
  <c r="I764" i="4" s="1"/>
  <c r="G765" i="4"/>
  <c r="I765" i="4" s="1"/>
  <c r="G766" i="4"/>
  <c r="G767" i="4"/>
  <c r="I767" i="4" s="1"/>
  <c r="G768" i="4"/>
  <c r="I768" i="4" s="1"/>
  <c r="G769" i="4"/>
  <c r="I769" i="4" s="1"/>
  <c r="G770" i="4"/>
  <c r="I770" i="4" s="1"/>
  <c r="G771" i="4"/>
  <c r="G772" i="4"/>
  <c r="I772" i="4" s="1"/>
  <c r="G773" i="4"/>
  <c r="I773" i="4" s="1"/>
  <c r="G774" i="4"/>
  <c r="G775" i="4"/>
  <c r="I775" i="4" s="1"/>
  <c r="G776" i="4"/>
  <c r="I776" i="4" s="1"/>
  <c r="G777" i="4"/>
  <c r="I777" i="4" s="1"/>
  <c r="G778" i="4"/>
  <c r="I778" i="4" s="1"/>
  <c r="G779" i="4"/>
  <c r="G780" i="4"/>
  <c r="I780" i="4" s="1"/>
  <c r="G781" i="4"/>
  <c r="I781" i="4" s="1"/>
  <c r="G782" i="4"/>
  <c r="G783" i="4"/>
  <c r="I783" i="4" s="1"/>
  <c r="G784" i="4"/>
  <c r="I784" i="4" s="1"/>
  <c r="G785" i="4"/>
  <c r="I785" i="4" s="1"/>
  <c r="G786" i="4"/>
  <c r="I786" i="4" s="1"/>
  <c r="G787" i="4"/>
  <c r="G788" i="4"/>
  <c r="I788" i="4" s="1"/>
  <c r="G789" i="4"/>
  <c r="I789" i="4" s="1"/>
  <c r="G790" i="4"/>
  <c r="G791" i="4"/>
  <c r="I791" i="4" s="1"/>
  <c r="G792" i="4"/>
  <c r="I792" i="4" s="1"/>
  <c r="G793" i="4"/>
  <c r="I793" i="4" s="1"/>
  <c r="G794" i="4"/>
  <c r="I794" i="4" s="1"/>
  <c r="G795" i="4"/>
  <c r="G796" i="4"/>
  <c r="I796" i="4" s="1"/>
  <c r="G797" i="4"/>
  <c r="I797" i="4" s="1"/>
  <c r="G798" i="4"/>
  <c r="G799" i="4"/>
  <c r="I799" i="4" s="1"/>
  <c r="G800" i="4"/>
  <c r="I800" i="4" s="1"/>
  <c r="G801" i="4"/>
  <c r="I801" i="4" s="1"/>
  <c r="G802" i="4"/>
  <c r="I802" i="4" s="1"/>
  <c r="G803" i="4"/>
  <c r="G804" i="4"/>
  <c r="I804" i="4" s="1"/>
  <c r="G805" i="4"/>
  <c r="I805" i="4" s="1"/>
  <c r="G806" i="4"/>
  <c r="G807" i="4"/>
  <c r="I807" i="4" s="1"/>
  <c r="G808" i="4"/>
  <c r="I808" i="4" s="1"/>
  <c r="G809" i="4"/>
  <c r="I809" i="4" s="1"/>
  <c r="G810" i="4"/>
  <c r="I810" i="4" s="1"/>
  <c r="G811" i="4"/>
  <c r="G812" i="4"/>
  <c r="I812" i="4" s="1"/>
  <c r="G813" i="4"/>
  <c r="I813" i="4" s="1"/>
  <c r="G814" i="4"/>
  <c r="G815" i="4"/>
  <c r="I815" i="4" s="1"/>
  <c r="G816" i="4"/>
  <c r="I816" i="4" s="1"/>
  <c r="G817" i="4"/>
  <c r="I817" i="4" s="1"/>
  <c r="G818" i="4"/>
  <c r="I818" i="4" s="1"/>
  <c r="G819" i="4"/>
  <c r="G820" i="4"/>
  <c r="I820" i="4" s="1"/>
  <c r="G821" i="4"/>
  <c r="I821" i="4" s="1"/>
  <c r="G822" i="4"/>
  <c r="G823" i="4"/>
  <c r="I823" i="4" s="1"/>
  <c r="G824" i="4"/>
  <c r="I824" i="4" s="1"/>
  <c r="G825" i="4"/>
  <c r="I825" i="4" s="1"/>
  <c r="G826" i="4"/>
  <c r="I826" i="4" s="1"/>
  <c r="G827" i="4"/>
  <c r="G828" i="4"/>
  <c r="I828" i="4" s="1"/>
  <c r="G829" i="4"/>
  <c r="I829" i="4" s="1"/>
  <c r="G830" i="4"/>
  <c r="G831" i="4"/>
  <c r="I831" i="4" s="1"/>
  <c r="G832" i="4"/>
  <c r="I832" i="4" s="1"/>
  <c r="G833" i="4"/>
  <c r="I833" i="4" s="1"/>
  <c r="G834" i="4"/>
  <c r="I834" i="4" s="1"/>
  <c r="G835" i="4"/>
  <c r="G836" i="4"/>
  <c r="I836" i="4" s="1"/>
  <c r="G837" i="4"/>
  <c r="I837" i="4" s="1"/>
  <c r="G838" i="4"/>
  <c r="G839" i="4"/>
  <c r="I839" i="4" s="1"/>
  <c r="G840" i="4"/>
  <c r="I840" i="4" s="1"/>
  <c r="G841" i="4"/>
  <c r="I841" i="4" s="1"/>
  <c r="G842" i="4"/>
  <c r="I842" i="4" s="1"/>
  <c r="G843" i="4"/>
  <c r="G844" i="4"/>
  <c r="I844" i="4" s="1"/>
  <c r="G845" i="4"/>
  <c r="I845" i="4" s="1"/>
  <c r="G846" i="4"/>
  <c r="G847" i="4"/>
  <c r="I847" i="4" s="1"/>
  <c r="G848" i="4"/>
  <c r="I848" i="4" s="1"/>
  <c r="G849" i="4"/>
  <c r="I849" i="4" s="1"/>
  <c r="G850" i="4"/>
  <c r="I850" i="4" s="1"/>
  <c r="G851" i="4"/>
  <c r="G852" i="4"/>
  <c r="I852" i="4" s="1"/>
  <c r="G853" i="4"/>
  <c r="I853" i="4" s="1"/>
  <c r="G854" i="4"/>
  <c r="G855" i="4"/>
  <c r="I855" i="4" s="1"/>
  <c r="G856" i="4"/>
  <c r="I856" i="4" s="1"/>
  <c r="G857" i="4"/>
  <c r="I857" i="4" s="1"/>
  <c r="G858" i="4"/>
  <c r="I858" i="4" s="1"/>
  <c r="G859" i="4"/>
  <c r="G860" i="4"/>
  <c r="I860" i="4" s="1"/>
  <c r="G861" i="4"/>
  <c r="I861" i="4" s="1"/>
  <c r="G862" i="4"/>
  <c r="G863" i="4"/>
  <c r="I863" i="4" s="1"/>
  <c r="G864" i="4"/>
  <c r="I864" i="4" s="1"/>
  <c r="G865" i="4"/>
  <c r="I865" i="4" s="1"/>
  <c r="G866" i="4"/>
  <c r="I866" i="4" s="1"/>
  <c r="G867" i="4"/>
  <c r="G868" i="4"/>
  <c r="I868" i="4" s="1"/>
  <c r="G869" i="4"/>
  <c r="I869" i="4" s="1"/>
  <c r="G870" i="4"/>
  <c r="G871" i="4"/>
  <c r="I871" i="4" s="1"/>
  <c r="G872" i="4"/>
  <c r="I872" i="4" s="1"/>
  <c r="G873" i="4"/>
  <c r="I873" i="4" s="1"/>
  <c r="G874" i="4"/>
  <c r="I874" i="4" s="1"/>
  <c r="G875" i="4"/>
  <c r="G876" i="4"/>
  <c r="I876" i="4" s="1"/>
  <c r="G877" i="4"/>
  <c r="I877" i="4" s="1"/>
  <c r="G878" i="4"/>
  <c r="G879" i="4"/>
  <c r="I879" i="4" s="1"/>
  <c r="G880" i="4"/>
  <c r="I880" i="4" s="1"/>
  <c r="G881" i="4"/>
  <c r="I881" i="4" s="1"/>
  <c r="G882" i="4"/>
  <c r="I882" i="4" s="1"/>
  <c r="G883" i="4"/>
  <c r="G884" i="4"/>
  <c r="I884" i="4" s="1"/>
  <c r="G885" i="4"/>
  <c r="I885" i="4" s="1"/>
  <c r="G886" i="4"/>
  <c r="G887" i="4"/>
  <c r="I887" i="4" s="1"/>
  <c r="G888" i="4"/>
  <c r="I888" i="4" s="1"/>
  <c r="G889" i="4"/>
  <c r="I889" i="4" s="1"/>
  <c r="G890" i="4"/>
  <c r="I890" i="4" s="1"/>
  <c r="G891" i="4"/>
  <c r="G892" i="4"/>
  <c r="I892" i="4" s="1"/>
  <c r="G893" i="4"/>
  <c r="I893" i="4" s="1"/>
  <c r="G894" i="4"/>
  <c r="G895" i="4"/>
  <c r="I895" i="4" s="1"/>
  <c r="G896" i="4"/>
  <c r="I896" i="4" s="1"/>
  <c r="G897" i="4"/>
  <c r="I897" i="4" s="1"/>
  <c r="G898" i="4"/>
  <c r="I898" i="4" s="1"/>
  <c r="G899" i="4"/>
  <c r="G900" i="4"/>
  <c r="I900" i="4" s="1"/>
  <c r="G901" i="4"/>
  <c r="I901" i="4" s="1"/>
  <c r="G902" i="4"/>
  <c r="G903" i="4"/>
  <c r="I903" i="4" s="1"/>
  <c r="G904" i="4"/>
  <c r="I904" i="4" s="1"/>
  <c r="G905" i="4"/>
  <c r="I905" i="4" s="1"/>
  <c r="G906" i="4"/>
  <c r="I906" i="4" s="1"/>
  <c r="G907" i="4"/>
  <c r="G908" i="4"/>
  <c r="I908" i="4" s="1"/>
  <c r="G909" i="4"/>
  <c r="I909" i="4" s="1"/>
  <c r="G910" i="4"/>
  <c r="G911" i="4"/>
  <c r="I911" i="4" s="1"/>
  <c r="G912" i="4"/>
  <c r="I912" i="4" s="1"/>
  <c r="G913" i="4"/>
  <c r="I913" i="4" s="1"/>
  <c r="G914" i="4"/>
  <c r="I914" i="4" s="1"/>
  <c r="G915" i="4"/>
  <c r="G916" i="4"/>
  <c r="I916" i="4" s="1"/>
  <c r="G917" i="4"/>
  <c r="I917" i="4" s="1"/>
  <c r="G918" i="4"/>
  <c r="G919" i="4"/>
  <c r="I919" i="4" s="1"/>
  <c r="G920" i="4"/>
  <c r="I920" i="4" s="1"/>
  <c r="G921" i="4"/>
  <c r="I921" i="4" s="1"/>
  <c r="G922" i="4"/>
  <c r="I922" i="4" s="1"/>
  <c r="G923" i="4"/>
  <c r="G924" i="4"/>
  <c r="I924" i="4" s="1"/>
  <c r="G925" i="4"/>
  <c r="I925" i="4" s="1"/>
  <c r="G926" i="4"/>
  <c r="G927" i="4"/>
  <c r="I927" i="4" s="1"/>
  <c r="G928" i="4"/>
  <c r="I928" i="4" s="1"/>
  <c r="G929" i="4"/>
  <c r="I929" i="4" s="1"/>
  <c r="G930" i="4"/>
  <c r="I930" i="4" s="1"/>
  <c r="G931" i="4"/>
  <c r="G932" i="4"/>
  <c r="I932" i="4" s="1"/>
  <c r="G933" i="4"/>
  <c r="I933" i="4" s="1"/>
  <c r="G934" i="4"/>
  <c r="G935" i="4"/>
  <c r="I935" i="4" s="1"/>
  <c r="G936" i="4"/>
  <c r="I936" i="4" s="1"/>
  <c r="G937" i="4"/>
  <c r="I937" i="4" s="1"/>
  <c r="G938" i="4"/>
  <c r="I938" i="4" s="1"/>
  <c r="G939" i="4"/>
  <c r="G940" i="4"/>
  <c r="I940" i="4" s="1"/>
  <c r="G941" i="4"/>
  <c r="I941" i="4" s="1"/>
  <c r="G942" i="4"/>
  <c r="G943" i="4"/>
  <c r="I943" i="4" s="1"/>
  <c r="G944" i="4"/>
  <c r="I944" i="4" s="1"/>
  <c r="G945" i="4"/>
  <c r="I945" i="4" s="1"/>
  <c r="G946" i="4"/>
  <c r="I946" i="4" s="1"/>
  <c r="G947" i="4"/>
  <c r="G948" i="4"/>
  <c r="I948" i="4" s="1"/>
  <c r="G949" i="4"/>
  <c r="I949" i="4" s="1"/>
  <c r="G950" i="4"/>
  <c r="G951" i="4"/>
  <c r="I951" i="4" s="1"/>
  <c r="G952" i="4"/>
  <c r="I952" i="4" s="1"/>
  <c r="G953" i="4"/>
  <c r="I953" i="4" s="1"/>
  <c r="G954" i="4"/>
  <c r="I954" i="4" s="1"/>
  <c r="G955" i="4"/>
  <c r="G956" i="4"/>
  <c r="I956" i="4" s="1"/>
  <c r="G957" i="4"/>
  <c r="I957" i="4" s="1"/>
  <c r="G958" i="4"/>
  <c r="G959" i="4"/>
  <c r="I959" i="4" s="1"/>
  <c r="G960" i="4"/>
  <c r="I960" i="4" s="1"/>
  <c r="G961" i="4"/>
  <c r="I961" i="4" s="1"/>
  <c r="G962" i="4"/>
  <c r="I962" i="4" s="1"/>
  <c r="G963" i="4"/>
  <c r="G964" i="4"/>
  <c r="I964" i="4" s="1"/>
  <c r="G965" i="4"/>
  <c r="I965" i="4" s="1"/>
  <c r="G966" i="4"/>
  <c r="G967" i="4"/>
  <c r="I967" i="4" s="1"/>
  <c r="G968" i="4"/>
  <c r="I968" i="4" s="1"/>
  <c r="G969" i="4"/>
  <c r="I969" i="4" s="1"/>
  <c r="G970" i="4"/>
  <c r="I970" i="4" s="1"/>
  <c r="G971" i="4"/>
  <c r="G972" i="4"/>
  <c r="I972" i="4" s="1"/>
  <c r="G973" i="4"/>
  <c r="I973" i="4" s="1"/>
  <c r="G974" i="4"/>
  <c r="G975" i="4"/>
  <c r="I975" i="4" s="1"/>
  <c r="G976" i="4"/>
  <c r="I976" i="4" s="1"/>
  <c r="G977" i="4"/>
  <c r="I977" i="4" s="1"/>
  <c r="G978" i="4"/>
  <c r="I978" i="4" s="1"/>
  <c r="G979" i="4"/>
  <c r="G980" i="4"/>
  <c r="I980" i="4" s="1"/>
  <c r="G981" i="4"/>
  <c r="I981" i="4" s="1"/>
  <c r="G982" i="4"/>
  <c r="G983" i="4"/>
  <c r="I983" i="4" s="1"/>
  <c r="G984" i="4"/>
  <c r="I984" i="4" s="1"/>
  <c r="G985" i="4"/>
  <c r="I985" i="4" s="1"/>
  <c r="G986" i="4"/>
  <c r="I986" i="4" s="1"/>
  <c r="G987" i="4"/>
  <c r="G988" i="4"/>
  <c r="I988" i="4" s="1"/>
  <c r="G989" i="4"/>
  <c r="I989" i="4" s="1"/>
  <c r="G990" i="4"/>
  <c r="G991" i="4"/>
  <c r="I991" i="4" s="1"/>
  <c r="G992" i="4"/>
  <c r="I992" i="4" s="1"/>
  <c r="G993" i="4"/>
  <c r="I993" i="4" s="1"/>
  <c r="G994" i="4"/>
  <c r="I994" i="4" s="1"/>
  <c r="G995" i="4"/>
  <c r="G996" i="4"/>
  <c r="I996" i="4" s="1"/>
  <c r="G997" i="4"/>
  <c r="I997" i="4" s="1"/>
  <c r="G998" i="4"/>
  <c r="G999" i="4"/>
  <c r="I999" i="4" s="1"/>
  <c r="G1000" i="4"/>
  <c r="I1000" i="4" s="1"/>
  <c r="G1001" i="4"/>
  <c r="I1001" i="4" s="1"/>
  <c r="G1002" i="4"/>
  <c r="I1002" i="4" s="1"/>
  <c r="G1003" i="4"/>
  <c r="G1004" i="4"/>
  <c r="I1004" i="4" s="1"/>
  <c r="G1005" i="4"/>
  <c r="I1005" i="4" s="1"/>
  <c r="G1006" i="4"/>
  <c r="G1007" i="4"/>
  <c r="I1007" i="4" s="1"/>
  <c r="G1008" i="4"/>
  <c r="I1008" i="4" s="1"/>
  <c r="G1009" i="4"/>
  <c r="I1009" i="4" s="1"/>
  <c r="G1010" i="4"/>
  <c r="I1010" i="4" s="1"/>
  <c r="G1011" i="4"/>
  <c r="G1012" i="4"/>
  <c r="I1012" i="4" s="1"/>
  <c r="G1013" i="4"/>
  <c r="I1013" i="4" s="1"/>
  <c r="G1014" i="4"/>
  <c r="G1015" i="4"/>
  <c r="I1015" i="4" s="1"/>
  <c r="G1016" i="4"/>
  <c r="I1016" i="4" s="1"/>
  <c r="G1017" i="4"/>
  <c r="I1017" i="4" s="1"/>
  <c r="G1018" i="4"/>
  <c r="I1018" i="4" s="1"/>
  <c r="G1019" i="4"/>
  <c r="G1020" i="4"/>
  <c r="I1020" i="4" s="1"/>
  <c r="G1021" i="4"/>
  <c r="I1021" i="4" s="1"/>
  <c r="G1022" i="4"/>
  <c r="G1023" i="4"/>
  <c r="I1023" i="4" s="1"/>
  <c r="G1024" i="4"/>
  <c r="I1024" i="4" s="1"/>
  <c r="G1025" i="4"/>
  <c r="I1025" i="4" s="1"/>
  <c r="G1026" i="4"/>
  <c r="I1026" i="4" s="1"/>
  <c r="G1027" i="4"/>
  <c r="G1028" i="4"/>
  <c r="I1028" i="4" s="1"/>
  <c r="G1029" i="4"/>
  <c r="I1029" i="4" s="1"/>
  <c r="G1030" i="4"/>
  <c r="G1031" i="4"/>
  <c r="I1031" i="4" s="1"/>
  <c r="G1032" i="4"/>
  <c r="I1032" i="4" s="1"/>
  <c r="G1033" i="4"/>
  <c r="I1033" i="4" s="1"/>
  <c r="G1034" i="4"/>
  <c r="I1034" i="4" s="1"/>
  <c r="G1035" i="4"/>
  <c r="G1036" i="4"/>
  <c r="I1036" i="4" s="1"/>
  <c r="G1037" i="4"/>
  <c r="I1037" i="4" s="1"/>
  <c r="G1038" i="4"/>
  <c r="G1039" i="4"/>
  <c r="I1039" i="4" s="1"/>
  <c r="G1040" i="4"/>
  <c r="I1040" i="4" s="1"/>
  <c r="G1041" i="4"/>
  <c r="I1041" i="4" s="1"/>
  <c r="G1042" i="4"/>
  <c r="I1042" i="4" s="1"/>
  <c r="G1043" i="4"/>
  <c r="G1044" i="4"/>
  <c r="I1044" i="4" s="1"/>
  <c r="G1045" i="4"/>
  <c r="I1045" i="4" s="1"/>
  <c r="G1046" i="4"/>
  <c r="G1047" i="4"/>
  <c r="I1047" i="4" s="1"/>
  <c r="G1048" i="4"/>
  <c r="I1048" i="4" s="1"/>
  <c r="G1049" i="4"/>
  <c r="I1049" i="4" s="1"/>
  <c r="G1050" i="4"/>
  <c r="I1050" i="4" s="1"/>
  <c r="G1051" i="4"/>
  <c r="G1052" i="4"/>
  <c r="I1052" i="4" s="1"/>
  <c r="G1053" i="4"/>
  <c r="I1053" i="4" s="1"/>
  <c r="G1054" i="4"/>
  <c r="G1055" i="4"/>
  <c r="I1055" i="4" s="1"/>
  <c r="G1056" i="4"/>
  <c r="I1056" i="4" s="1"/>
  <c r="G1057" i="4"/>
  <c r="I1057" i="4" s="1"/>
  <c r="G1058" i="4"/>
  <c r="I1058" i="4" s="1"/>
  <c r="G1059" i="4"/>
  <c r="G1060" i="4"/>
  <c r="I1060" i="4" s="1"/>
  <c r="G1061" i="4"/>
  <c r="I1061" i="4" s="1"/>
  <c r="G1062" i="4"/>
  <c r="G1063" i="4"/>
  <c r="I1063" i="4" s="1"/>
  <c r="G1064" i="4"/>
  <c r="I1064" i="4" s="1"/>
  <c r="G1065" i="4"/>
  <c r="I1065" i="4" s="1"/>
  <c r="G1066" i="4"/>
  <c r="I1066" i="4" s="1"/>
  <c r="G1067" i="4"/>
  <c r="G1068" i="4"/>
  <c r="I1068" i="4" s="1"/>
  <c r="G1069" i="4"/>
  <c r="I1069" i="4" s="1"/>
  <c r="G1070" i="4"/>
  <c r="G1071" i="4"/>
  <c r="I1071" i="4" s="1"/>
  <c r="G1072" i="4"/>
  <c r="I1072" i="4" s="1"/>
  <c r="G1073" i="4"/>
  <c r="I1073" i="4" s="1"/>
  <c r="G1074" i="4"/>
  <c r="I1074" i="4" s="1"/>
  <c r="G1075" i="4"/>
  <c r="G1076" i="4"/>
  <c r="I1076" i="4" s="1"/>
  <c r="G1077" i="4"/>
  <c r="I1077" i="4" s="1"/>
  <c r="G1078" i="4"/>
  <c r="G1079" i="4"/>
  <c r="I1079" i="4" s="1"/>
  <c r="G1080" i="4"/>
  <c r="I1080" i="4" s="1"/>
  <c r="G1081" i="4"/>
  <c r="I1081" i="4" s="1"/>
  <c r="G1082" i="4"/>
  <c r="I1082" i="4" s="1"/>
  <c r="G1083" i="4"/>
  <c r="G1084" i="4"/>
  <c r="I1084" i="4" s="1"/>
  <c r="G1085" i="4"/>
  <c r="I1085" i="4" s="1"/>
  <c r="G1086" i="4"/>
  <c r="G1087" i="4"/>
  <c r="I1087" i="4" s="1"/>
  <c r="G1088" i="4"/>
  <c r="I1088" i="4" s="1"/>
  <c r="G1089" i="4"/>
  <c r="I1089" i="4" s="1"/>
  <c r="G1090" i="4"/>
  <c r="I1090" i="4" s="1"/>
  <c r="G1091" i="4"/>
  <c r="G1092" i="4"/>
  <c r="I1092" i="4" s="1"/>
  <c r="G1093" i="4"/>
  <c r="I1093" i="4" s="1"/>
  <c r="G1094" i="4"/>
  <c r="G1095" i="4"/>
  <c r="I1095" i="4" s="1"/>
  <c r="G1096" i="4"/>
  <c r="I1096" i="4" s="1"/>
  <c r="G1097" i="4"/>
  <c r="I1097" i="4" s="1"/>
  <c r="G1098" i="4"/>
  <c r="I1098" i="4" s="1"/>
  <c r="G1099" i="4"/>
  <c r="G1100" i="4"/>
  <c r="I1100" i="4" s="1"/>
  <c r="G1101" i="4"/>
  <c r="I1101" i="4" s="1"/>
  <c r="G1102" i="4"/>
  <c r="G1103" i="4"/>
  <c r="I1103" i="4" s="1"/>
  <c r="G1104" i="4"/>
  <c r="I1104" i="4" s="1"/>
  <c r="G1105" i="4"/>
  <c r="I1105" i="4" s="1"/>
  <c r="G1106" i="4"/>
  <c r="I1106" i="4" s="1"/>
  <c r="G1107" i="4"/>
  <c r="G1108" i="4"/>
  <c r="I1108" i="4" s="1"/>
  <c r="G1109" i="4"/>
  <c r="I1109" i="4" s="1"/>
  <c r="G1110" i="4"/>
  <c r="G1111" i="4"/>
  <c r="I1111" i="4" s="1"/>
  <c r="G1112" i="4"/>
  <c r="I1112" i="4" s="1"/>
  <c r="G1113" i="4"/>
  <c r="I1113" i="4" s="1"/>
  <c r="G1114" i="4"/>
  <c r="I1114" i="4" s="1"/>
  <c r="G1115" i="4"/>
  <c r="G1116" i="4"/>
  <c r="I1116" i="4" s="1"/>
  <c r="G1117" i="4"/>
  <c r="I1117" i="4" s="1"/>
  <c r="G1118" i="4"/>
  <c r="G1119" i="4"/>
  <c r="I1119" i="4" s="1"/>
  <c r="G1120" i="4"/>
  <c r="I1120" i="4" s="1"/>
  <c r="G1121" i="4"/>
  <c r="I1121" i="4" s="1"/>
  <c r="G1122" i="4"/>
  <c r="I1122" i="4" s="1"/>
  <c r="G1123" i="4"/>
  <c r="G1124" i="4"/>
  <c r="I1124" i="4" s="1"/>
  <c r="G1125" i="4"/>
  <c r="I1125" i="4" s="1"/>
  <c r="G1126" i="4"/>
  <c r="G1127" i="4"/>
  <c r="I1127" i="4" s="1"/>
  <c r="G1128" i="4"/>
  <c r="I1128" i="4" s="1"/>
  <c r="G1129" i="4"/>
  <c r="I1129" i="4" s="1"/>
  <c r="G1130" i="4"/>
  <c r="I1130" i="4" s="1"/>
  <c r="G1131" i="4"/>
  <c r="G1132" i="4"/>
  <c r="I1132" i="4" s="1"/>
  <c r="G1133" i="4"/>
  <c r="I1133" i="4" s="1"/>
  <c r="G1134" i="4"/>
  <c r="G1135" i="4"/>
  <c r="I1135" i="4" s="1"/>
  <c r="G1136" i="4"/>
  <c r="I1136" i="4" s="1"/>
  <c r="G1137" i="4"/>
  <c r="I1137" i="4" s="1"/>
  <c r="G1138" i="4"/>
  <c r="I1138" i="4" s="1"/>
  <c r="G1139" i="4"/>
  <c r="G1140" i="4"/>
  <c r="I1140" i="4" s="1"/>
  <c r="G1141" i="4"/>
  <c r="I1141" i="4" s="1"/>
  <c r="G1142" i="4"/>
  <c r="G1143" i="4"/>
  <c r="I1143" i="4" s="1"/>
  <c r="G1144" i="4"/>
  <c r="I1144" i="4" s="1"/>
  <c r="G1145" i="4"/>
  <c r="I1145" i="4" s="1"/>
  <c r="G1146" i="4"/>
  <c r="I1146" i="4" s="1"/>
  <c r="G1147" i="4"/>
  <c r="G1148" i="4"/>
  <c r="I1148" i="4" s="1"/>
  <c r="G1149" i="4"/>
  <c r="I1149" i="4" s="1"/>
  <c r="G1150" i="4"/>
  <c r="G1151" i="4"/>
  <c r="I1151" i="4" s="1"/>
  <c r="G1152" i="4"/>
  <c r="I1152" i="4" s="1"/>
  <c r="G1153" i="4"/>
  <c r="I1153" i="4" s="1"/>
  <c r="G1154" i="4"/>
  <c r="I1154" i="4" s="1"/>
  <c r="G1155" i="4"/>
  <c r="G1156" i="4"/>
  <c r="I1156" i="4" s="1"/>
  <c r="G1157" i="4"/>
  <c r="I1157" i="4" s="1"/>
  <c r="G1158" i="4"/>
  <c r="G1159" i="4"/>
  <c r="I1159" i="4" s="1"/>
  <c r="G1160" i="4"/>
  <c r="I1160" i="4" s="1"/>
  <c r="G1161" i="4"/>
  <c r="I1161" i="4" s="1"/>
  <c r="G1162" i="4"/>
  <c r="I1162" i="4" s="1"/>
  <c r="G1163" i="4"/>
  <c r="G1164" i="4"/>
  <c r="I1164" i="4" s="1"/>
  <c r="G1165" i="4"/>
  <c r="I1165" i="4" s="1"/>
  <c r="G1166" i="4"/>
  <c r="G1167" i="4"/>
  <c r="I1167" i="4" s="1"/>
  <c r="G1168" i="4"/>
  <c r="I1168" i="4" s="1"/>
  <c r="G1169" i="4"/>
  <c r="I1169" i="4" s="1"/>
  <c r="G1170" i="4"/>
  <c r="I1170" i="4" s="1"/>
  <c r="G1171" i="4"/>
  <c r="G1172" i="4"/>
  <c r="I1172" i="4" s="1"/>
  <c r="G1173" i="4"/>
  <c r="I1173" i="4" s="1"/>
  <c r="G1174" i="4"/>
  <c r="G1175" i="4"/>
  <c r="I1175" i="4" s="1"/>
  <c r="G1176" i="4"/>
  <c r="I1176" i="4" s="1"/>
  <c r="G1177" i="4"/>
  <c r="I1177" i="4" s="1"/>
  <c r="G1178" i="4"/>
  <c r="I1178" i="4" s="1"/>
  <c r="G1179" i="4"/>
  <c r="G1180" i="4"/>
  <c r="I1180" i="4" s="1"/>
  <c r="G1181" i="4"/>
  <c r="I1181" i="4" s="1"/>
  <c r="G1182" i="4"/>
  <c r="G1183" i="4"/>
  <c r="I1183" i="4" s="1"/>
  <c r="G1184" i="4"/>
  <c r="I1184" i="4" s="1"/>
  <c r="G1185" i="4"/>
  <c r="I1185" i="4" s="1"/>
  <c r="G1186" i="4"/>
  <c r="I1186" i="4" s="1"/>
  <c r="G1187" i="4"/>
  <c r="G1188" i="4"/>
  <c r="I1188" i="4" s="1"/>
  <c r="G1189" i="4"/>
  <c r="I1189" i="4" s="1"/>
  <c r="G1190" i="4"/>
  <c r="G1191" i="4"/>
  <c r="I1191" i="4" s="1"/>
  <c r="G1192" i="4"/>
  <c r="I1192" i="4" s="1"/>
  <c r="G1193" i="4"/>
  <c r="I1193" i="4" s="1"/>
  <c r="G1194" i="4"/>
  <c r="I1194" i="4" s="1"/>
  <c r="G1195" i="4"/>
  <c r="G1196" i="4"/>
  <c r="I1196" i="4" s="1"/>
  <c r="G1197" i="4"/>
  <c r="I1197" i="4" s="1"/>
  <c r="G1198" i="4"/>
  <c r="G1199" i="4"/>
  <c r="I1199" i="4" s="1"/>
  <c r="G1200" i="4"/>
  <c r="I1200" i="4" s="1"/>
  <c r="G1201" i="4"/>
  <c r="I1201" i="4" s="1"/>
  <c r="G1202" i="4"/>
  <c r="I1202" i="4" s="1"/>
  <c r="G1203" i="4"/>
  <c r="G1204" i="4"/>
  <c r="I1204" i="4" s="1"/>
  <c r="G1205" i="4"/>
  <c r="I1205" i="4" s="1"/>
  <c r="G1206" i="4"/>
  <c r="G1207" i="4"/>
  <c r="I1207" i="4" s="1"/>
  <c r="G1208" i="4"/>
  <c r="I1208" i="4" s="1"/>
  <c r="G1209" i="4"/>
  <c r="I1209" i="4" s="1"/>
  <c r="G1210" i="4"/>
  <c r="I1210" i="4" s="1"/>
  <c r="G1211" i="4"/>
  <c r="G1212" i="4"/>
  <c r="I1212" i="4" s="1"/>
  <c r="G1213" i="4"/>
  <c r="I1213" i="4" s="1"/>
  <c r="G1214" i="4"/>
  <c r="G1215" i="4"/>
  <c r="I1215" i="4" s="1"/>
  <c r="G1216" i="4"/>
  <c r="I1216" i="4" s="1"/>
  <c r="G1217" i="4"/>
  <c r="I1217" i="4" s="1"/>
  <c r="G1218" i="4"/>
  <c r="I1218" i="4" s="1"/>
  <c r="G1219" i="4"/>
  <c r="G1220" i="4"/>
  <c r="I1220" i="4" s="1"/>
  <c r="G1221" i="4"/>
  <c r="I1221" i="4" s="1"/>
  <c r="G1222" i="4"/>
  <c r="G1223" i="4"/>
  <c r="I1223" i="4" s="1"/>
  <c r="G1224" i="4"/>
  <c r="I1224" i="4" s="1"/>
  <c r="G1225" i="4"/>
  <c r="I1225" i="4" s="1"/>
  <c r="G1226" i="4"/>
  <c r="I1226" i="4" s="1"/>
  <c r="G1227" i="4"/>
  <c r="G1228" i="4"/>
  <c r="I1228" i="4" s="1"/>
  <c r="G1229" i="4"/>
  <c r="I1229" i="4" s="1"/>
  <c r="G1230" i="4"/>
  <c r="G1231" i="4"/>
  <c r="I1231" i="4" s="1"/>
  <c r="G1232" i="4"/>
  <c r="I1232" i="4" s="1"/>
  <c r="G1233" i="4"/>
  <c r="I1233" i="4" s="1"/>
  <c r="G1234" i="4"/>
  <c r="I1234" i="4" s="1"/>
  <c r="G1235" i="4"/>
  <c r="G1236" i="4"/>
  <c r="I1236" i="4" s="1"/>
  <c r="G1237" i="4"/>
  <c r="I1237" i="4" s="1"/>
  <c r="G1238" i="4"/>
  <c r="G1239" i="4"/>
  <c r="I1239" i="4" s="1"/>
  <c r="G1240" i="4"/>
  <c r="I1240" i="4" s="1"/>
  <c r="G1241" i="4"/>
  <c r="I1241" i="4" s="1"/>
  <c r="G1242" i="4"/>
  <c r="I1242" i="4" s="1"/>
  <c r="G1243" i="4"/>
  <c r="G1244" i="4"/>
  <c r="I1244" i="4" s="1"/>
  <c r="G1245" i="4"/>
  <c r="I1245" i="4" s="1"/>
  <c r="G1246" i="4"/>
  <c r="G1247" i="4"/>
  <c r="I1247" i="4" s="1"/>
  <c r="G1248" i="4"/>
  <c r="I1248" i="4" s="1"/>
  <c r="G1249" i="4"/>
  <c r="I1249" i="4" s="1"/>
  <c r="G1250" i="4"/>
  <c r="I1250" i="4" s="1"/>
  <c r="G1251" i="4"/>
  <c r="G1252" i="4"/>
  <c r="I1252" i="4" s="1"/>
  <c r="G1253" i="4"/>
  <c r="I1253" i="4" s="1"/>
  <c r="G1254" i="4"/>
  <c r="G1255" i="4"/>
  <c r="I1255" i="4" s="1"/>
  <c r="G1256" i="4"/>
  <c r="I1256" i="4" s="1"/>
  <c r="G1257" i="4"/>
  <c r="I1257" i="4" s="1"/>
  <c r="G1258" i="4"/>
  <c r="I1258" i="4" s="1"/>
  <c r="G1259" i="4"/>
  <c r="G1260" i="4"/>
  <c r="I1260" i="4" s="1"/>
  <c r="G1261" i="4"/>
  <c r="I1261" i="4" s="1"/>
  <c r="G1262" i="4"/>
  <c r="G1263" i="4"/>
  <c r="I1263" i="4" s="1"/>
  <c r="G1264" i="4"/>
  <c r="I1264" i="4" s="1"/>
  <c r="G1265" i="4"/>
  <c r="I1265" i="4" s="1"/>
  <c r="G1266" i="4"/>
  <c r="I1266" i="4" s="1"/>
  <c r="G1267" i="4"/>
  <c r="G1268" i="4"/>
  <c r="I1268" i="4" s="1"/>
  <c r="G1269" i="4"/>
  <c r="I1269" i="4" s="1"/>
  <c r="G1270" i="4"/>
  <c r="G1271" i="4"/>
  <c r="I1271" i="4" s="1"/>
  <c r="G1272" i="4"/>
  <c r="I1272" i="4" s="1"/>
  <c r="G1273" i="4"/>
  <c r="I1273" i="4" s="1"/>
  <c r="G1274" i="4"/>
  <c r="I1274" i="4" s="1"/>
  <c r="G1275" i="4"/>
  <c r="G1276" i="4"/>
  <c r="I1276" i="4" s="1"/>
  <c r="G1277" i="4"/>
  <c r="I1277" i="4" s="1"/>
  <c r="G1278" i="4"/>
  <c r="G1279" i="4"/>
  <c r="I1279" i="4" s="1"/>
  <c r="G1280" i="4"/>
  <c r="I1280" i="4" s="1"/>
  <c r="G1281" i="4"/>
  <c r="I1281" i="4" s="1"/>
  <c r="G1282" i="4"/>
  <c r="I1282" i="4" s="1"/>
  <c r="G1283" i="4"/>
  <c r="G1284" i="4"/>
  <c r="I1284" i="4" s="1"/>
  <c r="G1285" i="4"/>
  <c r="I1285" i="4" s="1"/>
  <c r="G1286" i="4"/>
  <c r="G1287" i="4"/>
  <c r="I1287" i="4" s="1"/>
  <c r="G1288" i="4"/>
  <c r="I1288" i="4" s="1"/>
  <c r="G1289" i="4"/>
  <c r="I1289" i="4" s="1"/>
  <c r="G1290" i="4"/>
  <c r="I1290" i="4" s="1"/>
  <c r="G1291" i="4"/>
  <c r="G1292" i="4"/>
  <c r="I1292" i="4" s="1"/>
  <c r="G1293" i="4"/>
  <c r="I1293" i="4" s="1"/>
  <c r="G1294" i="4"/>
  <c r="G1295" i="4"/>
  <c r="I1295" i="4" s="1"/>
  <c r="G1296" i="4"/>
  <c r="I1296" i="4" s="1"/>
  <c r="G1297" i="4"/>
  <c r="I1297" i="4" s="1"/>
  <c r="G1298" i="4"/>
  <c r="I1298" i="4" s="1"/>
  <c r="G1299" i="4"/>
  <c r="G1300" i="4"/>
  <c r="I1300" i="4" s="1"/>
  <c r="G1301" i="4"/>
  <c r="I1301" i="4" s="1"/>
  <c r="G1302" i="4"/>
  <c r="G1303" i="4"/>
  <c r="I1303" i="4" s="1"/>
  <c r="G1304" i="4"/>
  <c r="I1304" i="4" s="1"/>
  <c r="G1305" i="4"/>
  <c r="I1305" i="4" s="1"/>
  <c r="G1306" i="4"/>
  <c r="I1306" i="4" s="1"/>
  <c r="G1307" i="4"/>
  <c r="G1308" i="4"/>
  <c r="I1308" i="4" s="1"/>
  <c r="G1309" i="4"/>
  <c r="I1309" i="4" s="1"/>
  <c r="G1310" i="4"/>
  <c r="G1311" i="4"/>
  <c r="I1311" i="4" s="1"/>
  <c r="G1312" i="4"/>
  <c r="I1312" i="4" s="1"/>
  <c r="G1313" i="4"/>
  <c r="I1313" i="4" s="1"/>
  <c r="G1314" i="4"/>
  <c r="I1314" i="4" s="1"/>
  <c r="G1315" i="4"/>
  <c r="G1316" i="4"/>
  <c r="I1316" i="4" s="1"/>
  <c r="G1317" i="4"/>
  <c r="I1317" i="4" s="1"/>
  <c r="G1318" i="4"/>
  <c r="G1319" i="4"/>
  <c r="I1319" i="4" s="1"/>
  <c r="G1320" i="4"/>
  <c r="I1320" i="4" s="1"/>
  <c r="G1321" i="4"/>
  <c r="I1321" i="4" s="1"/>
  <c r="G1322" i="4"/>
  <c r="I1322" i="4" s="1"/>
  <c r="G1323" i="4"/>
  <c r="G1324" i="4"/>
  <c r="I1324" i="4" s="1"/>
  <c r="G1325" i="4"/>
  <c r="I1325" i="4" s="1"/>
  <c r="G1326" i="4"/>
  <c r="G1327" i="4"/>
  <c r="I1327" i="4" s="1"/>
  <c r="G1328" i="4"/>
  <c r="I1328" i="4" s="1"/>
  <c r="G1329" i="4"/>
  <c r="I1329" i="4" s="1"/>
  <c r="G1330" i="4"/>
  <c r="I1330" i="4" s="1"/>
  <c r="G1331" i="4"/>
  <c r="G1332" i="4"/>
  <c r="I1332" i="4" s="1"/>
  <c r="G1333" i="4"/>
  <c r="I1333" i="4" s="1"/>
  <c r="G1334" i="4"/>
  <c r="G1335" i="4"/>
  <c r="I1335" i="4" s="1"/>
  <c r="G1336" i="4"/>
  <c r="I1336" i="4" s="1"/>
  <c r="G1337" i="4"/>
  <c r="I1337" i="4" s="1"/>
  <c r="G1338" i="4"/>
  <c r="I1338" i="4" s="1"/>
  <c r="G1339" i="4"/>
  <c r="G1340" i="4"/>
  <c r="I1340" i="4" s="1"/>
  <c r="G1341" i="4"/>
  <c r="I1341" i="4" s="1"/>
  <c r="G1342" i="4"/>
  <c r="G1343" i="4"/>
  <c r="I1343" i="4" s="1"/>
  <c r="G1344" i="4"/>
  <c r="I1344" i="4" s="1"/>
  <c r="G1345" i="4"/>
  <c r="I1345" i="4" s="1"/>
  <c r="G1346" i="4"/>
  <c r="I1346" i="4" s="1"/>
  <c r="G1347" i="4"/>
  <c r="G1348" i="4"/>
  <c r="I1348" i="4" s="1"/>
  <c r="G1349" i="4"/>
  <c r="I1349" i="4" s="1"/>
  <c r="G1350" i="4"/>
  <c r="G1351" i="4"/>
  <c r="I1351" i="4" s="1"/>
  <c r="G1352" i="4"/>
  <c r="I1352" i="4" s="1"/>
  <c r="G1353" i="4"/>
  <c r="I1353" i="4" s="1"/>
  <c r="G1354" i="4"/>
  <c r="I1354" i="4" s="1"/>
  <c r="G1355" i="4"/>
  <c r="G1356" i="4"/>
  <c r="I1356" i="4" s="1"/>
  <c r="G1357" i="4"/>
  <c r="I1357" i="4" s="1"/>
  <c r="G1358" i="4"/>
  <c r="G1359" i="4"/>
  <c r="I1359" i="4" s="1"/>
  <c r="G1360" i="4"/>
  <c r="I1360" i="4" s="1"/>
  <c r="G1361" i="4"/>
  <c r="I1361" i="4" s="1"/>
  <c r="G1362" i="4"/>
  <c r="I1362" i="4" s="1"/>
  <c r="G1363" i="4"/>
  <c r="G1364" i="4"/>
  <c r="I1364" i="4" s="1"/>
  <c r="G1365" i="4"/>
  <c r="I1365" i="4" s="1"/>
  <c r="G1366" i="4"/>
  <c r="G1367" i="4"/>
  <c r="I1367" i="4" s="1"/>
  <c r="G1368" i="4"/>
  <c r="I1368" i="4" s="1"/>
  <c r="G1369" i="4"/>
  <c r="I1369" i="4" s="1"/>
  <c r="G1370" i="4"/>
  <c r="I1370" i="4" s="1"/>
  <c r="G1371" i="4"/>
  <c r="G1372" i="4"/>
  <c r="I1372" i="4" s="1"/>
  <c r="G1373" i="4"/>
  <c r="I1373" i="4" s="1"/>
  <c r="G1374" i="4"/>
  <c r="G1375" i="4"/>
  <c r="I1375" i="4" s="1"/>
  <c r="G1376" i="4"/>
  <c r="I1376" i="4" s="1"/>
  <c r="G1377" i="4"/>
  <c r="I1377" i="4" s="1"/>
  <c r="G1378" i="4"/>
  <c r="I1378" i="4" s="1"/>
  <c r="G1379" i="4"/>
  <c r="G1380" i="4"/>
  <c r="I1380" i="4" s="1"/>
  <c r="G1381" i="4"/>
  <c r="I1381" i="4" s="1"/>
  <c r="G1382" i="4"/>
  <c r="G1383" i="4"/>
  <c r="I1383" i="4" s="1"/>
  <c r="G1384" i="4"/>
  <c r="I1384" i="4" s="1"/>
  <c r="G1385" i="4"/>
  <c r="I1385" i="4" s="1"/>
  <c r="G1386" i="4"/>
  <c r="I1386" i="4" s="1"/>
  <c r="G1387" i="4"/>
  <c r="G1388" i="4"/>
  <c r="I1388" i="4" s="1"/>
  <c r="G1389" i="4"/>
  <c r="I1389" i="4" s="1"/>
  <c r="G1390" i="4"/>
  <c r="G1391" i="4"/>
  <c r="I1391" i="4" s="1"/>
  <c r="G1392" i="4"/>
  <c r="I1392" i="4" s="1"/>
  <c r="G1393" i="4"/>
  <c r="I1393" i="4" s="1"/>
  <c r="G1394" i="4"/>
  <c r="I1394" i="4" s="1"/>
  <c r="G1395" i="4"/>
  <c r="G1396" i="4"/>
  <c r="I1396" i="4" s="1"/>
  <c r="G1397" i="4"/>
  <c r="I1397" i="4" s="1"/>
  <c r="G1398" i="4"/>
  <c r="G1399" i="4"/>
  <c r="I1399" i="4" s="1"/>
  <c r="G1400" i="4"/>
  <c r="I1400" i="4" s="1"/>
  <c r="G1401" i="4"/>
  <c r="I1401" i="4" s="1"/>
  <c r="G1402" i="4"/>
  <c r="I1402" i="4" s="1"/>
  <c r="G1403" i="4"/>
  <c r="G1404" i="4"/>
  <c r="I1404" i="4" s="1"/>
  <c r="G1405" i="4"/>
  <c r="I1405" i="4" s="1"/>
  <c r="G1406" i="4"/>
  <c r="G1407" i="4"/>
  <c r="I1407" i="4" s="1"/>
  <c r="G1408" i="4"/>
  <c r="I1408" i="4" s="1"/>
  <c r="G1409" i="4"/>
  <c r="I1409" i="4" s="1"/>
  <c r="G1410" i="4"/>
  <c r="I1410" i="4" s="1"/>
  <c r="G1411" i="4"/>
  <c r="G1412" i="4"/>
  <c r="I1412" i="4" s="1"/>
  <c r="G1413" i="4"/>
  <c r="I1413" i="4" s="1"/>
  <c r="G1414" i="4"/>
  <c r="G1415" i="4"/>
  <c r="I1415" i="4" s="1"/>
  <c r="G1416" i="4"/>
  <c r="I1416" i="4" s="1"/>
  <c r="G1417" i="4"/>
  <c r="I1417" i="4" s="1"/>
  <c r="G1418" i="4"/>
  <c r="I1418" i="4" s="1"/>
  <c r="G1419" i="4"/>
  <c r="I1419" i="4" s="1"/>
  <c r="G1420" i="4"/>
  <c r="I1420" i="4" s="1"/>
  <c r="G1421" i="4"/>
  <c r="I1421" i="4" s="1"/>
  <c r="G1422" i="4"/>
  <c r="G1423" i="4"/>
  <c r="I1423" i="4" s="1"/>
  <c r="G1424" i="4"/>
  <c r="I1424" i="4" s="1"/>
  <c r="G1425" i="4"/>
  <c r="I1425" i="4" s="1"/>
  <c r="G1426" i="4"/>
  <c r="I1426" i="4" s="1"/>
  <c r="G1427" i="4"/>
  <c r="I1427" i="4" s="1"/>
  <c r="G1428" i="4"/>
  <c r="I1428" i="4" s="1"/>
  <c r="G1429" i="4"/>
  <c r="I1429" i="4" s="1"/>
  <c r="G1430" i="4"/>
  <c r="G1431" i="4"/>
  <c r="I1431" i="4" s="1"/>
  <c r="G1432" i="4"/>
  <c r="I1432" i="4" s="1"/>
  <c r="G1433" i="4"/>
  <c r="I1433" i="4" s="1"/>
  <c r="G1434" i="4"/>
  <c r="I1434" i="4" s="1"/>
  <c r="G1435" i="4"/>
  <c r="I1435" i="4" s="1"/>
  <c r="G1436" i="4"/>
  <c r="I1436" i="4" s="1"/>
  <c r="G1437" i="4"/>
  <c r="I1437" i="4" s="1"/>
  <c r="G1438" i="4"/>
  <c r="G1439" i="4"/>
  <c r="I1439" i="4" s="1"/>
  <c r="G1440" i="4"/>
  <c r="I1440" i="4" s="1"/>
  <c r="G1441" i="4"/>
  <c r="I1441" i="4" s="1"/>
  <c r="G1442" i="4"/>
  <c r="I1442" i="4" s="1"/>
  <c r="G1443" i="4"/>
  <c r="I1443" i="4" s="1"/>
  <c r="G1444" i="4"/>
  <c r="I1444" i="4" s="1"/>
  <c r="G1445" i="4"/>
  <c r="I1445" i="4" s="1"/>
  <c r="G1446" i="4"/>
  <c r="G1447" i="4"/>
  <c r="I1447" i="4" s="1"/>
  <c r="G1448" i="4"/>
  <c r="I1448" i="4" s="1"/>
  <c r="G1449" i="4"/>
  <c r="I1449" i="4" s="1"/>
  <c r="G1450" i="4"/>
  <c r="I1450" i="4" s="1"/>
  <c r="G1451" i="4"/>
  <c r="I1451" i="4" s="1"/>
  <c r="G1452" i="4"/>
  <c r="I1452" i="4" s="1"/>
  <c r="G1453" i="4"/>
  <c r="I1453" i="4" s="1"/>
  <c r="G1454" i="4"/>
  <c r="G1455" i="4"/>
  <c r="I1455" i="4" s="1"/>
  <c r="G1456" i="4"/>
  <c r="I1456" i="4" s="1"/>
  <c r="G1457" i="4"/>
  <c r="I1457" i="4" s="1"/>
  <c r="G1458" i="4"/>
  <c r="I1458" i="4" s="1"/>
  <c r="G1459" i="4"/>
  <c r="I1459" i="4" s="1"/>
  <c r="G1460" i="4"/>
  <c r="I1460" i="4" s="1"/>
  <c r="G1461" i="4"/>
  <c r="I1461" i="4" s="1"/>
  <c r="G1462" i="4"/>
  <c r="G1463" i="4"/>
  <c r="I1463" i="4" s="1"/>
  <c r="G1464" i="4"/>
  <c r="I1464" i="4" s="1"/>
  <c r="G1465" i="4"/>
  <c r="I1465" i="4" s="1"/>
  <c r="G1466" i="4"/>
  <c r="I1466" i="4" s="1"/>
  <c r="G1467" i="4"/>
  <c r="I1467" i="4" s="1"/>
  <c r="G1468" i="4"/>
  <c r="I1468" i="4" s="1"/>
  <c r="G1469" i="4"/>
  <c r="I1469" i="4" s="1"/>
  <c r="G1470" i="4"/>
  <c r="G1471" i="4"/>
  <c r="I1471" i="4" s="1"/>
  <c r="G1472" i="4"/>
  <c r="I1472" i="4" s="1"/>
  <c r="G1473" i="4"/>
  <c r="I1473" i="4" s="1"/>
  <c r="G1474" i="4"/>
  <c r="I1474" i="4" s="1"/>
  <c r="G1475" i="4"/>
  <c r="I1475" i="4" s="1"/>
  <c r="G1476" i="4"/>
  <c r="I1476" i="4" s="1"/>
  <c r="G1477" i="4"/>
  <c r="I1477" i="4" s="1"/>
  <c r="G1478" i="4"/>
  <c r="G1479" i="4"/>
  <c r="I1479" i="4" s="1"/>
  <c r="G1480" i="4"/>
  <c r="I1480" i="4" s="1"/>
  <c r="G1481" i="4"/>
  <c r="I1481" i="4" s="1"/>
  <c r="G1482" i="4"/>
  <c r="I1482" i="4" s="1"/>
  <c r="G1483" i="4"/>
  <c r="I1483" i="4" s="1"/>
  <c r="G1484" i="4"/>
  <c r="I1484" i="4" s="1"/>
  <c r="G1485" i="4"/>
  <c r="I1485" i="4" s="1"/>
  <c r="G1486" i="4"/>
  <c r="G1487" i="4"/>
  <c r="I1487" i="4" s="1"/>
  <c r="G1488" i="4"/>
  <c r="I1488" i="4" s="1"/>
  <c r="G1489" i="4"/>
  <c r="I1489" i="4" s="1"/>
  <c r="G1490" i="4"/>
  <c r="I1490" i="4" s="1"/>
  <c r="G1491" i="4"/>
  <c r="I1491" i="4" s="1"/>
  <c r="G1492" i="4"/>
  <c r="I1492" i="4" s="1"/>
  <c r="G1493" i="4"/>
  <c r="I1493" i="4" s="1"/>
  <c r="G1494" i="4"/>
  <c r="G1495" i="4"/>
  <c r="I1495" i="4" s="1"/>
  <c r="G1496" i="4"/>
  <c r="I1496" i="4" s="1"/>
  <c r="G1497" i="4"/>
  <c r="I1497" i="4" s="1"/>
  <c r="G1498" i="4"/>
  <c r="I1498" i="4" s="1"/>
  <c r="G1499" i="4"/>
  <c r="I1499" i="4" s="1"/>
  <c r="G1500" i="4"/>
  <c r="I1500" i="4" s="1"/>
  <c r="G1501" i="4"/>
  <c r="I1501" i="4" s="1"/>
  <c r="G1502" i="4"/>
  <c r="G1503" i="4"/>
  <c r="I1503" i="4" s="1"/>
  <c r="G1504" i="4"/>
  <c r="I1504" i="4" s="1"/>
  <c r="G1505" i="4"/>
  <c r="I1505" i="4" s="1"/>
  <c r="G1506" i="4"/>
  <c r="I1506" i="4" s="1"/>
  <c r="G1507" i="4"/>
  <c r="I1507" i="4" s="1"/>
  <c r="G1508" i="4"/>
  <c r="I1508" i="4" s="1"/>
  <c r="G1509" i="4"/>
  <c r="I1509" i="4" s="1"/>
  <c r="G1510" i="4"/>
  <c r="G1511" i="4"/>
  <c r="I1511" i="4" s="1"/>
  <c r="G1512" i="4"/>
  <c r="I1512" i="4" s="1"/>
  <c r="G1513" i="4"/>
  <c r="I1513" i="4" s="1"/>
  <c r="G1514" i="4"/>
  <c r="I1514" i="4" s="1"/>
  <c r="G1515" i="4"/>
  <c r="I1515" i="4" s="1"/>
  <c r="G1516" i="4"/>
  <c r="I1516" i="4" s="1"/>
  <c r="G1517" i="4"/>
  <c r="I1517" i="4" s="1"/>
  <c r="G1518" i="4"/>
  <c r="G1519" i="4"/>
  <c r="I1519" i="4" s="1"/>
  <c r="G1520" i="4"/>
  <c r="I1520" i="4" s="1"/>
  <c r="G1521" i="4"/>
  <c r="I1521" i="4" s="1"/>
  <c r="G1522" i="4"/>
  <c r="I1522" i="4" s="1"/>
  <c r="G1523" i="4"/>
  <c r="I1523" i="4" s="1"/>
  <c r="G1524" i="4"/>
  <c r="I1524" i="4" s="1"/>
  <c r="G1525" i="4"/>
  <c r="I1525" i="4" s="1"/>
  <c r="G1526" i="4"/>
  <c r="G1527" i="4"/>
  <c r="I1527" i="4" s="1"/>
  <c r="G1528" i="4"/>
  <c r="I1528" i="4" s="1"/>
  <c r="G1529" i="4"/>
  <c r="I1529" i="4" s="1"/>
  <c r="G1530" i="4"/>
  <c r="I1530" i="4" s="1"/>
  <c r="G1531" i="4"/>
  <c r="I1531" i="4" s="1"/>
  <c r="G1532" i="4"/>
  <c r="I1532" i="4" s="1"/>
  <c r="G1533" i="4"/>
  <c r="I1533" i="4" s="1"/>
  <c r="G1534" i="4"/>
  <c r="G1535" i="4"/>
  <c r="I1535" i="4" s="1"/>
  <c r="G1536" i="4"/>
  <c r="I1536" i="4" s="1"/>
  <c r="G1537" i="4"/>
  <c r="I1537" i="4" s="1"/>
  <c r="G1538" i="4"/>
  <c r="I1538" i="4" s="1"/>
  <c r="G1539" i="4"/>
  <c r="I1539" i="4" s="1"/>
  <c r="G1540" i="4"/>
  <c r="I1540" i="4" s="1"/>
  <c r="G1541" i="4"/>
  <c r="I1541" i="4" s="1"/>
  <c r="G1542" i="4"/>
  <c r="G1543" i="4"/>
  <c r="I1543" i="4" s="1"/>
  <c r="G1544" i="4"/>
  <c r="I1544" i="4" s="1"/>
  <c r="G1545" i="4"/>
  <c r="I1545" i="4" s="1"/>
  <c r="G1546" i="4"/>
  <c r="I1546" i="4" s="1"/>
  <c r="G1547" i="4"/>
  <c r="I1547" i="4" s="1"/>
  <c r="G1548" i="4"/>
  <c r="I1548" i="4" s="1"/>
  <c r="G1549" i="4"/>
  <c r="I1549" i="4" s="1"/>
  <c r="G1550" i="4"/>
  <c r="G1551" i="4"/>
  <c r="I1551" i="4" s="1"/>
  <c r="G1552" i="4"/>
  <c r="I1552" i="4" s="1"/>
  <c r="G1553" i="4"/>
  <c r="I1553" i="4" s="1"/>
  <c r="G1554" i="4"/>
  <c r="I1554" i="4" s="1"/>
  <c r="G1555" i="4"/>
  <c r="I1555" i="4" s="1"/>
  <c r="G1556" i="4"/>
  <c r="I1556" i="4" s="1"/>
  <c r="G1557" i="4"/>
  <c r="I1557" i="4" s="1"/>
  <c r="G1558" i="4"/>
  <c r="G1559" i="4"/>
  <c r="I1559" i="4" s="1"/>
  <c r="G1560" i="4"/>
  <c r="I1560" i="4" s="1"/>
  <c r="G1561" i="4"/>
  <c r="I1561" i="4" s="1"/>
  <c r="G1562" i="4"/>
  <c r="I1562" i="4" s="1"/>
  <c r="G1563" i="4"/>
  <c r="I1563" i="4" s="1"/>
  <c r="G1564" i="4"/>
  <c r="I1564" i="4" s="1"/>
  <c r="G1565" i="4"/>
  <c r="I1565" i="4" s="1"/>
  <c r="G1566" i="4"/>
  <c r="G1567" i="4"/>
  <c r="I1567" i="4" s="1"/>
  <c r="G1568" i="4"/>
  <c r="I1568" i="4" s="1"/>
  <c r="G1569" i="4"/>
  <c r="I1569" i="4" s="1"/>
  <c r="G1570" i="4"/>
  <c r="I1570" i="4" s="1"/>
  <c r="G1571" i="4"/>
  <c r="I1571" i="4" s="1"/>
  <c r="G1572" i="4"/>
  <c r="I1572" i="4" s="1"/>
  <c r="G1573" i="4"/>
  <c r="I1573" i="4" s="1"/>
  <c r="G1574" i="4"/>
  <c r="G1575" i="4"/>
  <c r="I1575" i="4" s="1"/>
  <c r="G1576" i="4"/>
  <c r="I1576" i="4" s="1"/>
  <c r="G1577" i="4"/>
  <c r="I1577" i="4" s="1"/>
  <c r="G1578" i="4"/>
  <c r="I1578" i="4" s="1"/>
  <c r="G1579" i="4"/>
  <c r="I1579" i="4" s="1"/>
  <c r="G1580" i="4"/>
  <c r="I1580" i="4" s="1"/>
  <c r="G1581" i="4"/>
  <c r="I1581" i="4" s="1"/>
  <c r="G1582" i="4"/>
  <c r="G1583" i="4"/>
  <c r="I1583" i="4" s="1"/>
  <c r="G1584" i="4"/>
  <c r="I1584" i="4" s="1"/>
  <c r="G1585" i="4"/>
  <c r="I1585" i="4" s="1"/>
  <c r="G1586" i="4"/>
  <c r="I1586" i="4" s="1"/>
  <c r="G1587" i="4"/>
  <c r="I1587" i="4" s="1"/>
  <c r="G1588" i="4"/>
  <c r="I1588" i="4" s="1"/>
  <c r="G1589" i="4"/>
  <c r="I1589" i="4" s="1"/>
  <c r="G1590" i="4"/>
  <c r="G1591" i="4"/>
  <c r="I1591" i="4" s="1"/>
  <c r="G1592" i="4"/>
  <c r="I1592" i="4" s="1"/>
  <c r="G1593" i="4"/>
  <c r="I1593" i="4" s="1"/>
  <c r="G1594" i="4"/>
  <c r="I1594" i="4" s="1"/>
  <c r="G1595" i="4"/>
  <c r="I1595" i="4" s="1"/>
  <c r="G1596" i="4"/>
  <c r="I1596" i="4" s="1"/>
  <c r="G1597" i="4"/>
  <c r="I1597" i="4" s="1"/>
  <c r="G1598" i="4"/>
  <c r="G1599" i="4"/>
  <c r="I1599" i="4" s="1"/>
  <c r="G1600" i="4"/>
  <c r="I1600" i="4" s="1"/>
  <c r="G1601" i="4"/>
  <c r="I1601" i="4" s="1"/>
  <c r="G1602" i="4"/>
  <c r="I1602" i="4" s="1"/>
  <c r="G1603" i="4"/>
  <c r="I1603" i="4" s="1"/>
  <c r="G1604" i="4"/>
  <c r="I1604" i="4" s="1"/>
  <c r="G1605" i="4"/>
  <c r="I1605" i="4" s="1"/>
  <c r="G1606" i="4"/>
  <c r="G1607" i="4"/>
  <c r="I1607" i="4" s="1"/>
  <c r="G1608" i="4"/>
  <c r="I1608" i="4" s="1"/>
  <c r="G1609" i="4"/>
  <c r="I1609" i="4" s="1"/>
  <c r="G1610" i="4"/>
  <c r="I1610" i="4" s="1"/>
  <c r="G1611" i="4"/>
  <c r="I1611" i="4" s="1"/>
  <c r="G1612" i="4"/>
  <c r="I1612" i="4" s="1"/>
  <c r="G1613" i="4"/>
  <c r="I1613" i="4" s="1"/>
  <c r="G1614" i="4"/>
  <c r="G1615" i="4"/>
  <c r="I1615" i="4" s="1"/>
  <c r="G1616" i="4"/>
  <c r="I1616" i="4" s="1"/>
  <c r="G1617" i="4"/>
  <c r="I1617" i="4" s="1"/>
  <c r="G1618" i="4"/>
  <c r="I1618" i="4" s="1"/>
  <c r="G1619" i="4"/>
  <c r="I1619" i="4" s="1"/>
  <c r="G1620" i="4"/>
  <c r="I1620" i="4" s="1"/>
  <c r="G1621" i="4"/>
  <c r="I1621" i="4" s="1"/>
  <c r="G1622" i="4"/>
  <c r="G1623" i="4"/>
  <c r="I1623" i="4" s="1"/>
  <c r="G1624" i="4"/>
  <c r="I1624" i="4" s="1"/>
  <c r="G1625" i="4"/>
  <c r="I1625" i="4" s="1"/>
  <c r="G1626" i="4"/>
  <c r="I1626" i="4" s="1"/>
  <c r="G1627" i="4"/>
  <c r="I1627" i="4" s="1"/>
  <c r="G1628" i="4"/>
  <c r="I1628" i="4" s="1"/>
  <c r="G1629" i="4"/>
  <c r="I1629" i="4" s="1"/>
  <c r="G1630" i="4"/>
  <c r="G1631" i="4"/>
  <c r="I1631" i="4" s="1"/>
  <c r="G1632" i="4"/>
  <c r="I1632" i="4" s="1"/>
  <c r="G1633" i="4"/>
  <c r="I1633" i="4" s="1"/>
  <c r="G1634" i="4"/>
  <c r="I1634" i="4" s="1"/>
  <c r="G1635" i="4"/>
  <c r="I1635" i="4" s="1"/>
  <c r="G1636" i="4"/>
  <c r="I1636" i="4" s="1"/>
  <c r="G1637" i="4"/>
  <c r="I1637" i="4" s="1"/>
  <c r="G1638" i="4"/>
  <c r="G1639" i="4"/>
  <c r="I1639" i="4" s="1"/>
  <c r="G1640" i="4"/>
  <c r="I1640" i="4" s="1"/>
  <c r="G1641" i="4"/>
  <c r="I1641" i="4" s="1"/>
  <c r="G1642" i="4"/>
  <c r="I1642" i="4" s="1"/>
  <c r="G1643" i="4"/>
  <c r="I1643" i="4" s="1"/>
  <c r="G1644" i="4"/>
  <c r="I1644" i="4" s="1"/>
  <c r="G1645" i="4"/>
  <c r="I1645" i="4" s="1"/>
  <c r="G1646" i="4"/>
  <c r="G1647" i="4"/>
  <c r="I1647" i="4" s="1"/>
  <c r="G1648" i="4"/>
  <c r="I1648" i="4" s="1"/>
  <c r="G1649" i="4"/>
  <c r="I1649" i="4" s="1"/>
  <c r="G1650" i="4"/>
  <c r="I1650" i="4" s="1"/>
  <c r="G1651" i="4"/>
  <c r="I1651" i="4" s="1"/>
  <c r="G1652" i="4"/>
  <c r="I1652" i="4" s="1"/>
  <c r="G1653" i="4"/>
  <c r="I1653" i="4" s="1"/>
  <c r="G1654" i="4"/>
  <c r="G1655" i="4"/>
  <c r="I1655" i="4" s="1"/>
  <c r="G1656" i="4"/>
  <c r="I1656" i="4" s="1"/>
  <c r="G1657" i="4"/>
  <c r="I1657" i="4" s="1"/>
  <c r="G1658" i="4"/>
  <c r="I1658" i="4" s="1"/>
  <c r="G1659" i="4"/>
  <c r="I1659" i="4" s="1"/>
  <c r="G1660" i="4"/>
  <c r="I1660" i="4" s="1"/>
  <c r="G1661" i="4"/>
  <c r="I1661" i="4" s="1"/>
  <c r="G1662" i="4"/>
  <c r="G1663" i="4"/>
  <c r="I1663" i="4" s="1"/>
  <c r="G1664" i="4"/>
  <c r="I1664" i="4" s="1"/>
  <c r="G1665" i="4"/>
  <c r="I1665" i="4" s="1"/>
  <c r="G1666" i="4"/>
  <c r="I1666" i="4" s="1"/>
  <c r="G1667" i="4"/>
  <c r="I1667" i="4" s="1"/>
  <c r="G1668" i="4"/>
  <c r="I1668" i="4" s="1"/>
  <c r="G1669" i="4"/>
  <c r="I1669" i="4" s="1"/>
  <c r="G1670" i="4"/>
  <c r="G1671" i="4"/>
  <c r="I1671" i="4" s="1"/>
  <c r="G1672" i="4"/>
  <c r="I1672" i="4" s="1"/>
  <c r="G1673" i="4"/>
  <c r="I1673" i="4" s="1"/>
  <c r="G1674" i="4"/>
  <c r="I1674" i="4" s="1"/>
  <c r="G1675" i="4"/>
  <c r="I1675" i="4" s="1"/>
  <c r="G1676" i="4"/>
  <c r="I1676" i="4" s="1"/>
  <c r="G1677" i="4"/>
  <c r="I1677" i="4" s="1"/>
  <c r="G1678" i="4"/>
  <c r="G1679" i="4"/>
  <c r="I1679" i="4" s="1"/>
  <c r="G1680" i="4"/>
  <c r="I1680" i="4" s="1"/>
  <c r="G1681" i="4"/>
  <c r="I1681" i="4" s="1"/>
  <c r="G1682" i="4"/>
  <c r="I1682" i="4" s="1"/>
  <c r="G1683" i="4"/>
  <c r="I1683" i="4" s="1"/>
  <c r="G1684" i="4"/>
  <c r="I1684" i="4" s="1"/>
  <c r="G1685" i="4"/>
  <c r="I1685" i="4" s="1"/>
  <c r="G1686" i="4"/>
  <c r="G1687" i="4"/>
  <c r="I1687" i="4" s="1"/>
  <c r="G1688" i="4"/>
  <c r="I1688" i="4" s="1"/>
  <c r="G1689" i="4"/>
  <c r="I1689" i="4" s="1"/>
  <c r="G1690" i="4"/>
  <c r="I1690" i="4" s="1"/>
  <c r="G1691" i="4"/>
  <c r="I1691" i="4" s="1"/>
  <c r="G1692" i="4"/>
  <c r="I1692" i="4" s="1"/>
  <c r="G1693" i="4"/>
  <c r="I1693" i="4" s="1"/>
  <c r="G1694" i="4"/>
  <c r="G1695" i="4"/>
  <c r="I1695" i="4" s="1"/>
  <c r="G1696" i="4"/>
  <c r="I1696" i="4" s="1"/>
  <c r="G1697" i="4"/>
  <c r="I1697" i="4" s="1"/>
  <c r="G1698" i="4"/>
  <c r="I1698" i="4" s="1"/>
  <c r="G1699" i="4"/>
  <c r="I1699" i="4" s="1"/>
  <c r="G1700" i="4"/>
  <c r="I1700" i="4" s="1"/>
  <c r="G1701" i="4"/>
  <c r="I1701" i="4" s="1"/>
  <c r="G1702" i="4"/>
  <c r="G1703" i="4"/>
  <c r="I1703" i="4" s="1"/>
  <c r="G1704" i="4"/>
  <c r="I1704" i="4" s="1"/>
  <c r="G1705" i="4"/>
  <c r="I1705" i="4" s="1"/>
  <c r="G1706" i="4"/>
  <c r="I1706" i="4" s="1"/>
  <c r="G1707" i="4"/>
  <c r="I1707" i="4" s="1"/>
  <c r="G1708" i="4"/>
  <c r="I1708" i="4" s="1"/>
  <c r="G1709" i="4"/>
  <c r="I1709" i="4" s="1"/>
  <c r="G1710" i="4"/>
  <c r="G1711" i="4"/>
  <c r="I1711" i="4" s="1"/>
  <c r="G1712" i="4"/>
  <c r="I1712" i="4" s="1"/>
  <c r="G1713" i="4"/>
  <c r="I1713" i="4" s="1"/>
  <c r="G1714" i="4"/>
  <c r="I1714" i="4" s="1"/>
  <c r="G1715" i="4"/>
  <c r="I1715" i="4" s="1"/>
  <c r="G1716" i="4"/>
  <c r="I1716" i="4" s="1"/>
  <c r="G1717" i="4"/>
  <c r="I1717" i="4" s="1"/>
  <c r="G1718" i="4"/>
  <c r="G1719" i="4"/>
  <c r="I1719" i="4" s="1"/>
  <c r="G1720" i="4"/>
  <c r="I1720" i="4" s="1"/>
  <c r="G1721" i="4"/>
  <c r="I1721" i="4" s="1"/>
  <c r="G1722" i="4"/>
  <c r="I1722" i="4" s="1"/>
  <c r="G1723" i="4"/>
  <c r="I1723" i="4" s="1"/>
  <c r="G1724" i="4"/>
  <c r="I1724" i="4" s="1"/>
  <c r="G1725" i="4"/>
  <c r="I1725" i="4" s="1"/>
  <c r="G1726" i="4"/>
  <c r="G1727" i="4"/>
  <c r="I1727" i="4" s="1"/>
  <c r="G1728" i="4"/>
  <c r="I1728" i="4" s="1"/>
  <c r="G1729" i="4"/>
  <c r="I1729" i="4" s="1"/>
  <c r="G1730" i="4"/>
  <c r="I1730" i="4" s="1"/>
  <c r="G1731" i="4"/>
  <c r="I1731" i="4" s="1"/>
  <c r="G1732" i="4"/>
  <c r="I1732" i="4" s="1"/>
  <c r="G1733" i="4"/>
  <c r="I1733" i="4" s="1"/>
  <c r="G1734" i="4"/>
  <c r="G1735" i="4"/>
  <c r="I1735" i="4" s="1"/>
  <c r="G1736" i="4"/>
  <c r="I1736" i="4" s="1"/>
  <c r="G1737" i="4"/>
  <c r="I1737" i="4" s="1"/>
  <c r="G1738" i="4"/>
  <c r="I1738" i="4" s="1"/>
  <c r="G1739" i="4"/>
  <c r="I1739" i="4" s="1"/>
  <c r="G1740" i="4"/>
  <c r="I1740" i="4" s="1"/>
  <c r="G1741" i="4"/>
  <c r="I1741" i="4" s="1"/>
  <c r="G1742" i="4"/>
  <c r="G1743" i="4"/>
  <c r="I1743" i="4" s="1"/>
  <c r="G1744" i="4"/>
  <c r="I1744" i="4" s="1"/>
  <c r="G1745" i="4"/>
  <c r="I1745" i="4" s="1"/>
  <c r="G1746" i="4"/>
  <c r="I1746" i="4" s="1"/>
  <c r="G1747" i="4"/>
  <c r="I1747" i="4" s="1"/>
  <c r="G1748" i="4"/>
  <c r="I1748" i="4" s="1"/>
  <c r="G1749" i="4"/>
  <c r="I1749" i="4" s="1"/>
  <c r="G1750" i="4"/>
  <c r="G1751" i="4"/>
  <c r="I1751" i="4" s="1"/>
  <c r="G1752" i="4"/>
  <c r="I1752" i="4" s="1"/>
  <c r="G1753" i="4"/>
  <c r="I1753" i="4" s="1"/>
  <c r="G1754" i="4"/>
  <c r="I1754" i="4" s="1"/>
  <c r="G1755" i="4"/>
  <c r="I1755" i="4" s="1"/>
  <c r="G1756" i="4"/>
  <c r="I1756" i="4" s="1"/>
  <c r="G1757" i="4"/>
  <c r="I1757" i="4" s="1"/>
  <c r="G1758" i="4"/>
  <c r="G1759" i="4"/>
  <c r="I1759" i="4" s="1"/>
  <c r="G1760" i="4"/>
  <c r="I1760" i="4" s="1"/>
  <c r="G1761" i="4"/>
  <c r="I1761" i="4" s="1"/>
  <c r="G1762" i="4"/>
  <c r="I1762" i="4" s="1"/>
  <c r="G1763" i="4"/>
  <c r="I1763" i="4" s="1"/>
  <c r="G1764" i="4"/>
  <c r="I1764" i="4" s="1"/>
  <c r="G1765" i="4"/>
  <c r="I1765" i="4" s="1"/>
  <c r="G1766" i="4"/>
  <c r="G1767" i="4"/>
  <c r="I1767" i="4" s="1"/>
  <c r="G1768" i="4"/>
  <c r="I1768" i="4" s="1"/>
  <c r="G1769" i="4"/>
  <c r="I1769" i="4" s="1"/>
  <c r="G1770" i="4"/>
  <c r="I1770" i="4" s="1"/>
  <c r="G1771" i="4"/>
  <c r="I1771" i="4" s="1"/>
  <c r="G1772" i="4"/>
  <c r="I1772" i="4" s="1"/>
  <c r="G1773" i="4"/>
  <c r="I1773" i="4" s="1"/>
  <c r="G1774" i="4"/>
  <c r="G1775" i="4"/>
  <c r="I1775" i="4" s="1"/>
  <c r="G1776" i="4"/>
  <c r="I1776" i="4" s="1"/>
  <c r="G1777" i="4"/>
  <c r="I1777" i="4" s="1"/>
  <c r="G1778" i="4"/>
  <c r="I1778" i="4" s="1"/>
  <c r="G1779" i="4"/>
  <c r="I1779" i="4" s="1"/>
  <c r="G1780" i="4"/>
  <c r="I1780" i="4" s="1"/>
  <c r="G1781" i="4"/>
  <c r="I1781" i="4" s="1"/>
  <c r="G1782" i="4"/>
  <c r="G1783" i="4"/>
  <c r="I1783" i="4" s="1"/>
  <c r="G1784" i="4"/>
  <c r="I1784" i="4" s="1"/>
  <c r="G1785" i="4"/>
  <c r="I1785" i="4" s="1"/>
  <c r="G1786" i="4"/>
  <c r="I1786" i="4" s="1"/>
  <c r="G1787" i="4"/>
  <c r="I1787" i="4" s="1"/>
  <c r="G1788" i="4"/>
  <c r="I1788" i="4" s="1"/>
  <c r="G1789" i="4"/>
  <c r="I1789" i="4" s="1"/>
  <c r="G1790" i="4"/>
  <c r="G1791" i="4"/>
  <c r="I1791" i="4" s="1"/>
  <c r="G1792" i="4"/>
  <c r="I1792" i="4" s="1"/>
  <c r="G1793" i="4"/>
  <c r="I1793" i="4" s="1"/>
  <c r="G1794" i="4"/>
  <c r="I1794" i="4" s="1"/>
  <c r="G1795" i="4"/>
  <c r="I1795" i="4" s="1"/>
  <c r="G1796" i="4"/>
  <c r="I1796" i="4" s="1"/>
  <c r="G1797" i="4"/>
  <c r="I1797" i="4" s="1"/>
  <c r="G1798" i="4"/>
  <c r="G1799" i="4"/>
  <c r="I1799" i="4" s="1"/>
  <c r="G1800" i="4"/>
  <c r="I1800" i="4" s="1"/>
  <c r="G1801" i="4"/>
  <c r="I1801" i="4" s="1"/>
  <c r="G1802" i="4"/>
  <c r="I1802" i="4" s="1"/>
  <c r="G1803" i="4"/>
  <c r="I1803" i="4" s="1"/>
  <c r="G1804" i="4"/>
  <c r="I1804" i="4" s="1"/>
  <c r="G1805" i="4"/>
  <c r="I1805" i="4" s="1"/>
  <c r="G1806" i="4"/>
  <c r="G1807" i="4"/>
  <c r="I1807" i="4" s="1"/>
  <c r="G1808" i="4"/>
  <c r="I1808" i="4" s="1"/>
  <c r="G1809" i="4"/>
  <c r="I1809" i="4" s="1"/>
  <c r="G1810" i="4"/>
  <c r="I1810" i="4" s="1"/>
  <c r="G1811" i="4"/>
  <c r="I1811" i="4" s="1"/>
  <c r="G1812" i="4"/>
  <c r="I1812" i="4" s="1"/>
  <c r="G1813" i="4"/>
  <c r="I1813" i="4" s="1"/>
  <c r="G1814" i="4"/>
  <c r="G1815" i="4"/>
  <c r="I1815" i="4" s="1"/>
  <c r="G1816" i="4"/>
  <c r="I1816" i="4" s="1"/>
  <c r="G1817" i="4"/>
  <c r="I1817" i="4" s="1"/>
  <c r="G1818" i="4"/>
  <c r="I1818" i="4" s="1"/>
  <c r="G1819" i="4"/>
  <c r="I1819" i="4" s="1"/>
  <c r="G1820" i="4"/>
  <c r="I1820" i="4" s="1"/>
  <c r="G1821" i="4"/>
  <c r="I1821" i="4" s="1"/>
  <c r="G1822" i="4"/>
  <c r="G1823" i="4"/>
  <c r="I1823" i="4" s="1"/>
  <c r="G1824" i="4"/>
  <c r="I1824" i="4" s="1"/>
  <c r="G1825" i="4"/>
  <c r="I1825" i="4" s="1"/>
  <c r="G1826" i="4"/>
  <c r="I1826" i="4" s="1"/>
  <c r="G1827" i="4"/>
  <c r="I1827" i="4" s="1"/>
  <c r="G1828" i="4"/>
  <c r="I1828" i="4" s="1"/>
  <c r="G1829" i="4"/>
  <c r="I1829" i="4" s="1"/>
  <c r="G1830" i="4"/>
  <c r="G1831" i="4"/>
  <c r="I1831" i="4" s="1"/>
  <c r="G1832" i="4"/>
  <c r="I1832" i="4" s="1"/>
  <c r="G1833" i="4"/>
  <c r="I1833" i="4" s="1"/>
  <c r="G1834" i="4"/>
  <c r="I1834" i="4" s="1"/>
  <c r="G1835" i="4"/>
  <c r="I1835" i="4" s="1"/>
  <c r="G1836" i="4"/>
  <c r="I1836" i="4" s="1"/>
  <c r="G1837" i="4"/>
  <c r="I1837" i="4" s="1"/>
  <c r="G1838" i="4"/>
  <c r="G1839" i="4"/>
  <c r="I1839" i="4" s="1"/>
  <c r="G1840" i="4"/>
  <c r="I1840" i="4" s="1"/>
  <c r="G1841" i="4"/>
  <c r="I1841" i="4" s="1"/>
  <c r="G1842" i="4"/>
  <c r="I1842" i="4" s="1"/>
  <c r="G1843" i="4"/>
  <c r="I1843" i="4" s="1"/>
  <c r="G1844" i="4"/>
  <c r="I1844" i="4" s="1"/>
  <c r="G1845" i="4"/>
  <c r="I1845" i="4" s="1"/>
  <c r="G1846" i="4"/>
  <c r="G1847" i="4"/>
  <c r="I1847" i="4" s="1"/>
  <c r="G1848" i="4"/>
  <c r="I1848" i="4" s="1"/>
  <c r="G1849" i="4"/>
  <c r="I1849" i="4" s="1"/>
  <c r="G1850" i="4"/>
  <c r="I1850" i="4" s="1"/>
  <c r="G1851" i="4"/>
  <c r="I1851" i="4" s="1"/>
  <c r="G1852" i="4"/>
  <c r="I1852" i="4" s="1"/>
  <c r="G1853" i="4"/>
  <c r="I1853" i="4" s="1"/>
  <c r="G1854" i="4"/>
  <c r="G1855" i="4"/>
  <c r="I1855" i="4" s="1"/>
  <c r="G1856" i="4"/>
  <c r="I1856" i="4" s="1"/>
  <c r="G1857" i="4"/>
  <c r="I1857" i="4" s="1"/>
  <c r="G1858" i="4"/>
  <c r="I1858" i="4" s="1"/>
  <c r="G1859" i="4"/>
  <c r="I1859" i="4" s="1"/>
  <c r="G1860" i="4"/>
  <c r="I1860" i="4" s="1"/>
  <c r="G1861" i="4"/>
  <c r="I1861" i="4" s="1"/>
  <c r="G1862" i="4"/>
  <c r="G1863" i="4"/>
  <c r="I1863" i="4" s="1"/>
  <c r="G1864" i="4"/>
  <c r="I1864" i="4" s="1"/>
  <c r="G1865" i="4"/>
  <c r="I1865" i="4" s="1"/>
  <c r="G1866" i="4"/>
  <c r="I1866" i="4" s="1"/>
  <c r="G1867" i="4"/>
  <c r="I1867" i="4" s="1"/>
  <c r="G1868" i="4"/>
  <c r="I1868" i="4" s="1"/>
  <c r="G1869" i="4"/>
  <c r="I1869" i="4" s="1"/>
  <c r="G1870" i="4"/>
  <c r="G1871" i="4"/>
  <c r="I1871" i="4" s="1"/>
  <c r="G1872" i="4"/>
  <c r="I1872" i="4" s="1"/>
  <c r="G1873" i="4"/>
  <c r="I1873" i="4" s="1"/>
  <c r="G1874" i="4"/>
  <c r="I1874" i="4" s="1"/>
  <c r="G1875" i="4"/>
  <c r="I1875" i="4" s="1"/>
  <c r="G1876" i="4"/>
  <c r="I1876" i="4" s="1"/>
  <c r="G1877" i="4"/>
  <c r="I1877" i="4" s="1"/>
  <c r="G1878" i="4"/>
  <c r="G1879" i="4"/>
  <c r="I1879" i="4" s="1"/>
  <c r="G1880" i="4"/>
  <c r="I1880" i="4" s="1"/>
  <c r="G1881" i="4"/>
  <c r="I1881" i="4" s="1"/>
  <c r="G1882" i="4"/>
  <c r="I1882" i="4" s="1"/>
  <c r="G1883" i="4"/>
  <c r="I1883" i="4" s="1"/>
  <c r="G1884" i="4"/>
  <c r="I1884" i="4" s="1"/>
  <c r="G1885" i="4"/>
  <c r="I1885" i="4" s="1"/>
  <c r="G1886" i="4"/>
  <c r="G1887" i="4"/>
  <c r="I1887" i="4" s="1"/>
  <c r="G1888" i="4"/>
  <c r="I1888" i="4" s="1"/>
  <c r="G1889" i="4"/>
  <c r="I1889" i="4" s="1"/>
  <c r="G1890" i="4"/>
  <c r="I1890" i="4" s="1"/>
  <c r="G1891" i="4"/>
  <c r="I1891" i="4" s="1"/>
  <c r="G1892" i="4"/>
  <c r="I1892" i="4" s="1"/>
  <c r="G1893" i="4"/>
  <c r="I1893" i="4" s="1"/>
  <c r="G1894" i="4"/>
  <c r="G1895" i="4"/>
  <c r="I1895" i="4" s="1"/>
  <c r="G1896" i="4"/>
  <c r="I1896" i="4" s="1"/>
  <c r="G1897" i="4"/>
  <c r="I1897" i="4" s="1"/>
  <c r="G1898" i="4"/>
  <c r="I1898" i="4" s="1"/>
  <c r="G1899" i="4"/>
  <c r="I1899" i="4" s="1"/>
  <c r="G1900" i="4"/>
  <c r="I1900" i="4" s="1"/>
  <c r="G1901" i="4"/>
  <c r="I1901" i="4" s="1"/>
  <c r="G1902" i="4"/>
  <c r="G1903" i="4"/>
  <c r="I1903" i="4" s="1"/>
  <c r="R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Q530" i="3" s="1"/>
  <c r="S530" i="3" s="1"/>
  <c r="T530" i="3" s="1"/>
  <c r="O531" i="3"/>
  <c r="O532" i="3"/>
  <c r="O533" i="3"/>
  <c r="O534" i="3"/>
  <c r="O535" i="3"/>
  <c r="O536" i="3"/>
  <c r="O537" i="3"/>
  <c r="O538" i="3"/>
  <c r="Q538" i="3" s="1"/>
  <c r="S538" i="3" s="1"/>
  <c r="T538" i="3" s="1"/>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N2" i="3"/>
  <c r="U2" i="3" s="1"/>
  <c r="N3" i="3"/>
  <c r="U3" i="3" s="1"/>
  <c r="N4" i="3"/>
  <c r="U4" i="3" s="1"/>
  <c r="N5" i="3"/>
  <c r="U5" i="3" s="1"/>
  <c r="N6" i="3"/>
  <c r="U6" i="3" s="1"/>
  <c r="N7" i="3"/>
  <c r="U7" i="3" s="1"/>
  <c r="N8" i="3"/>
  <c r="U8" i="3" s="1"/>
  <c r="N9" i="3"/>
  <c r="U9" i="3" s="1"/>
  <c r="N10" i="3"/>
  <c r="U10" i="3" s="1"/>
  <c r="N11" i="3"/>
  <c r="U11" i="3" s="1"/>
  <c r="N12" i="3"/>
  <c r="U12" i="3" s="1"/>
  <c r="N13" i="3"/>
  <c r="U13" i="3" s="1"/>
  <c r="N14" i="3"/>
  <c r="U14" i="3" s="1"/>
  <c r="N15" i="3"/>
  <c r="U15" i="3" s="1"/>
  <c r="N16" i="3"/>
  <c r="U16" i="3" s="1"/>
  <c r="N17" i="3"/>
  <c r="U17" i="3" s="1"/>
  <c r="N18" i="3"/>
  <c r="U18" i="3" s="1"/>
  <c r="N19" i="3"/>
  <c r="U19" i="3" s="1"/>
  <c r="N20" i="3"/>
  <c r="U20" i="3" s="1"/>
  <c r="N21" i="3"/>
  <c r="U21" i="3" s="1"/>
  <c r="N22" i="3"/>
  <c r="U22" i="3" s="1"/>
  <c r="N23" i="3"/>
  <c r="U23" i="3" s="1"/>
  <c r="N24" i="3"/>
  <c r="U24" i="3" s="1"/>
  <c r="N25" i="3"/>
  <c r="U25" i="3" s="1"/>
  <c r="N26" i="3"/>
  <c r="U26" i="3" s="1"/>
  <c r="N27" i="3"/>
  <c r="U27" i="3" s="1"/>
  <c r="N28" i="3"/>
  <c r="U28" i="3" s="1"/>
  <c r="N29" i="3"/>
  <c r="U29" i="3" s="1"/>
  <c r="N30" i="3"/>
  <c r="U30" i="3" s="1"/>
  <c r="N31" i="3"/>
  <c r="U31" i="3" s="1"/>
  <c r="N32" i="3"/>
  <c r="U32" i="3" s="1"/>
  <c r="N33" i="3"/>
  <c r="U33" i="3" s="1"/>
  <c r="N34" i="3"/>
  <c r="U34" i="3" s="1"/>
  <c r="N35" i="3"/>
  <c r="U35" i="3" s="1"/>
  <c r="N36" i="3"/>
  <c r="U36" i="3" s="1"/>
  <c r="N37" i="3"/>
  <c r="U37" i="3" s="1"/>
  <c r="N38" i="3"/>
  <c r="U38" i="3" s="1"/>
  <c r="N39" i="3"/>
  <c r="U39" i="3" s="1"/>
  <c r="N40" i="3"/>
  <c r="U40" i="3" s="1"/>
  <c r="N41" i="3"/>
  <c r="U41" i="3" s="1"/>
  <c r="N42" i="3"/>
  <c r="U42" i="3" s="1"/>
  <c r="N43" i="3"/>
  <c r="U43" i="3" s="1"/>
  <c r="N44" i="3"/>
  <c r="U44" i="3" s="1"/>
  <c r="N45" i="3"/>
  <c r="U45" i="3" s="1"/>
  <c r="N46" i="3"/>
  <c r="U46" i="3" s="1"/>
  <c r="N47" i="3"/>
  <c r="U47" i="3" s="1"/>
  <c r="N48" i="3"/>
  <c r="U48" i="3" s="1"/>
  <c r="N49" i="3"/>
  <c r="U49" i="3" s="1"/>
  <c r="N50" i="3"/>
  <c r="U50" i="3" s="1"/>
  <c r="N51" i="3"/>
  <c r="U51" i="3" s="1"/>
  <c r="N52" i="3"/>
  <c r="U52" i="3" s="1"/>
  <c r="N53" i="3"/>
  <c r="U53" i="3" s="1"/>
  <c r="N54" i="3"/>
  <c r="U54" i="3" s="1"/>
  <c r="N55" i="3"/>
  <c r="U55" i="3" s="1"/>
  <c r="N56" i="3"/>
  <c r="U56" i="3" s="1"/>
  <c r="N57" i="3"/>
  <c r="U57" i="3" s="1"/>
  <c r="N58" i="3"/>
  <c r="U58" i="3" s="1"/>
  <c r="N59" i="3"/>
  <c r="U59" i="3" s="1"/>
  <c r="N60" i="3"/>
  <c r="U60" i="3" s="1"/>
  <c r="N61" i="3"/>
  <c r="U61" i="3" s="1"/>
  <c r="N62" i="3"/>
  <c r="U62" i="3" s="1"/>
  <c r="N63" i="3"/>
  <c r="U63" i="3" s="1"/>
  <c r="N64" i="3"/>
  <c r="U64" i="3" s="1"/>
  <c r="N65" i="3"/>
  <c r="U65" i="3" s="1"/>
  <c r="N66" i="3"/>
  <c r="U66" i="3" s="1"/>
  <c r="N67" i="3"/>
  <c r="U67" i="3" s="1"/>
  <c r="N68" i="3"/>
  <c r="U68" i="3" s="1"/>
  <c r="N69" i="3"/>
  <c r="U69" i="3" s="1"/>
  <c r="N70" i="3"/>
  <c r="U70" i="3" s="1"/>
  <c r="N71" i="3"/>
  <c r="U71" i="3" s="1"/>
  <c r="N72" i="3"/>
  <c r="U72" i="3" s="1"/>
  <c r="N73" i="3"/>
  <c r="U73" i="3" s="1"/>
  <c r="N74" i="3"/>
  <c r="U74" i="3" s="1"/>
  <c r="N75" i="3"/>
  <c r="U75" i="3" s="1"/>
  <c r="N76" i="3"/>
  <c r="U76" i="3" s="1"/>
  <c r="N77" i="3"/>
  <c r="U77" i="3" s="1"/>
  <c r="N78" i="3"/>
  <c r="U78" i="3" s="1"/>
  <c r="N79" i="3"/>
  <c r="U79" i="3" s="1"/>
  <c r="N80" i="3"/>
  <c r="U80" i="3" s="1"/>
  <c r="N81" i="3"/>
  <c r="U81" i="3" s="1"/>
  <c r="N82" i="3"/>
  <c r="U82" i="3" s="1"/>
  <c r="N83" i="3"/>
  <c r="U83" i="3" s="1"/>
  <c r="N84" i="3"/>
  <c r="U84" i="3" s="1"/>
  <c r="N85" i="3"/>
  <c r="U85" i="3" s="1"/>
  <c r="N86" i="3"/>
  <c r="U86" i="3" s="1"/>
  <c r="N87" i="3"/>
  <c r="U87" i="3" s="1"/>
  <c r="N88" i="3"/>
  <c r="U88" i="3" s="1"/>
  <c r="N89" i="3"/>
  <c r="U89" i="3" s="1"/>
  <c r="N90" i="3"/>
  <c r="U90" i="3" s="1"/>
  <c r="N91" i="3"/>
  <c r="U91" i="3" s="1"/>
  <c r="N92" i="3"/>
  <c r="U92" i="3" s="1"/>
  <c r="N93" i="3"/>
  <c r="U93" i="3" s="1"/>
  <c r="N94" i="3"/>
  <c r="U94" i="3" s="1"/>
  <c r="N95" i="3"/>
  <c r="U95" i="3" s="1"/>
  <c r="N96" i="3"/>
  <c r="U96" i="3" s="1"/>
  <c r="N97" i="3"/>
  <c r="U97" i="3" s="1"/>
  <c r="N98" i="3"/>
  <c r="U98" i="3" s="1"/>
  <c r="N99" i="3"/>
  <c r="U99" i="3" s="1"/>
  <c r="N100" i="3"/>
  <c r="U100" i="3" s="1"/>
  <c r="N101" i="3"/>
  <c r="U101" i="3" s="1"/>
  <c r="N102" i="3"/>
  <c r="U102" i="3" s="1"/>
  <c r="N103" i="3"/>
  <c r="U103" i="3" s="1"/>
  <c r="N104" i="3"/>
  <c r="U104" i="3" s="1"/>
  <c r="N105" i="3"/>
  <c r="U105" i="3" s="1"/>
  <c r="N106" i="3"/>
  <c r="U106" i="3" s="1"/>
  <c r="N107" i="3"/>
  <c r="U107" i="3" s="1"/>
  <c r="N108" i="3"/>
  <c r="U108" i="3" s="1"/>
  <c r="N109" i="3"/>
  <c r="U109" i="3" s="1"/>
  <c r="N110" i="3"/>
  <c r="U110" i="3" s="1"/>
  <c r="N111" i="3"/>
  <c r="U111" i="3" s="1"/>
  <c r="N112" i="3"/>
  <c r="U112" i="3" s="1"/>
  <c r="N113" i="3"/>
  <c r="U113" i="3" s="1"/>
  <c r="N114" i="3"/>
  <c r="U114" i="3" s="1"/>
  <c r="N115" i="3"/>
  <c r="U115" i="3" s="1"/>
  <c r="N116" i="3"/>
  <c r="U116" i="3" s="1"/>
  <c r="N117" i="3"/>
  <c r="U117" i="3" s="1"/>
  <c r="N118" i="3"/>
  <c r="U118" i="3" s="1"/>
  <c r="N119" i="3"/>
  <c r="U119" i="3" s="1"/>
  <c r="N120" i="3"/>
  <c r="U120" i="3" s="1"/>
  <c r="N121" i="3"/>
  <c r="U121" i="3" s="1"/>
  <c r="N122" i="3"/>
  <c r="U122" i="3" s="1"/>
  <c r="N123" i="3"/>
  <c r="U123" i="3" s="1"/>
  <c r="N124" i="3"/>
  <c r="U124" i="3" s="1"/>
  <c r="N125" i="3"/>
  <c r="U125" i="3" s="1"/>
  <c r="N126" i="3"/>
  <c r="U126" i="3" s="1"/>
  <c r="N127" i="3"/>
  <c r="U127" i="3" s="1"/>
  <c r="N128" i="3"/>
  <c r="U128" i="3" s="1"/>
  <c r="N129" i="3"/>
  <c r="U129" i="3" s="1"/>
  <c r="N130" i="3"/>
  <c r="U130" i="3" s="1"/>
  <c r="N131" i="3"/>
  <c r="U131" i="3" s="1"/>
  <c r="N132" i="3"/>
  <c r="U132" i="3" s="1"/>
  <c r="N133" i="3"/>
  <c r="U133" i="3" s="1"/>
  <c r="N134" i="3"/>
  <c r="U134" i="3" s="1"/>
  <c r="N135" i="3"/>
  <c r="U135" i="3" s="1"/>
  <c r="N136" i="3"/>
  <c r="U136" i="3" s="1"/>
  <c r="N137" i="3"/>
  <c r="U137" i="3" s="1"/>
  <c r="N138" i="3"/>
  <c r="U138" i="3" s="1"/>
  <c r="N139" i="3"/>
  <c r="U139" i="3" s="1"/>
  <c r="N140" i="3"/>
  <c r="U140" i="3" s="1"/>
  <c r="N141" i="3"/>
  <c r="U141" i="3" s="1"/>
  <c r="N142" i="3"/>
  <c r="U142" i="3" s="1"/>
  <c r="N143" i="3"/>
  <c r="U143" i="3" s="1"/>
  <c r="N144" i="3"/>
  <c r="U144" i="3" s="1"/>
  <c r="N145" i="3"/>
  <c r="U145" i="3" s="1"/>
  <c r="N146" i="3"/>
  <c r="U146" i="3" s="1"/>
  <c r="N147" i="3"/>
  <c r="U147" i="3" s="1"/>
  <c r="N148" i="3"/>
  <c r="U148" i="3" s="1"/>
  <c r="N149" i="3"/>
  <c r="U149" i="3" s="1"/>
  <c r="N150" i="3"/>
  <c r="U150" i="3" s="1"/>
  <c r="N151" i="3"/>
  <c r="U151" i="3" s="1"/>
  <c r="N152" i="3"/>
  <c r="U152" i="3" s="1"/>
  <c r="N153" i="3"/>
  <c r="U153" i="3" s="1"/>
  <c r="N154" i="3"/>
  <c r="U154" i="3" s="1"/>
  <c r="N155" i="3"/>
  <c r="U155" i="3" s="1"/>
  <c r="N156" i="3"/>
  <c r="U156" i="3" s="1"/>
  <c r="N157" i="3"/>
  <c r="U157" i="3" s="1"/>
  <c r="N158" i="3"/>
  <c r="U158" i="3" s="1"/>
  <c r="N159" i="3"/>
  <c r="U159" i="3" s="1"/>
  <c r="N160" i="3"/>
  <c r="U160" i="3" s="1"/>
  <c r="N161" i="3"/>
  <c r="U161" i="3" s="1"/>
  <c r="N162" i="3"/>
  <c r="U162" i="3" s="1"/>
  <c r="N163" i="3"/>
  <c r="U163" i="3" s="1"/>
  <c r="N164" i="3"/>
  <c r="U164" i="3" s="1"/>
  <c r="N165" i="3"/>
  <c r="U165" i="3" s="1"/>
  <c r="N166" i="3"/>
  <c r="U166" i="3" s="1"/>
  <c r="N167" i="3"/>
  <c r="U167" i="3" s="1"/>
  <c r="N168" i="3"/>
  <c r="U168" i="3" s="1"/>
  <c r="N169" i="3"/>
  <c r="U169" i="3" s="1"/>
  <c r="N170" i="3"/>
  <c r="U170" i="3" s="1"/>
  <c r="N171" i="3"/>
  <c r="U171" i="3" s="1"/>
  <c r="N172" i="3"/>
  <c r="U172" i="3" s="1"/>
  <c r="N173" i="3"/>
  <c r="U173" i="3" s="1"/>
  <c r="N174" i="3"/>
  <c r="U174" i="3" s="1"/>
  <c r="N175" i="3"/>
  <c r="U175" i="3" s="1"/>
  <c r="N176" i="3"/>
  <c r="U176" i="3" s="1"/>
  <c r="N177" i="3"/>
  <c r="U177" i="3" s="1"/>
  <c r="N178" i="3"/>
  <c r="U178" i="3" s="1"/>
  <c r="N179" i="3"/>
  <c r="U179" i="3" s="1"/>
  <c r="N180" i="3"/>
  <c r="U180" i="3" s="1"/>
  <c r="N181" i="3"/>
  <c r="U181" i="3" s="1"/>
  <c r="N182" i="3"/>
  <c r="U182" i="3" s="1"/>
  <c r="N183" i="3"/>
  <c r="U183" i="3" s="1"/>
  <c r="N184" i="3"/>
  <c r="U184" i="3" s="1"/>
  <c r="N185" i="3"/>
  <c r="U185" i="3" s="1"/>
  <c r="N186" i="3"/>
  <c r="U186" i="3" s="1"/>
  <c r="N187" i="3"/>
  <c r="U187" i="3" s="1"/>
  <c r="N188" i="3"/>
  <c r="U188" i="3" s="1"/>
  <c r="N189" i="3"/>
  <c r="U189" i="3" s="1"/>
  <c r="N190" i="3"/>
  <c r="U190" i="3" s="1"/>
  <c r="N191" i="3"/>
  <c r="U191" i="3" s="1"/>
  <c r="N192" i="3"/>
  <c r="U192" i="3" s="1"/>
  <c r="N193" i="3"/>
  <c r="U193" i="3" s="1"/>
  <c r="N194" i="3"/>
  <c r="U194" i="3" s="1"/>
  <c r="N195" i="3"/>
  <c r="U195" i="3" s="1"/>
  <c r="N196" i="3"/>
  <c r="U196" i="3" s="1"/>
  <c r="N197" i="3"/>
  <c r="U197" i="3" s="1"/>
  <c r="N198" i="3"/>
  <c r="U198" i="3" s="1"/>
  <c r="N199" i="3"/>
  <c r="U199" i="3" s="1"/>
  <c r="N200" i="3"/>
  <c r="U200" i="3" s="1"/>
  <c r="N201" i="3"/>
  <c r="U201" i="3" s="1"/>
  <c r="N202" i="3"/>
  <c r="U202" i="3" s="1"/>
  <c r="N203" i="3"/>
  <c r="U203" i="3" s="1"/>
  <c r="N204" i="3"/>
  <c r="U204" i="3" s="1"/>
  <c r="N205" i="3"/>
  <c r="U205" i="3" s="1"/>
  <c r="N206" i="3"/>
  <c r="U206" i="3" s="1"/>
  <c r="N207" i="3"/>
  <c r="U207" i="3" s="1"/>
  <c r="N208" i="3"/>
  <c r="U208" i="3" s="1"/>
  <c r="N209" i="3"/>
  <c r="U209" i="3" s="1"/>
  <c r="N210" i="3"/>
  <c r="U210" i="3" s="1"/>
  <c r="N211" i="3"/>
  <c r="U211" i="3" s="1"/>
  <c r="N212" i="3"/>
  <c r="U212" i="3" s="1"/>
  <c r="N213" i="3"/>
  <c r="U213" i="3" s="1"/>
  <c r="N214" i="3"/>
  <c r="U214" i="3" s="1"/>
  <c r="N215" i="3"/>
  <c r="U215" i="3" s="1"/>
  <c r="N216" i="3"/>
  <c r="U216" i="3" s="1"/>
  <c r="N217" i="3"/>
  <c r="U217" i="3" s="1"/>
  <c r="N218" i="3"/>
  <c r="U218" i="3" s="1"/>
  <c r="N219" i="3"/>
  <c r="U219" i="3" s="1"/>
  <c r="N220" i="3"/>
  <c r="U220" i="3" s="1"/>
  <c r="N221" i="3"/>
  <c r="U221" i="3" s="1"/>
  <c r="N222" i="3"/>
  <c r="U222" i="3" s="1"/>
  <c r="N223" i="3"/>
  <c r="U223" i="3" s="1"/>
  <c r="N224" i="3"/>
  <c r="U224" i="3" s="1"/>
  <c r="N225" i="3"/>
  <c r="U225" i="3" s="1"/>
  <c r="N226" i="3"/>
  <c r="U226" i="3" s="1"/>
  <c r="N227" i="3"/>
  <c r="U227" i="3" s="1"/>
  <c r="N228" i="3"/>
  <c r="U228" i="3" s="1"/>
  <c r="N229" i="3"/>
  <c r="U229" i="3" s="1"/>
  <c r="N230" i="3"/>
  <c r="U230" i="3" s="1"/>
  <c r="N231" i="3"/>
  <c r="U231" i="3" s="1"/>
  <c r="N232" i="3"/>
  <c r="U232" i="3" s="1"/>
  <c r="N233" i="3"/>
  <c r="U233" i="3" s="1"/>
  <c r="N234" i="3"/>
  <c r="U234" i="3" s="1"/>
  <c r="N235" i="3"/>
  <c r="U235" i="3" s="1"/>
  <c r="N236" i="3"/>
  <c r="U236" i="3" s="1"/>
  <c r="N237" i="3"/>
  <c r="U237" i="3" s="1"/>
  <c r="N238" i="3"/>
  <c r="U238" i="3" s="1"/>
  <c r="N239" i="3"/>
  <c r="U239" i="3" s="1"/>
  <c r="N240" i="3"/>
  <c r="U240" i="3" s="1"/>
  <c r="N241" i="3"/>
  <c r="U241" i="3" s="1"/>
  <c r="N242" i="3"/>
  <c r="U242" i="3" s="1"/>
  <c r="N243" i="3"/>
  <c r="U243" i="3" s="1"/>
  <c r="N244" i="3"/>
  <c r="U244" i="3" s="1"/>
  <c r="N245" i="3"/>
  <c r="U245" i="3" s="1"/>
  <c r="N246" i="3"/>
  <c r="U246" i="3" s="1"/>
  <c r="N247" i="3"/>
  <c r="U247" i="3" s="1"/>
  <c r="N248" i="3"/>
  <c r="U248" i="3" s="1"/>
  <c r="N249" i="3"/>
  <c r="U249" i="3" s="1"/>
  <c r="N250" i="3"/>
  <c r="U250" i="3" s="1"/>
  <c r="N251" i="3"/>
  <c r="U251" i="3" s="1"/>
  <c r="N252" i="3"/>
  <c r="U252" i="3" s="1"/>
  <c r="N253" i="3"/>
  <c r="U253" i="3" s="1"/>
  <c r="N254" i="3"/>
  <c r="U254" i="3" s="1"/>
  <c r="N255" i="3"/>
  <c r="U255" i="3" s="1"/>
  <c r="N256" i="3"/>
  <c r="U256" i="3" s="1"/>
  <c r="N257" i="3"/>
  <c r="U257" i="3" s="1"/>
  <c r="N258" i="3"/>
  <c r="U258" i="3" s="1"/>
  <c r="N259" i="3"/>
  <c r="U259" i="3" s="1"/>
  <c r="N260" i="3"/>
  <c r="U260" i="3" s="1"/>
  <c r="N261" i="3"/>
  <c r="U261" i="3" s="1"/>
  <c r="N262" i="3"/>
  <c r="U262" i="3" s="1"/>
  <c r="N263" i="3"/>
  <c r="U263" i="3" s="1"/>
  <c r="N264" i="3"/>
  <c r="U264" i="3" s="1"/>
  <c r="N265" i="3"/>
  <c r="U265" i="3" s="1"/>
  <c r="N266" i="3"/>
  <c r="U266" i="3" s="1"/>
  <c r="N267" i="3"/>
  <c r="U267" i="3" s="1"/>
  <c r="N268" i="3"/>
  <c r="U268" i="3" s="1"/>
  <c r="N269" i="3"/>
  <c r="U269" i="3" s="1"/>
  <c r="N270" i="3"/>
  <c r="U270" i="3" s="1"/>
  <c r="N271" i="3"/>
  <c r="U271" i="3" s="1"/>
  <c r="N272" i="3"/>
  <c r="U272" i="3" s="1"/>
  <c r="N273" i="3"/>
  <c r="U273" i="3" s="1"/>
  <c r="N274" i="3"/>
  <c r="U274" i="3" s="1"/>
  <c r="N275" i="3"/>
  <c r="U275" i="3" s="1"/>
  <c r="N276" i="3"/>
  <c r="U276" i="3" s="1"/>
  <c r="N277" i="3"/>
  <c r="U277" i="3" s="1"/>
  <c r="N278" i="3"/>
  <c r="U278" i="3" s="1"/>
  <c r="N279" i="3"/>
  <c r="U279" i="3" s="1"/>
  <c r="N280" i="3"/>
  <c r="U280" i="3" s="1"/>
  <c r="N281" i="3"/>
  <c r="U281" i="3" s="1"/>
  <c r="N282" i="3"/>
  <c r="U282" i="3" s="1"/>
  <c r="N283" i="3"/>
  <c r="U283" i="3" s="1"/>
  <c r="N284" i="3"/>
  <c r="U284" i="3" s="1"/>
  <c r="N285" i="3"/>
  <c r="U285" i="3" s="1"/>
  <c r="N286" i="3"/>
  <c r="U286" i="3" s="1"/>
  <c r="N287" i="3"/>
  <c r="U287" i="3" s="1"/>
  <c r="N288" i="3"/>
  <c r="U288" i="3" s="1"/>
  <c r="N289" i="3"/>
  <c r="U289" i="3" s="1"/>
  <c r="N290" i="3"/>
  <c r="U290" i="3" s="1"/>
  <c r="N291" i="3"/>
  <c r="U291" i="3" s="1"/>
  <c r="N292" i="3"/>
  <c r="U292" i="3" s="1"/>
  <c r="N293" i="3"/>
  <c r="U293" i="3" s="1"/>
  <c r="N294" i="3"/>
  <c r="U294" i="3" s="1"/>
  <c r="N295" i="3"/>
  <c r="U295" i="3" s="1"/>
  <c r="N296" i="3"/>
  <c r="U296" i="3" s="1"/>
  <c r="N297" i="3"/>
  <c r="U297" i="3" s="1"/>
  <c r="N298" i="3"/>
  <c r="U298" i="3" s="1"/>
  <c r="N299" i="3"/>
  <c r="U299" i="3" s="1"/>
  <c r="N300" i="3"/>
  <c r="U300" i="3" s="1"/>
  <c r="N301" i="3"/>
  <c r="U301" i="3" s="1"/>
  <c r="N302" i="3"/>
  <c r="U302" i="3" s="1"/>
  <c r="N303" i="3"/>
  <c r="U303" i="3" s="1"/>
  <c r="N304" i="3"/>
  <c r="U304" i="3" s="1"/>
  <c r="N305" i="3"/>
  <c r="U305" i="3" s="1"/>
  <c r="N306" i="3"/>
  <c r="U306" i="3" s="1"/>
  <c r="N307" i="3"/>
  <c r="U307" i="3" s="1"/>
  <c r="N308" i="3"/>
  <c r="U308" i="3" s="1"/>
  <c r="N309" i="3"/>
  <c r="U309" i="3" s="1"/>
  <c r="N310" i="3"/>
  <c r="U310" i="3" s="1"/>
  <c r="N311" i="3"/>
  <c r="U311" i="3" s="1"/>
  <c r="N312" i="3"/>
  <c r="U312" i="3" s="1"/>
  <c r="N313" i="3"/>
  <c r="U313" i="3" s="1"/>
  <c r="N314" i="3"/>
  <c r="U314" i="3" s="1"/>
  <c r="N315" i="3"/>
  <c r="U315" i="3" s="1"/>
  <c r="N316" i="3"/>
  <c r="U316" i="3" s="1"/>
  <c r="N317" i="3"/>
  <c r="U317" i="3" s="1"/>
  <c r="N318" i="3"/>
  <c r="U318" i="3" s="1"/>
  <c r="N319" i="3"/>
  <c r="U319" i="3" s="1"/>
  <c r="N320" i="3"/>
  <c r="U320" i="3" s="1"/>
  <c r="N321" i="3"/>
  <c r="U321" i="3" s="1"/>
  <c r="N322" i="3"/>
  <c r="U322" i="3" s="1"/>
  <c r="N323" i="3"/>
  <c r="U323" i="3" s="1"/>
  <c r="N324" i="3"/>
  <c r="U324" i="3" s="1"/>
  <c r="N325" i="3"/>
  <c r="U325" i="3" s="1"/>
  <c r="N326" i="3"/>
  <c r="U326" i="3" s="1"/>
  <c r="N327" i="3"/>
  <c r="U327" i="3" s="1"/>
  <c r="N328" i="3"/>
  <c r="U328" i="3" s="1"/>
  <c r="N329" i="3"/>
  <c r="U329" i="3" s="1"/>
  <c r="N330" i="3"/>
  <c r="U330" i="3" s="1"/>
  <c r="N331" i="3"/>
  <c r="U331" i="3" s="1"/>
  <c r="N332" i="3"/>
  <c r="U332" i="3" s="1"/>
  <c r="N333" i="3"/>
  <c r="U333" i="3" s="1"/>
  <c r="N334" i="3"/>
  <c r="U334" i="3" s="1"/>
  <c r="N335" i="3"/>
  <c r="U335" i="3" s="1"/>
  <c r="N336" i="3"/>
  <c r="U336" i="3" s="1"/>
  <c r="N337" i="3"/>
  <c r="U337" i="3" s="1"/>
  <c r="N338" i="3"/>
  <c r="U338" i="3" s="1"/>
  <c r="N339" i="3"/>
  <c r="U339" i="3" s="1"/>
  <c r="N340" i="3"/>
  <c r="U340" i="3" s="1"/>
  <c r="N341" i="3"/>
  <c r="U341" i="3" s="1"/>
  <c r="N342" i="3"/>
  <c r="U342" i="3" s="1"/>
  <c r="N343" i="3"/>
  <c r="U343" i="3" s="1"/>
  <c r="N344" i="3"/>
  <c r="U344" i="3" s="1"/>
  <c r="N345" i="3"/>
  <c r="U345" i="3" s="1"/>
  <c r="N346" i="3"/>
  <c r="U346" i="3" s="1"/>
  <c r="N347" i="3"/>
  <c r="U347" i="3" s="1"/>
  <c r="N348" i="3"/>
  <c r="U348" i="3" s="1"/>
  <c r="N349" i="3"/>
  <c r="U349" i="3" s="1"/>
  <c r="N350" i="3"/>
  <c r="U350" i="3" s="1"/>
  <c r="N351" i="3"/>
  <c r="U351" i="3" s="1"/>
  <c r="N352" i="3"/>
  <c r="U352" i="3" s="1"/>
  <c r="N353" i="3"/>
  <c r="U353" i="3" s="1"/>
  <c r="N354" i="3"/>
  <c r="U354" i="3" s="1"/>
  <c r="N355" i="3"/>
  <c r="U355" i="3" s="1"/>
  <c r="N356" i="3"/>
  <c r="U356" i="3" s="1"/>
  <c r="N357" i="3"/>
  <c r="U357" i="3" s="1"/>
  <c r="N358" i="3"/>
  <c r="U358" i="3" s="1"/>
  <c r="N359" i="3"/>
  <c r="U359" i="3" s="1"/>
  <c r="N360" i="3"/>
  <c r="U360" i="3" s="1"/>
  <c r="N361" i="3"/>
  <c r="U361" i="3" s="1"/>
  <c r="N362" i="3"/>
  <c r="U362" i="3" s="1"/>
  <c r="N363" i="3"/>
  <c r="U363" i="3" s="1"/>
  <c r="N364" i="3"/>
  <c r="U364" i="3" s="1"/>
  <c r="N365" i="3"/>
  <c r="U365" i="3" s="1"/>
  <c r="N366" i="3"/>
  <c r="U366" i="3" s="1"/>
  <c r="N367" i="3"/>
  <c r="U367" i="3" s="1"/>
  <c r="N368" i="3"/>
  <c r="U368" i="3" s="1"/>
  <c r="N369" i="3"/>
  <c r="U369" i="3" s="1"/>
  <c r="N370" i="3"/>
  <c r="U370" i="3" s="1"/>
  <c r="N371" i="3"/>
  <c r="U371" i="3" s="1"/>
  <c r="N372" i="3"/>
  <c r="U372" i="3" s="1"/>
  <c r="N373" i="3"/>
  <c r="U373" i="3" s="1"/>
  <c r="N374" i="3"/>
  <c r="U374" i="3" s="1"/>
  <c r="N375" i="3"/>
  <c r="U375" i="3" s="1"/>
  <c r="N376" i="3"/>
  <c r="U376" i="3" s="1"/>
  <c r="N377" i="3"/>
  <c r="U377" i="3" s="1"/>
  <c r="N378" i="3"/>
  <c r="U378" i="3" s="1"/>
  <c r="N379" i="3"/>
  <c r="U379" i="3" s="1"/>
  <c r="N380" i="3"/>
  <c r="U380" i="3" s="1"/>
  <c r="N381" i="3"/>
  <c r="U381" i="3" s="1"/>
  <c r="N382" i="3"/>
  <c r="U382" i="3" s="1"/>
  <c r="N383" i="3"/>
  <c r="U383" i="3" s="1"/>
  <c r="N384" i="3"/>
  <c r="U384" i="3" s="1"/>
  <c r="N385" i="3"/>
  <c r="U385" i="3" s="1"/>
  <c r="N386" i="3"/>
  <c r="U386" i="3" s="1"/>
  <c r="N387" i="3"/>
  <c r="U387" i="3" s="1"/>
  <c r="N388" i="3"/>
  <c r="U388" i="3" s="1"/>
  <c r="N389" i="3"/>
  <c r="U389" i="3" s="1"/>
  <c r="N390" i="3"/>
  <c r="U390" i="3" s="1"/>
  <c r="N391" i="3"/>
  <c r="U391" i="3" s="1"/>
  <c r="N392" i="3"/>
  <c r="U392" i="3" s="1"/>
  <c r="N393" i="3"/>
  <c r="U393" i="3" s="1"/>
  <c r="N394" i="3"/>
  <c r="U394" i="3" s="1"/>
  <c r="N395" i="3"/>
  <c r="U395" i="3" s="1"/>
  <c r="N396" i="3"/>
  <c r="U396" i="3" s="1"/>
  <c r="N397" i="3"/>
  <c r="U397" i="3" s="1"/>
  <c r="N398" i="3"/>
  <c r="U398" i="3" s="1"/>
  <c r="N399" i="3"/>
  <c r="U399" i="3" s="1"/>
  <c r="N400" i="3"/>
  <c r="U400" i="3" s="1"/>
  <c r="N401" i="3"/>
  <c r="U401" i="3" s="1"/>
  <c r="N402" i="3"/>
  <c r="U402" i="3" s="1"/>
  <c r="N403" i="3"/>
  <c r="U403" i="3" s="1"/>
  <c r="N404" i="3"/>
  <c r="U404" i="3" s="1"/>
  <c r="N405" i="3"/>
  <c r="U405" i="3" s="1"/>
  <c r="N406" i="3"/>
  <c r="U406" i="3" s="1"/>
  <c r="N407" i="3"/>
  <c r="U407" i="3" s="1"/>
  <c r="N408" i="3"/>
  <c r="U408" i="3" s="1"/>
  <c r="N409" i="3"/>
  <c r="U409" i="3" s="1"/>
  <c r="N410" i="3"/>
  <c r="U410" i="3" s="1"/>
  <c r="N411" i="3"/>
  <c r="U411" i="3" s="1"/>
  <c r="N412" i="3"/>
  <c r="U412" i="3" s="1"/>
  <c r="N413" i="3"/>
  <c r="U413" i="3" s="1"/>
  <c r="N414" i="3"/>
  <c r="U414" i="3" s="1"/>
  <c r="N415" i="3"/>
  <c r="U415" i="3" s="1"/>
  <c r="N416" i="3"/>
  <c r="U416" i="3" s="1"/>
  <c r="N417" i="3"/>
  <c r="U417" i="3" s="1"/>
  <c r="N418" i="3"/>
  <c r="U418" i="3" s="1"/>
  <c r="N419" i="3"/>
  <c r="U419" i="3" s="1"/>
  <c r="N420" i="3"/>
  <c r="U420" i="3" s="1"/>
  <c r="N421" i="3"/>
  <c r="U421" i="3" s="1"/>
  <c r="N422" i="3"/>
  <c r="U422" i="3" s="1"/>
  <c r="N423" i="3"/>
  <c r="U423" i="3" s="1"/>
  <c r="N424" i="3"/>
  <c r="U424" i="3" s="1"/>
  <c r="N425" i="3"/>
  <c r="U425" i="3" s="1"/>
  <c r="N426" i="3"/>
  <c r="U426" i="3" s="1"/>
  <c r="N427" i="3"/>
  <c r="U427" i="3" s="1"/>
  <c r="N428" i="3"/>
  <c r="U428" i="3" s="1"/>
  <c r="N429" i="3"/>
  <c r="U429" i="3" s="1"/>
  <c r="N430" i="3"/>
  <c r="U430" i="3" s="1"/>
  <c r="N431" i="3"/>
  <c r="U431" i="3" s="1"/>
  <c r="N432" i="3"/>
  <c r="U432" i="3" s="1"/>
  <c r="N433" i="3"/>
  <c r="U433" i="3" s="1"/>
  <c r="N434" i="3"/>
  <c r="U434" i="3" s="1"/>
  <c r="N435" i="3"/>
  <c r="U435" i="3" s="1"/>
  <c r="N436" i="3"/>
  <c r="U436" i="3" s="1"/>
  <c r="N437" i="3"/>
  <c r="U437" i="3" s="1"/>
  <c r="N438" i="3"/>
  <c r="U438" i="3" s="1"/>
  <c r="N439" i="3"/>
  <c r="U439" i="3" s="1"/>
  <c r="N440" i="3"/>
  <c r="U440" i="3" s="1"/>
  <c r="N441" i="3"/>
  <c r="U441" i="3" s="1"/>
  <c r="N442" i="3"/>
  <c r="U442" i="3" s="1"/>
  <c r="N443" i="3"/>
  <c r="U443" i="3" s="1"/>
  <c r="N444" i="3"/>
  <c r="U444" i="3" s="1"/>
  <c r="N445" i="3"/>
  <c r="U445" i="3" s="1"/>
  <c r="N446" i="3"/>
  <c r="U446" i="3" s="1"/>
  <c r="N447" i="3"/>
  <c r="U447" i="3" s="1"/>
  <c r="N448" i="3"/>
  <c r="U448" i="3" s="1"/>
  <c r="N449" i="3"/>
  <c r="U449" i="3" s="1"/>
  <c r="N450" i="3"/>
  <c r="U450" i="3" s="1"/>
  <c r="N451" i="3"/>
  <c r="U451" i="3" s="1"/>
  <c r="N452" i="3"/>
  <c r="U452" i="3" s="1"/>
  <c r="N453" i="3"/>
  <c r="U453" i="3" s="1"/>
  <c r="N454" i="3"/>
  <c r="U454" i="3" s="1"/>
  <c r="N455" i="3"/>
  <c r="U455" i="3" s="1"/>
  <c r="N456" i="3"/>
  <c r="U456" i="3" s="1"/>
  <c r="N457" i="3"/>
  <c r="U457" i="3" s="1"/>
  <c r="N458" i="3"/>
  <c r="U458" i="3" s="1"/>
  <c r="N459" i="3"/>
  <c r="U459" i="3" s="1"/>
  <c r="N460" i="3"/>
  <c r="U460" i="3" s="1"/>
  <c r="N461" i="3"/>
  <c r="U461" i="3" s="1"/>
  <c r="N462" i="3"/>
  <c r="U462" i="3" s="1"/>
  <c r="N463" i="3"/>
  <c r="U463" i="3" s="1"/>
  <c r="N464" i="3"/>
  <c r="U464" i="3" s="1"/>
  <c r="N465" i="3"/>
  <c r="U465" i="3" s="1"/>
  <c r="N466" i="3"/>
  <c r="U466" i="3" s="1"/>
  <c r="N467" i="3"/>
  <c r="U467" i="3" s="1"/>
  <c r="N468" i="3"/>
  <c r="U468" i="3" s="1"/>
  <c r="N469" i="3"/>
  <c r="U469" i="3" s="1"/>
  <c r="N470" i="3"/>
  <c r="U470" i="3" s="1"/>
  <c r="N471" i="3"/>
  <c r="U471" i="3" s="1"/>
  <c r="N472" i="3"/>
  <c r="U472" i="3" s="1"/>
  <c r="N473" i="3"/>
  <c r="U473" i="3" s="1"/>
  <c r="N474" i="3"/>
  <c r="U474" i="3" s="1"/>
  <c r="N475" i="3"/>
  <c r="U475" i="3" s="1"/>
  <c r="N476" i="3"/>
  <c r="U476" i="3" s="1"/>
  <c r="N477" i="3"/>
  <c r="U477" i="3" s="1"/>
  <c r="N478" i="3"/>
  <c r="U478" i="3" s="1"/>
  <c r="N479" i="3"/>
  <c r="U479" i="3" s="1"/>
  <c r="N480" i="3"/>
  <c r="U480" i="3" s="1"/>
  <c r="N481" i="3"/>
  <c r="U481" i="3" s="1"/>
  <c r="N482" i="3"/>
  <c r="U482" i="3" s="1"/>
  <c r="N483" i="3"/>
  <c r="U483" i="3" s="1"/>
  <c r="N484" i="3"/>
  <c r="U484" i="3" s="1"/>
  <c r="N485" i="3"/>
  <c r="U485" i="3" s="1"/>
  <c r="N486" i="3"/>
  <c r="U486" i="3" s="1"/>
  <c r="N487" i="3"/>
  <c r="U487" i="3" s="1"/>
  <c r="N488" i="3"/>
  <c r="U488" i="3" s="1"/>
  <c r="N489" i="3"/>
  <c r="U489" i="3" s="1"/>
  <c r="N490" i="3"/>
  <c r="U490" i="3" s="1"/>
  <c r="N491" i="3"/>
  <c r="U491" i="3" s="1"/>
  <c r="N492" i="3"/>
  <c r="U492" i="3" s="1"/>
  <c r="N493" i="3"/>
  <c r="U493" i="3" s="1"/>
  <c r="N494" i="3"/>
  <c r="U494" i="3" s="1"/>
  <c r="N495" i="3"/>
  <c r="U495" i="3" s="1"/>
  <c r="N496" i="3"/>
  <c r="U496" i="3" s="1"/>
  <c r="N497" i="3"/>
  <c r="U497" i="3" s="1"/>
  <c r="N498" i="3"/>
  <c r="U498" i="3" s="1"/>
  <c r="N499" i="3"/>
  <c r="U499" i="3" s="1"/>
  <c r="N500" i="3"/>
  <c r="U500" i="3" s="1"/>
  <c r="N501" i="3"/>
  <c r="U501" i="3" s="1"/>
  <c r="N502" i="3"/>
  <c r="U502" i="3" s="1"/>
  <c r="N503" i="3"/>
  <c r="U503" i="3" s="1"/>
  <c r="N504" i="3"/>
  <c r="U504" i="3" s="1"/>
  <c r="N505" i="3"/>
  <c r="U505" i="3" s="1"/>
  <c r="N506" i="3"/>
  <c r="U506" i="3" s="1"/>
  <c r="N507" i="3"/>
  <c r="U507" i="3" s="1"/>
  <c r="N508" i="3"/>
  <c r="U508" i="3" s="1"/>
  <c r="N509" i="3"/>
  <c r="U509" i="3" s="1"/>
  <c r="N510" i="3"/>
  <c r="U510" i="3" s="1"/>
  <c r="N511" i="3"/>
  <c r="U511" i="3" s="1"/>
  <c r="N512" i="3"/>
  <c r="U512" i="3" s="1"/>
  <c r="N513" i="3"/>
  <c r="U513" i="3" s="1"/>
  <c r="N514" i="3"/>
  <c r="U514" i="3" s="1"/>
  <c r="N515" i="3"/>
  <c r="U515" i="3" s="1"/>
  <c r="N516" i="3"/>
  <c r="U516" i="3" s="1"/>
  <c r="N517" i="3"/>
  <c r="U517" i="3" s="1"/>
  <c r="N518" i="3"/>
  <c r="U518" i="3" s="1"/>
  <c r="N519" i="3"/>
  <c r="U519" i="3" s="1"/>
  <c r="N520" i="3"/>
  <c r="U520" i="3" s="1"/>
  <c r="N521" i="3"/>
  <c r="U521" i="3" s="1"/>
  <c r="N522" i="3"/>
  <c r="U522" i="3" s="1"/>
  <c r="N523" i="3"/>
  <c r="U523" i="3" s="1"/>
  <c r="N524" i="3"/>
  <c r="U524" i="3" s="1"/>
  <c r="N525" i="3"/>
  <c r="U525" i="3" s="1"/>
  <c r="N526" i="3"/>
  <c r="U526" i="3" s="1"/>
  <c r="N527" i="3"/>
  <c r="U527" i="3" s="1"/>
  <c r="N528" i="3"/>
  <c r="U528" i="3" s="1"/>
  <c r="N529" i="3"/>
  <c r="U529" i="3" s="1"/>
  <c r="N530" i="3"/>
  <c r="U530" i="3" s="1"/>
  <c r="N531" i="3"/>
  <c r="U531" i="3" s="1"/>
  <c r="N532" i="3"/>
  <c r="U532" i="3" s="1"/>
  <c r="N533" i="3"/>
  <c r="U533" i="3" s="1"/>
  <c r="N534" i="3"/>
  <c r="U534" i="3" s="1"/>
  <c r="N535" i="3"/>
  <c r="U535" i="3" s="1"/>
  <c r="N536" i="3"/>
  <c r="U536" i="3" s="1"/>
  <c r="N537" i="3"/>
  <c r="U537" i="3" s="1"/>
  <c r="N538" i="3"/>
  <c r="U538" i="3" s="1"/>
  <c r="N539" i="3"/>
  <c r="U539" i="3" s="1"/>
  <c r="N540" i="3"/>
  <c r="U540" i="3" s="1"/>
  <c r="N541" i="3"/>
  <c r="U541" i="3" s="1"/>
  <c r="N542" i="3"/>
  <c r="U542" i="3" s="1"/>
  <c r="N543" i="3"/>
  <c r="U543" i="3" s="1"/>
  <c r="N544" i="3"/>
  <c r="U544" i="3" s="1"/>
  <c r="N545" i="3"/>
  <c r="U545" i="3" s="1"/>
  <c r="N546" i="3"/>
  <c r="U546" i="3" s="1"/>
  <c r="N547" i="3"/>
  <c r="U547" i="3" s="1"/>
  <c r="N548" i="3"/>
  <c r="U548" i="3" s="1"/>
  <c r="N549" i="3"/>
  <c r="U549" i="3" s="1"/>
  <c r="N550" i="3"/>
  <c r="U550" i="3" s="1"/>
  <c r="N551" i="3"/>
  <c r="U551" i="3" s="1"/>
  <c r="N552" i="3"/>
  <c r="U552" i="3" s="1"/>
  <c r="N553" i="3"/>
  <c r="U553" i="3" s="1"/>
  <c r="N554" i="3"/>
  <c r="U554" i="3" s="1"/>
  <c r="N555" i="3"/>
  <c r="U555" i="3" s="1"/>
  <c r="N556" i="3"/>
  <c r="U556" i="3" s="1"/>
  <c r="N557" i="3"/>
  <c r="U557" i="3" s="1"/>
  <c r="N558" i="3"/>
  <c r="U558" i="3" s="1"/>
  <c r="N559" i="3"/>
  <c r="U559" i="3" s="1"/>
  <c r="N560" i="3"/>
  <c r="U560" i="3" s="1"/>
  <c r="N561" i="3"/>
  <c r="U561" i="3" s="1"/>
  <c r="N562" i="3"/>
  <c r="U562" i="3" s="1"/>
  <c r="N563" i="3"/>
  <c r="U563" i="3" s="1"/>
  <c r="N564" i="3"/>
  <c r="U564" i="3" s="1"/>
  <c r="N565" i="3"/>
  <c r="U565" i="3" s="1"/>
  <c r="N566" i="3"/>
  <c r="U566" i="3" s="1"/>
  <c r="N567" i="3"/>
  <c r="U567" i="3" s="1"/>
  <c r="N568" i="3"/>
  <c r="U568" i="3" s="1"/>
  <c r="N569" i="3"/>
  <c r="U569" i="3" s="1"/>
  <c r="N570" i="3"/>
  <c r="U570" i="3" s="1"/>
  <c r="N571" i="3"/>
  <c r="U571" i="3" s="1"/>
  <c r="N572" i="3"/>
  <c r="U572" i="3" s="1"/>
  <c r="N573" i="3"/>
  <c r="U573" i="3" s="1"/>
  <c r="N574" i="3"/>
  <c r="U574" i="3" s="1"/>
  <c r="N575" i="3"/>
  <c r="U575" i="3" s="1"/>
  <c r="N576" i="3"/>
  <c r="U576" i="3" s="1"/>
  <c r="N577" i="3"/>
  <c r="U577" i="3" s="1"/>
  <c r="N578" i="3"/>
  <c r="U578" i="3" s="1"/>
  <c r="N579" i="3"/>
  <c r="U579" i="3" s="1"/>
  <c r="N580" i="3"/>
  <c r="U580" i="3" s="1"/>
  <c r="N581" i="3"/>
  <c r="U581" i="3" s="1"/>
  <c r="N582" i="3"/>
  <c r="U582" i="3" s="1"/>
  <c r="N583" i="3"/>
  <c r="U583" i="3" s="1"/>
  <c r="N584" i="3"/>
  <c r="U584" i="3" s="1"/>
  <c r="N585" i="3"/>
  <c r="U585" i="3" s="1"/>
  <c r="N586" i="3"/>
  <c r="U586" i="3" s="1"/>
  <c r="N587" i="3"/>
  <c r="U587" i="3" s="1"/>
  <c r="N588" i="3"/>
  <c r="U588" i="3" s="1"/>
  <c r="N589" i="3"/>
  <c r="U589" i="3" s="1"/>
  <c r="N590" i="3"/>
  <c r="U590" i="3" s="1"/>
  <c r="N591" i="3"/>
  <c r="U591" i="3" s="1"/>
  <c r="N592" i="3"/>
  <c r="U592" i="3" s="1"/>
  <c r="N593" i="3"/>
  <c r="U593" i="3" s="1"/>
  <c r="N594" i="3"/>
  <c r="U594" i="3" s="1"/>
  <c r="N595" i="3"/>
  <c r="U595" i="3" s="1"/>
  <c r="N596" i="3"/>
  <c r="U596" i="3" s="1"/>
  <c r="N597" i="3"/>
  <c r="U597" i="3" s="1"/>
  <c r="N598" i="3"/>
  <c r="U598" i="3" s="1"/>
  <c r="N599" i="3"/>
  <c r="U599" i="3" s="1"/>
  <c r="N600" i="3"/>
  <c r="U600" i="3" s="1"/>
  <c r="N601" i="3"/>
  <c r="U601" i="3" s="1"/>
  <c r="N602" i="3"/>
  <c r="U602" i="3" s="1"/>
  <c r="N603" i="3"/>
  <c r="U603" i="3" s="1"/>
  <c r="N604" i="3"/>
  <c r="U604" i="3" s="1"/>
  <c r="N605" i="3"/>
  <c r="U605" i="3" s="1"/>
  <c r="N606" i="3"/>
  <c r="U606" i="3" s="1"/>
  <c r="N607" i="3"/>
  <c r="U607" i="3" s="1"/>
  <c r="N608" i="3"/>
  <c r="U608" i="3" s="1"/>
  <c r="N609" i="3"/>
  <c r="U609" i="3" s="1"/>
  <c r="N610" i="3"/>
  <c r="U610" i="3" s="1"/>
  <c r="N611" i="3"/>
  <c r="U611" i="3" s="1"/>
  <c r="N612" i="3"/>
  <c r="U612" i="3" s="1"/>
  <c r="N613" i="3"/>
  <c r="U613" i="3" s="1"/>
  <c r="N614" i="3"/>
  <c r="U614" i="3" s="1"/>
  <c r="N615" i="3"/>
  <c r="U615" i="3" s="1"/>
  <c r="N616" i="3"/>
  <c r="U616" i="3" s="1"/>
  <c r="N617" i="3"/>
  <c r="U617" i="3" s="1"/>
  <c r="N618" i="3"/>
  <c r="U618" i="3" s="1"/>
  <c r="N619" i="3"/>
  <c r="U619" i="3" s="1"/>
  <c r="N620" i="3"/>
  <c r="U620" i="3" s="1"/>
  <c r="N621" i="3"/>
  <c r="U621" i="3" s="1"/>
  <c r="N622" i="3"/>
  <c r="U622" i="3" s="1"/>
  <c r="N623" i="3"/>
  <c r="U623" i="3" s="1"/>
  <c r="N624" i="3"/>
  <c r="U624" i="3" s="1"/>
  <c r="N625" i="3"/>
  <c r="U625" i="3" s="1"/>
  <c r="N626" i="3"/>
  <c r="U626" i="3" s="1"/>
  <c r="N627" i="3"/>
  <c r="U627" i="3" s="1"/>
  <c r="N628" i="3"/>
  <c r="U628" i="3" s="1"/>
  <c r="N629" i="3"/>
  <c r="U629" i="3" s="1"/>
  <c r="N630" i="3"/>
  <c r="U630" i="3" s="1"/>
  <c r="N631" i="3"/>
  <c r="U631" i="3" s="1"/>
  <c r="N632" i="3"/>
  <c r="U632" i="3" s="1"/>
  <c r="N633" i="3"/>
  <c r="U633" i="3" s="1"/>
  <c r="N634" i="3"/>
  <c r="U634" i="3" s="1"/>
  <c r="N635" i="3"/>
  <c r="U635" i="3" s="1"/>
  <c r="N636" i="3"/>
  <c r="U636" i="3" s="1"/>
  <c r="N637" i="3"/>
  <c r="U637" i="3" s="1"/>
  <c r="N638" i="3"/>
  <c r="U638" i="3" s="1"/>
  <c r="N639" i="3"/>
  <c r="U639" i="3" s="1"/>
  <c r="N640" i="3"/>
  <c r="U640" i="3" s="1"/>
  <c r="N641" i="3"/>
  <c r="U641" i="3" s="1"/>
  <c r="N642" i="3"/>
  <c r="U642" i="3" s="1"/>
  <c r="N643" i="3"/>
  <c r="U643" i="3" s="1"/>
  <c r="N644" i="3"/>
  <c r="U644" i="3" s="1"/>
  <c r="N645" i="3"/>
  <c r="U645" i="3" s="1"/>
  <c r="N646" i="3"/>
  <c r="U646" i="3" s="1"/>
  <c r="N647" i="3"/>
  <c r="U647" i="3" s="1"/>
  <c r="N648" i="3"/>
  <c r="U648" i="3" s="1"/>
  <c r="N649" i="3"/>
  <c r="U649" i="3" s="1"/>
  <c r="N650" i="3"/>
  <c r="U650" i="3" s="1"/>
  <c r="N651" i="3"/>
  <c r="U651" i="3" s="1"/>
  <c r="N652" i="3"/>
  <c r="U652" i="3" s="1"/>
  <c r="N653" i="3"/>
  <c r="U653" i="3" s="1"/>
  <c r="N654" i="3"/>
  <c r="U654" i="3" s="1"/>
  <c r="N655" i="3"/>
  <c r="U655" i="3" s="1"/>
  <c r="N656" i="3"/>
  <c r="U656" i="3" s="1"/>
  <c r="N657" i="3"/>
  <c r="U657" i="3" s="1"/>
  <c r="N658" i="3"/>
  <c r="U658" i="3" s="1"/>
  <c r="N659" i="3"/>
  <c r="U659" i="3" s="1"/>
  <c r="N660" i="3"/>
  <c r="U660" i="3" s="1"/>
  <c r="N661" i="3"/>
  <c r="U661" i="3" s="1"/>
  <c r="N662" i="3"/>
  <c r="U662" i="3" s="1"/>
  <c r="N663" i="3"/>
  <c r="U663" i="3" s="1"/>
  <c r="N664" i="3"/>
  <c r="U664" i="3" s="1"/>
  <c r="N665" i="3"/>
  <c r="U665" i="3" s="1"/>
  <c r="N666" i="3"/>
  <c r="U666" i="3" s="1"/>
  <c r="N667" i="3"/>
  <c r="U667" i="3" s="1"/>
  <c r="N668" i="3"/>
  <c r="U668" i="3" s="1"/>
  <c r="N669" i="3"/>
  <c r="U669" i="3" s="1"/>
  <c r="N670" i="3"/>
  <c r="U670" i="3" s="1"/>
  <c r="N671" i="3"/>
  <c r="U671" i="3" s="1"/>
  <c r="N672" i="3"/>
  <c r="U672" i="3" s="1"/>
  <c r="N673" i="3"/>
  <c r="U673" i="3" s="1"/>
  <c r="N674" i="3"/>
  <c r="U674" i="3" s="1"/>
  <c r="N675" i="3"/>
  <c r="U675" i="3" s="1"/>
  <c r="N676" i="3"/>
  <c r="U676" i="3" s="1"/>
  <c r="N677" i="3"/>
  <c r="U677" i="3" s="1"/>
  <c r="N678" i="3"/>
  <c r="U678" i="3" s="1"/>
  <c r="N679" i="3"/>
  <c r="U679" i="3" s="1"/>
  <c r="N680" i="3"/>
  <c r="U680" i="3" s="1"/>
  <c r="N681" i="3"/>
  <c r="U681" i="3" s="1"/>
  <c r="N682" i="3"/>
  <c r="U682" i="3" s="1"/>
  <c r="N683" i="3"/>
  <c r="U683" i="3" s="1"/>
  <c r="N684" i="3"/>
  <c r="U684" i="3" s="1"/>
  <c r="N685" i="3"/>
  <c r="U685" i="3" s="1"/>
  <c r="N686" i="3"/>
  <c r="U686" i="3" s="1"/>
  <c r="N687" i="3"/>
  <c r="U687" i="3" s="1"/>
  <c r="N688" i="3"/>
  <c r="U688" i="3" s="1"/>
  <c r="N689" i="3"/>
  <c r="U689" i="3" s="1"/>
  <c r="N690" i="3"/>
  <c r="U690" i="3" s="1"/>
  <c r="N691" i="3"/>
  <c r="U691" i="3" s="1"/>
  <c r="N692" i="3"/>
  <c r="U692" i="3" s="1"/>
  <c r="N693" i="3"/>
  <c r="U693" i="3" s="1"/>
  <c r="N694" i="3"/>
  <c r="U694" i="3" s="1"/>
  <c r="N695" i="3"/>
  <c r="U695" i="3" s="1"/>
  <c r="N696" i="3"/>
  <c r="U696" i="3" s="1"/>
  <c r="N697" i="3"/>
  <c r="U697" i="3" s="1"/>
  <c r="N698" i="3"/>
  <c r="U698" i="3" s="1"/>
  <c r="N699" i="3"/>
  <c r="U699" i="3" s="1"/>
  <c r="N700" i="3"/>
  <c r="U700" i="3" s="1"/>
  <c r="N701" i="3"/>
  <c r="U701" i="3" s="1"/>
  <c r="N702" i="3"/>
  <c r="U702" i="3" s="1"/>
  <c r="N703" i="3"/>
  <c r="U703" i="3" s="1"/>
  <c r="N704" i="3"/>
  <c r="U704" i="3" s="1"/>
  <c r="N705" i="3"/>
  <c r="U705" i="3" s="1"/>
  <c r="N706" i="3"/>
  <c r="U706" i="3" s="1"/>
  <c r="N707" i="3"/>
  <c r="U707" i="3" s="1"/>
  <c r="N708" i="3"/>
  <c r="U708" i="3" s="1"/>
  <c r="N709" i="3"/>
  <c r="U709" i="3" s="1"/>
  <c r="N710" i="3"/>
  <c r="U710" i="3" s="1"/>
  <c r="N711" i="3"/>
  <c r="U711" i="3" s="1"/>
  <c r="N712" i="3"/>
  <c r="U712" i="3" s="1"/>
  <c r="N713" i="3"/>
  <c r="U713" i="3" s="1"/>
  <c r="N714" i="3"/>
  <c r="U714" i="3" s="1"/>
  <c r="N715" i="3"/>
  <c r="U715" i="3" s="1"/>
  <c r="N716" i="3"/>
  <c r="U716" i="3" s="1"/>
  <c r="N717" i="3"/>
  <c r="U717" i="3" s="1"/>
  <c r="N718" i="3"/>
  <c r="U718" i="3" s="1"/>
  <c r="N719" i="3"/>
  <c r="U719" i="3" s="1"/>
  <c r="N720" i="3"/>
  <c r="U720" i="3" s="1"/>
  <c r="N721" i="3"/>
  <c r="U721" i="3" s="1"/>
  <c r="N722" i="3"/>
  <c r="U722" i="3" s="1"/>
  <c r="N723" i="3"/>
  <c r="U723" i="3" s="1"/>
  <c r="N724" i="3"/>
  <c r="U724" i="3" s="1"/>
  <c r="N725" i="3"/>
  <c r="U725" i="3" s="1"/>
  <c r="N726" i="3"/>
  <c r="U726" i="3" s="1"/>
  <c r="N727" i="3"/>
  <c r="U727" i="3" s="1"/>
  <c r="N728" i="3"/>
  <c r="U728" i="3" s="1"/>
  <c r="N729" i="3"/>
  <c r="U729" i="3" s="1"/>
  <c r="N730" i="3"/>
  <c r="U730" i="3" s="1"/>
  <c r="N731" i="3"/>
  <c r="U731" i="3" s="1"/>
  <c r="N732" i="3"/>
  <c r="U732" i="3" s="1"/>
  <c r="N733" i="3"/>
  <c r="U733" i="3" s="1"/>
  <c r="N734" i="3"/>
  <c r="U734" i="3" s="1"/>
  <c r="N735" i="3"/>
  <c r="U735" i="3" s="1"/>
  <c r="N736" i="3"/>
  <c r="U736" i="3" s="1"/>
  <c r="N737" i="3"/>
  <c r="U737" i="3" s="1"/>
  <c r="N738" i="3"/>
  <c r="U738" i="3" s="1"/>
  <c r="N739" i="3"/>
  <c r="U739" i="3" s="1"/>
  <c r="N740" i="3"/>
  <c r="U740" i="3" s="1"/>
  <c r="N741" i="3"/>
  <c r="U741" i="3" s="1"/>
  <c r="N742" i="3"/>
  <c r="U742" i="3" s="1"/>
  <c r="N743" i="3"/>
  <c r="U743" i="3" s="1"/>
  <c r="N744" i="3"/>
  <c r="U744" i="3" s="1"/>
  <c r="N745" i="3"/>
  <c r="U745" i="3" s="1"/>
  <c r="N746" i="3"/>
  <c r="U746" i="3" s="1"/>
  <c r="N747" i="3"/>
  <c r="U747" i="3" s="1"/>
  <c r="N748" i="3"/>
  <c r="U748" i="3" s="1"/>
  <c r="N749" i="3"/>
  <c r="U749" i="3" s="1"/>
  <c r="N750" i="3"/>
  <c r="U750" i="3" s="1"/>
  <c r="N751" i="3"/>
  <c r="U751" i="3" s="1"/>
  <c r="N752" i="3"/>
  <c r="U752" i="3" s="1"/>
  <c r="N753" i="3"/>
  <c r="U753" i="3" s="1"/>
  <c r="N754" i="3"/>
  <c r="U754" i="3" s="1"/>
  <c r="N755" i="3"/>
  <c r="U755" i="3" s="1"/>
  <c r="N756" i="3"/>
  <c r="U756" i="3" s="1"/>
  <c r="N757" i="3"/>
  <c r="U757" i="3" s="1"/>
  <c r="N758" i="3"/>
  <c r="U758" i="3" s="1"/>
  <c r="N759" i="3"/>
  <c r="U759" i="3" s="1"/>
  <c r="N760" i="3"/>
  <c r="U760" i="3" s="1"/>
  <c r="N761" i="3"/>
  <c r="U761" i="3" s="1"/>
  <c r="N762" i="3"/>
  <c r="U762" i="3" s="1"/>
  <c r="N763" i="3"/>
  <c r="U763" i="3" s="1"/>
  <c r="N764" i="3"/>
  <c r="U764" i="3" s="1"/>
  <c r="N765" i="3"/>
  <c r="U765" i="3" s="1"/>
  <c r="N766" i="3"/>
  <c r="U766" i="3" s="1"/>
  <c r="N767" i="3"/>
  <c r="U767" i="3" s="1"/>
  <c r="N768" i="3"/>
  <c r="U768" i="3" s="1"/>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Q765" i="3" l="1"/>
  <c r="S765" i="3" s="1"/>
  <c r="T765" i="3" s="1"/>
  <c r="Q757" i="3"/>
  <c r="S757" i="3" s="1"/>
  <c r="T757" i="3" s="1"/>
  <c r="Q749" i="3"/>
  <c r="S749" i="3" s="1"/>
  <c r="T749" i="3" s="1"/>
  <c r="Q741" i="3"/>
  <c r="S741" i="3" s="1"/>
  <c r="T741" i="3" s="1"/>
  <c r="Q733" i="3"/>
  <c r="S733" i="3" s="1"/>
  <c r="T733" i="3" s="1"/>
  <c r="Q725" i="3"/>
  <c r="S725" i="3" s="1"/>
  <c r="T725" i="3" s="1"/>
  <c r="Q717" i="3"/>
  <c r="S717" i="3" s="1"/>
  <c r="T717" i="3" s="1"/>
  <c r="Q709" i="3"/>
  <c r="S709" i="3" s="1"/>
  <c r="T709" i="3" s="1"/>
  <c r="Q701" i="3"/>
  <c r="S701" i="3" s="1"/>
  <c r="T701" i="3" s="1"/>
  <c r="Q693" i="3"/>
  <c r="S693" i="3" s="1"/>
  <c r="T693" i="3" s="1"/>
  <c r="Q685" i="3"/>
  <c r="S685" i="3" s="1"/>
  <c r="T685" i="3" s="1"/>
  <c r="Q677" i="3"/>
  <c r="S677" i="3" s="1"/>
  <c r="T677" i="3" s="1"/>
  <c r="Q669" i="3"/>
  <c r="S669" i="3" s="1"/>
  <c r="T669" i="3" s="1"/>
  <c r="Q661" i="3"/>
  <c r="S661" i="3" s="1"/>
  <c r="T661" i="3" s="1"/>
  <c r="Q653" i="3"/>
  <c r="S653" i="3" s="1"/>
  <c r="T653" i="3" s="1"/>
  <c r="Q645" i="3"/>
  <c r="S645" i="3" s="1"/>
  <c r="T645" i="3" s="1"/>
  <c r="Q637" i="3"/>
  <c r="S637" i="3" s="1"/>
  <c r="T637" i="3" s="1"/>
  <c r="Q629" i="3"/>
  <c r="S629" i="3" s="1"/>
  <c r="T629" i="3" s="1"/>
  <c r="Q621" i="3"/>
  <c r="S621" i="3" s="1"/>
  <c r="T621" i="3" s="1"/>
  <c r="Q613" i="3"/>
  <c r="S613" i="3" s="1"/>
  <c r="T613" i="3" s="1"/>
  <c r="Q605" i="3"/>
  <c r="S605" i="3" s="1"/>
  <c r="T605" i="3" s="1"/>
  <c r="Q597" i="3"/>
  <c r="S597" i="3" s="1"/>
  <c r="T597" i="3" s="1"/>
  <c r="Q589" i="3"/>
  <c r="S589" i="3" s="1"/>
  <c r="T589" i="3" s="1"/>
  <c r="Q581" i="3"/>
  <c r="S581" i="3" s="1"/>
  <c r="T581" i="3" s="1"/>
  <c r="Q573" i="3"/>
  <c r="S573" i="3" s="1"/>
  <c r="T573" i="3" s="1"/>
  <c r="Q565" i="3"/>
  <c r="S565" i="3" s="1"/>
  <c r="T565" i="3" s="1"/>
  <c r="Q557" i="3"/>
  <c r="S557" i="3" s="1"/>
  <c r="T557" i="3" s="1"/>
  <c r="Q549" i="3"/>
  <c r="S549" i="3" s="1"/>
  <c r="T549" i="3" s="1"/>
  <c r="Q541" i="3"/>
  <c r="S541" i="3" s="1"/>
  <c r="T541" i="3" s="1"/>
  <c r="Q533" i="3"/>
  <c r="S533" i="3" s="1"/>
  <c r="T533" i="3" s="1"/>
  <c r="Q525" i="3"/>
  <c r="S525" i="3" s="1"/>
  <c r="T525" i="3" s="1"/>
  <c r="Q517" i="3"/>
  <c r="S517" i="3" s="1"/>
  <c r="T517" i="3" s="1"/>
  <c r="Q509" i="3"/>
  <c r="S509" i="3" s="1"/>
  <c r="T509" i="3" s="1"/>
  <c r="Q501" i="3"/>
  <c r="S501" i="3" s="1"/>
  <c r="T501" i="3" s="1"/>
  <c r="Q493" i="3"/>
  <c r="S493" i="3" s="1"/>
  <c r="T493" i="3" s="1"/>
  <c r="Q485" i="3"/>
  <c r="S485" i="3" s="1"/>
  <c r="T485" i="3" s="1"/>
  <c r="Q477" i="3"/>
  <c r="S477" i="3" s="1"/>
  <c r="T477" i="3" s="1"/>
  <c r="Q469" i="3"/>
  <c r="S469" i="3" s="1"/>
  <c r="T469" i="3" s="1"/>
  <c r="Q461" i="3"/>
  <c r="S461" i="3" s="1"/>
  <c r="T461" i="3" s="1"/>
  <c r="Q453" i="3"/>
  <c r="S453" i="3" s="1"/>
  <c r="T453" i="3" s="1"/>
  <c r="Q445" i="3"/>
  <c r="S445" i="3" s="1"/>
  <c r="T445" i="3" s="1"/>
  <c r="Q437" i="3"/>
  <c r="S437" i="3" s="1"/>
  <c r="T437" i="3" s="1"/>
  <c r="Q429" i="3"/>
  <c r="S429" i="3" s="1"/>
  <c r="T429" i="3" s="1"/>
  <c r="Q421" i="3"/>
  <c r="S421" i="3" s="1"/>
  <c r="T421" i="3" s="1"/>
  <c r="Q413" i="3"/>
  <c r="S413" i="3" s="1"/>
  <c r="T413" i="3" s="1"/>
  <c r="Q405" i="3"/>
  <c r="S405" i="3" s="1"/>
  <c r="T405" i="3" s="1"/>
  <c r="Q397" i="3"/>
  <c r="S397" i="3" s="1"/>
  <c r="T397" i="3" s="1"/>
  <c r="Q389" i="3"/>
  <c r="S389" i="3" s="1"/>
  <c r="T389" i="3" s="1"/>
  <c r="Q381" i="3"/>
  <c r="S381" i="3" s="1"/>
  <c r="T381" i="3" s="1"/>
  <c r="Q373" i="3"/>
  <c r="S373" i="3" s="1"/>
  <c r="T373" i="3" s="1"/>
  <c r="Q365" i="3"/>
  <c r="S365" i="3" s="1"/>
  <c r="T365" i="3" s="1"/>
  <c r="Q357" i="3"/>
  <c r="S357" i="3" s="1"/>
  <c r="T357" i="3" s="1"/>
  <c r="Q349" i="3"/>
  <c r="S349" i="3" s="1"/>
  <c r="T349" i="3" s="1"/>
  <c r="Q341" i="3"/>
  <c r="S341" i="3" s="1"/>
  <c r="T341" i="3" s="1"/>
  <c r="Q333" i="3"/>
  <c r="S333" i="3" s="1"/>
  <c r="T333" i="3" s="1"/>
  <c r="Q325" i="3"/>
  <c r="S325" i="3" s="1"/>
  <c r="T325" i="3" s="1"/>
  <c r="Q317" i="3"/>
  <c r="S317" i="3" s="1"/>
  <c r="T317" i="3" s="1"/>
  <c r="Q309" i="3"/>
  <c r="S309" i="3" s="1"/>
  <c r="T309" i="3" s="1"/>
  <c r="Q301" i="3"/>
  <c r="S301" i="3" s="1"/>
  <c r="T301" i="3" s="1"/>
  <c r="Q293" i="3"/>
  <c r="S293" i="3" s="1"/>
  <c r="T293" i="3" s="1"/>
  <c r="Q285" i="3"/>
  <c r="S285" i="3" s="1"/>
  <c r="T285" i="3" s="1"/>
  <c r="Q277" i="3"/>
  <c r="S277" i="3" s="1"/>
  <c r="T277" i="3" s="1"/>
  <c r="Q269" i="3"/>
  <c r="S269" i="3" s="1"/>
  <c r="T269" i="3" s="1"/>
  <c r="Q261" i="3"/>
  <c r="S261" i="3" s="1"/>
  <c r="T261" i="3" s="1"/>
  <c r="Q253" i="3"/>
  <c r="S253" i="3" s="1"/>
  <c r="T253" i="3" s="1"/>
  <c r="Q245" i="3"/>
  <c r="S245" i="3" s="1"/>
  <c r="T245" i="3" s="1"/>
  <c r="Q237" i="3"/>
  <c r="S237" i="3" s="1"/>
  <c r="T237" i="3" s="1"/>
  <c r="Q229" i="3"/>
  <c r="S229" i="3" s="1"/>
  <c r="T229" i="3" s="1"/>
  <c r="Q221" i="3"/>
  <c r="S221" i="3" s="1"/>
  <c r="T221" i="3" s="1"/>
  <c r="Q213" i="3"/>
  <c r="S213" i="3" s="1"/>
  <c r="T213" i="3" s="1"/>
  <c r="Q205" i="3"/>
  <c r="S205" i="3" s="1"/>
  <c r="T205" i="3" s="1"/>
  <c r="Q197" i="3"/>
  <c r="S197" i="3" s="1"/>
  <c r="T197" i="3" s="1"/>
  <c r="Q189" i="3"/>
  <c r="S189" i="3" s="1"/>
  <c r="T189" i="3" s="1"/>
  <c r="Q756" i="3"/>
  <c r="Q724" i="3"/>
  <c r="S724" i="3" s="1"/>
  <c r="T724" i="3" s="1"/>
  <c r="Q692" i="3"/>
  <c r="Q644" i="3"/>
  <c r="Q628" i="3"/>
  <c r="I1411" i="4"/>
  <c r="I1403" i="4"/>
  <c r="I1395" i="4"/>
  <c r="I1387" i="4"/>
  <c r="I1379" i="4"/>
  <c r="I1371" i="4"/>
  <c r="I1363" i="4"/>
  <c r="I1355" i="4"/>
  <c r="I1347" i="4"/>
  <c r="I1339" i="4"/>
  <c r="I1331" i="4"/>
  <c r="I1323" i="4"/>
  <c r="I1315" i="4"/>
  <c r="I1307" i="4"/>
  <c r="I1299" i="4"/>
  <c r="I1291" i="4"/>
  <c r="I1283" i="4"/>
  <c r="I1275" i="4"/>
  <c r="I1267" i="4"/>
  <c r="I1259" i="4"/>
  <c r="I1251" i="4"/>
  <c r="I1243" i="4"/>
  <c r="I1235" i="4"/>
  <c r="I1227" i="4"/>
  <c r="I1219" i="4"/>
  <c r="I1211" i="4"/>
  <c r="I1203" i="4"/>
  <c r="I1195" i="4"/>
  <c r="I1187" i="4"/>
  <c r="I1179" i="4"/>
  <c r="I1171" i="4"/>
  <c r="I1163" i="4"/>
  <c r="I1155" i="4"/>
  <c r="I1147" i="4"/>
  <c r="I1139" i="4"/>
  <c r="I1131" i="4"/>
  <c r="I1123" i="4"/>
  <c r="I1115" i="4"/>
  <c r="I1107" i="4"/>
  <c r="I1099" i="4"/>
  <c r="I1091" i="4"/>
  <c r="I1083" i="4"/>
  <c r="I1075" i="4"/>
  <c r="I1067" i="4"/>
  <c r="I1059" i="4"/>
  <c r="I1051" i="4"/>
  <c r="I1043" i="4"/>
  <c r="I1035" i="4"/>
  <c r="I1027" i="4"/>
  <c r="I1019" i="4"/>
  <c r="I1011" i="4"/>
  <c r="I1003" i="4"/>
  <c r="I995" i="4"/>
  <c r="I987" i="4"/>
  <c r="I979" i="4"/>
  <c r="I971" i="4"/>
  <c r="I963" i="4"/>
  <c r="I955" i="4"/>
  <c r="I947" i="4"/>
  <c r="I939" i="4"/>
  <c r="I931" i="4"/>
  <c r="I923" i="4"/>
  <c r="I915" i="4"/>
  <c r="I907" i="4"/>
  <c r="I899" i="4"/>
  <c r="I891" i="4"/>
  <c r="I883" i="4"/>
  <c r="I875" i="4"/>
  <c r="I867" i="4"/>
  <c r="I859" i="4"/>
  <c r="I851" i="4"/>
  <c r="I843" i="4"/>
  <c r="I835" i="4"/>
  <c r="I827" i="4"/>
  <c r="I819" i="4"/>
  <c r="I811" i="4"/>
  <c r="I803" i="4"/>
  <c r="I795" i="4"/>
  <c r="I787" i="4"/>
  <c r="I779" i="4"/>
  <c r="I771" i="4"/>
  <c r="I763" i="4"/>
  <c r="I755" i="4"/>
  <c r="I747" i="4"/>
  <c r="I739" i="4"/>
  <c r="I731" i="4"/>
  <c r="I723" i="4"/>
  <c r="I715" i="4"/>
  <c r="I707" i="4"/>
  <c r="I699" i="4"/>
  <c r="I691" i="4"/>
  <c r="I683" i="4"/>
  <c r="I675" i="4"/>
  <c r="I667" i="4"/>
  <c r="I659" i="4"/>
  <c r="I651" i="4"/>
  <c r="I643" i="4"/>
  <c r="I635" i="4"/>
  <c r="I627" i="4"/>
  <c r="I619" i="4"/>
  <c r="I611" i="4"/>
  <c r="I603" i="4"/>
  <c r="I595" i="4"/>
  <c r="I587" i="4"/>
  <c r="I579" i="4"/>
  <c r="I942" i="4"/>
  <c r="I1902" i="4"/>
  <c r="I1894" i="4"/>
  <c r="I1886" i="4"/>
  <c r="I1878" i="4"/>
  <c r="I1870" i="4"/>
  <c r="I1862" i="4"/>
  <c r="I1854" i="4"/>
  <c r="I1846" i="4"/>
  <c r="I1838" i="4"/>
  <c r="I1830" i="4"/>
  <c r="I1822" i="4"/>
  <c r="I1814" i="4"/>
  <c r="I1806" i="4"/>
  <c r="I1798" i="4"/>
  <c r="I1790" i="4"/>
  <c r="I1782" i="4"/>
  <c r="I1774" i="4"/>
  <c r="I1766" i="4"/>
  <c r="I1758" i="4"/>
  <c r="I1750" i="4"/>
  <c r="I1742" i="4"/>
  <c r="I1734" i="4"/>
  <c r="I1726" i="4"/>
  <c r="I1718" i="4"/>
  <c r="I1710" i="4"/>
  <c r="I1702" i="4"/>
  <c r="I1694" i="4"/>
  <c r="I1686" i="4"/>
  <c r="I1678" i="4"/>
  <c r="I1670" i="4"/>
  <c r="I1662" i="4"/>
  <c r="I1654" i="4"/>
  <c r="I1646" i="4"/>
  <c r="I1638" i="4"/>
  <c r="I1630" i="4"/>
  <c r="I1622" i="4"/>
  <c r="I1614" i="4"/>
  <c r="I1606" i="4"/>
  <c r="I1598" i="4"/>
  <c r="I1590" i="4"/>
  <c r="I902" i="4"/>
  <c r="I1582" i="4"/>
  <c r="I1574" i="4"/>
  <c r="I1566" i="4"/>
  <c r="I1558" i="4"/>
  <c r="I1550" i="4"/>
  <c r="I1542" i="4"/>
  <c r="I1534" i="4"/>
  <c r="I1526" i="4"/>
  <c r="I1518" i="4"/>
  <c r="I1510" i="4"/>
  <c r="I1502" i="4"/>
  <c r="I1494" i="4"/>
  <c r="I1486" i="4"/>
  <c r="I1478" i="4"/>
  <c r="I1470" i="4"/>
  <c r="I1462" i="4"/>
  <c r="I1454" i="4"/>
  <c r="I1446" i="4"/>
  <c r="I1438" i="4"/>
  <c r="I1430" i="4"/>
  <c r="I1422" i="4"/>
  <c r="I1414" i="4"/>
  <c r="I1406" i="4"/>
  <c r="I1398" i="4"/>
  <c r="I1390" i="4"/>
  <c r="I1382" i="4"/>
  <c r="I1374" i="4"/>
  <c r="I1366" i="4"/>
  <c r="I1358" i="4"/>
  <c r="I1350" i="4"/>
  <c r="I1342" i="4"/>
  <c r="I1334" i="4"/>
  <c r="I1326" i="4"/>
  <c r="I1318" i="4"/>
  <c r="I1310" i="4"/>
  <c r="I1302" i="4"/>
  <c r="I1294" i="4"/>
  <c r="I1286" i="4"/>
  <c r="I1278" i="4"/>
  <c r="I1270" i="4"/>
  <c r="I1262" i="4"/>
  <c r="I1254" i="4"/>
  <c r="I1246" i="4"/>
  <c r="I1238" i="4"/>
  <c r="I1230" i="4"/>
  <c r="I1222" i="4"/>
  <c r="I1214" i="4"/>
  <c r="I1206" i="4"/>
  <c r="I1198" i="4"/>
  <c r="I1190" i="4"/>
  <c r="I1182" i="4"/>
  <c r="I1174" i="4"/>
  <c r="I1166" i="4"/>
  <c r="I1158" i="4"/>
  <c r="I1150" i="4"/>
  <c r="I1142" i="4"/>
  <c r="I1134" i="4"/>
  <c r="I1126" i="4"/>
  <c r="I1118" i="4"/>
  <c r="I1110" i="4"/>
  <c r="I1102" i="4"/>
  <c r="I1094" i="4"/>
  <c r="I1086" i="4"/>
  <c r="I1078" i="4"/>
  <c r="I1070" i="4"/>
  <c r="I1062" i="4"/>
  <c r="I1054" i="4"/>
  <c r="I1046" i="4"/>
  <c r="I982" i="4"/>
  <c r="I838" i="4"/>
  <c r="I710" i="4"/>
  <c r="I652" i="4"/>
  <c r="I644" i="4"/>
  <c r="I636" i="4"/>
  <c r="I628" i="4"/>
  <c r="I620" i="4"/>
  <c r="I1038" i="4"/>
  <c r="I1030" i="4"/>
  <c r="I1022" i="4"/>
  <c r="I1014" i="4"/>
  <c r="I1006" i="4"/>
  <c r="I998" i="4"/>
  <c r="I990" i="4"/>
  <c r="I974" i="4"/>
  <c r="I966" i="4"/>
  <c r="I958" i="4"/>
  <c r="I950" i="4"/>
  <c r="I934" i="4"/>
  <c r="I926" i="4"/>
  <c r="I918" i="4"/>
  <c r="I910" i="4"/>
  <c r="I894" i="4"/>
  <c r="I886" i="4"/>
  <c r="I878" i="4"/>
  <c r="I870" i="4"/>
  <c r="I862" i="4"/>
  <c r="I854" i="4"/>
  <c r="I846" i="4"/>
  <c r="I830" i="4"/>
  <c r="I822" i="4"/>
  <c r="I814" i="4"/>
  <c r="I806" i="4"/>
  <c r="I798" i="4"/>
  <c r="I790" i="4"/>
  <c r="I782" i="4"/>
  <c r="I774" i="4"/>
  <c r="I766" i="4"/>
  <c r="I758" i="4"/>
  <c r="I750" i="4"/>
  <c r="I742" i="4"/>
  <c r="I734" i="4"/>
  <c r="I726" i="4"/>
  <c r="I718" i="4"/>
  <c r="I702" i="4"/>
  <c r="I694" i="4"/>
  <c r="I686" i="4"/>
  <c r="I678" i="4"/>
  <c r="I670" i="4"/>
  <c r="I662" i="4"/>
  <c r="I654" i="4"/>
  <c r="I646" i="4"/>
  <c r="I638" i="4"/>
  <c r="I630" i="4"/>
  <c r="I622" i="4"/>
  <c r="I614" i="4"/>
  <c r="I606" i="4"/>
  <c r="I598" i="4"/>
  <c r="I590" i="4"/>
  <c r="I582" i="4"/>
  <c r="I574" i="4"/>
  <c r="I566" i="4"/>
  <c r="I558" i="4"/>
  <c r="I550" i="4"/>
  <c r="I542" i="4"/>
  <c r="I534" i="4"/>
  <c r="I526" i="4"/>
  <c r="I518" i="4"/>
  <c r="I510" i="4"/>
  <c r="I502" i="4"/>
  <c r="I494" i="4"/>
  <c r="I486" i="4"/>
  <c r="I478" i="4"/>
  <c r="I470" i="4"/>
  <c r="I462" i="4"/>
  <c r="I454" i="4"/>
  <c r="I446" i="4"/>
  <c r="I438" i="4"/>
  <c r="I430" i="4"/>
  <c r="I422" i="4"/>
  <c r="I414" i="4"/>
  <c r="I406" i="4"/>
  <c r="I398" i="4"/>
  <c r="I390" i="4"/>
  <c r="I382" i="4"/>
  <c r="I374" i="4"/>
  <c r="I366" i="4"/>
  <c r="I358" i="4"/>
  <c r="I350" i="4"/>
  <c r="I342" i="4"/>
  <c r="I334" i="4"/>
  <c r="I326" i="4"/>
  <c r="I318" i="4"/>
  <c r="I310" i="4"/>
  <c r="I302" i="4"/>
  <c r="I294" i="4"/>
  <c r="I286" i="4"/>
  <c r="I278" i="4"/>
  <c r="I270" i="4"/>
  <c r="I262" i="4"/>
  <c r="I254" i="4"/>
  <c r="I246" i="4"/>
  <c r="I238" i="4"/>
  <c r="I230" i="4"/>
  <c r="I222" i="4"/>
  <c r="I214" i="4"/>
  <c r="I206" i="4"/>
  <c r="I198" i="4"/>
  <c r="I190" i="4"/>
  <c r="I182" i="4"/>
  <c r="I174" i="4"/>
  <c r="I166" i="4"/>
  <c r="I158" i="4"/>
  <c r="I150" i="4"/>
  <c r="I142" i="4"/>
  <c r="I134" i="4"/>
  <c r="I126" i="4"/>
  <c r="I118" i="4"/>
  <c r="I110" i="4"/>
  <c r="I102" i="4"/>
  <c r="I94" i="4"/>
  <c r="I86" i="4"/>
  <c r="I78" i="4"/>
  <c r="I70" i="4"/>
  <c r="I62" i="4"/>
  <c r="I54" i="4"/>
  <c r="I46" i="4"/>
  <c r="I38" i="4"/>
  <c r="I30" i="4"/>
  <c r="I22" i="4"/>
  <c r="I14" i="4"/>
  <c r="I6" i="4"/>
  <c r="I612" i="4"/>
  <c r="I604" i="4"/>
  <c r="I596" i="4"/>
  <c r="I588" i="4"/>
  <c r="I580" i="4"/>
  <c r="I572" i="4"/>
  <c r="I564" i="4"/>
  <c r="I556" i="4"/>
  <c r="I548" i="4"/>
  <c r="I540" i="4"/>
  <c r="I532" i="4"/>
  <c r="I524" i="4"/>
  <c r="I516" i="4"/>
  <c r="I508" i="4"/>
  <c r="I500" i="4"/>
  <c r="I492" i="4"/>
  <c r="I484" i="4"/>
  <c r="I476" i="4"/>
  <c r="I468" i="4"/>
  <c r="I460" i="4"/>
  <c r="I452" i="4"/>
  <c r="I444" i="4"/>
  <c r="I436" i="4"/>
  <c r="I428" i="4"/>
  <c r="I420" i="4"/>
  <c r="I412" i="4"/>
  <c r="I404" i="4"/>
  <c r="I396" i="4"/>
  <c r="I388" i="4"/>
  <c r="I380" i="4"/>
  <c r="I372" i="4"/>
  <c r="I364" i="4"/>
  <c r="I356" i="4"/>
  <c r="I348" i="4"/>
  <c r="I340" i="4"/>
  <c r="I332" i="4"/>
  <c r="I324" i="4"/>
  <c r="I316" i="4"/>
  <c r="I308" i="4"/>
  <c r="I300" i="4"/>
  <c r="I292" i="4"/>
  <c r="I284" i="4"/>
  <c r="I276" i="4"/>
  <c r="I268" i="4"/>
  <c r="I260" i="4"/>
  <c r="I252" i="4"/>
  <c r="I244" i="4"/>
  <c r="I236" i="4"/>
  <c r="I228" i="4"/>
  <c r="I220" i="4"/>
  <c r="I212" i="4"/>
  <c r="I204" i="4"/>
  <c r="I196" i="4"/>
  <c r="I188" i="4"/>
  <c r="I180" i="4"/>
  <c r="I172" i="4"/>
  <c r="I164" i="4"/>
  <c r="I156" i="4"/>
  <c r="I148" i="4"/>
  <c r="I140" i="4"/>
  <c r="I132" i="4"/>
  <c r="I124" i="4"/>
  <c r="I116" i="4"/>
  <c r="I108" i="4"/>
  <c r="I100" i="4"/>
  <c r="I92" i="4"/>
  <c r="I84" i="4"/>
  <c r="I76" i="4"/>
  <c r="I68" i="4"/>
  <c r="I60" i="4"/>
  <c r="I52" i="4"/>
  <c r="I44" i="4"/>
  <c r="I36" i="4"/>
  <c r="I28" i="4"/>
  <c r="I20" i="4"/>
  <c r="I12" i="4"/>
  <c r="I4" i="4"/>
  <c r="I571" i="4"/>
  <c r="I563" i="4"/>
  <c r="I555" i="4"/>
  <c r="I547" i="4"/>
  <c r="I539" i="4"/>
  <c r="I531" i="4"/>
  <c r="I523" i="4"/>
  <c r="I515" i="4"/>
  <c r="I507" i="4"/>
  <c r="I499" i="4"/>
  <c r="I491" i="4"/>
  <c r="I483" i="4"/>
  <c r="I475" i="4"/>
  <c r="I467" i="4"/>
  <c r="I459" i="4"/>
  <c r="I451" i="4"/>
  <c r="I443" i="4"/>
  <c r="I435" i="4"/>
  <c r="I427" i="4"/>
  <c r="I419" i="4"/>
  <c r="I411" i="4"/>
  <c r="I403" i="4"/>
  <c r="I395" i="4"/>
  <c r="I387" i="4"/>
  <c r="I379" i="4"/>
  <c r="I371" i="4"/>
  <c r="I363" i="4"/>
  <c r="I355" i="4"/>
  <c r="I347" i="4"/>
  <c r="I339" i="4"/>
  <c r="I331" i="4"/>
  <c r="I323" i="4"/>
  <c r="I315" i="4"/>
  <c r="I307" i="4"/>
  <c r="I299" i="4"/>
  <c r="I291" i="4"/>
  <c r="I283" i="4"/>
  <c r="I275" i="4"/>
  <c r="I267" i="4"/>
  <c r="I259" i="4"/>
  <c r="I251" i="4"/>
  <c r="I243" i="4"/>
  <c r="I235" i="4"/>
  <c r="I227" i="4"/>
  <c r="I219" i="4"/>
  <c r="I211" i="4"/>
  <c r="I203" i="4"/>
  <c r="I195" i="4"/>
  <c r="I187" i="4"/>
  <c r="I179" i="4"/>
  <c r="I171" i="4"/>
  <c r="I163" i="4"/>
  <c r="I155" i="4"/>
  <c r="I147" i="4"/>
  <c r="I139" i="4"/>
  <c r="I131" i="4"/>
  <c r="I123" i="4"/>
  <c r="I115" i="4"/>
  <c r="I107" i="4"/>
  <c r="I99" i="4"/>
  <c r="I91" i="4"/>
  <c r="I83" i="4"/>
  <c r="I75" i="4"/>
  <c r="I67" i="4"/>
  <c r="I59" i="4"/>
  <c r="I51" i="4"/>
  <c r="I43" i="4"/>
  <c r="I35" i="4"/>
  <c r="I27" i="4"/>
  <c r="I19" i="4"/>
  <c r="I11" i="4"/>
  <c r="I3" i="4"/>
  <c r="Q449" i="3"/>
  <c r="S449" i="3" s="1"/>
  <c r="T449" i="3" s="1"/>
  <c r="Q305" i="3"/>
  <c r="S305" i="3" s="1"/>
  <c r="T305" i="3" s="1"/>
  <c r="Q193" i="3"/>
  <c r="S193" i="3" s="1"/>
  <c r="T193" i="3" s="1"/>
  <c r="S756" i="3"/>
  <c r="T756" i="3" s="1"/>
  <c r="S692" i="3"/>
  <c r="T692" i="3" s="1"/>
  <c r="S644" i="3"/>
  <c r="T644" i="3" s="1"/>
  <c r="S628" i="3"/>
  <c r="T628" i="3" s="1"/>
  <c r="Q181" i="3"/>
  <c r="S181" i="3" s="1"/>
  <c r="T181" i="3" s="1"/>
  <c r="Q173" i="3"/>
  <c r="S173" i="3" s="1"/>
  <c r="T173" i="3" s="1"/>
  <c r="Q165" i="3"/>
  <c r="S165" i="3" s="1"/>
  <c r="T165" i="3" s="1"/>
  <c r="Q157" i="3"/>
  <c r="S157" i="3" s="1"/>
  <c r="T157" i="3" s="1"/>
  <c r="Q149" i="3"/>
  <c r="S149" i="3" s="1"/>
  <c r="T149" i="3" s="1"/>
  <c r="Q141" i="3"/>
  <c r="S141" i="3" s="1"/>
  <c r="T141" i="3" s="1"/>
  <c r="Q133" i="3"/>
  <c r="S133" i="3" s="1"/>
  <c r="T133" i="3" s="1"/>
  <c r="Q125" i="3"/>
  <c r="S125" i="3" s="1"/>
  <c r="T125" i="3" s="1"/>
  <c r="Q117" i="3"/>
  <c r="S117" i="3" s="1"/>
  <c r="T117" i="3" s="1"/>
  <c r="Q109" i="3"/>
  <c r="S109" i="3" s="1"/>
  <c r="T109" i="3" s="1"/>
  <c r="Q101" i="3"/>
  <c r="S101" i="3" s="1"/>
  <c r="T101" i="3" s="1"/>
  <c r="Q93" i="3"/>
  <c r="S93" i="3" s="1"/>
  <c r="T93" i="3" s="1"/>
  <c r="Q85" i="3"/>
  <c r="S85" i="3" s="1"/>
  <c r="T85" i="3" s="1"/>
  <c r="Q77" i="3"/>
  <c r="S77" i="3" s="1"/>
  <c r="T77" i="3" s="1"/>
  <c r="Q69" i="3"/>
  <c r="S69" i="3" s="1"/>
  <c r="T69" i="3" s="1"/>
  <c r="Q61" i="3"/>
  <c r="S61" i="3" s="1"/>
  <c r="T61" i="3" s="1"/>
  <c r="Q53" i="3"/>
  <c r="S53" i="3" s="1"/>
  <c r="T53" i="3" s="1"/>
  <c r="Q45" i="3"/>
  <c r="S45" i="3" s="1"/>
  <c r="T45" i="3" s="1"/>
  <c r="Q37" i="3"/>
  <c r="S37" i="3" s="1"/>
  <c r="T37" i="3" s="1"/>
  <c r="Q29" i="3"/>
  <c r="S29" i="3" s="1"/>
  <c r="T29" i="3" s="1"/>
  <c r="Q21" i="3"/>
  <c r="S21" i="3" s="1"/>
  <c r="T21" i="3" s="1"/>
  <c r="Q13" i="3"/>
  <c r="S13" i="3" s="1"/>
  <c r="T13" i="3" s="1"/>
  <c r="Q5" i="3"/>
  <c r="S5" i="3" s="1"/>
  <c r="T5" i="3" s="1"/>
  <c r="Q657" i="3"/>
  <c r="S657" i="3" s="1"/>
  <c r="T657" i="3" s="1"/>
  <c r="Q641" i="3"/>
  <c r="S641" i="3" s="1"/>
  <c r="T641" i="3" s="1"/>
  <c r="Q497" i="3"/>
  <c r="S497" i="3" s="1"/>
  <c r="T497" i="3" s="1"/>
  <c r="Q257" i="3"/>
  <c r="S257" i="3" s="1"/>
  <c r="T257" i="3" s="1"/>
  <c r="Q177" i="3"/>
  <c r="S177" i="3" s="1"/>
  <c r="T177" i="3" s="1"/>
  <c r="Q129" i="3"/>
  <c r="S129" i="3" s="1"/>
  <c r="T129" i="3" s="1"/>
  <c r="Q65" i="3"/>
  <c r="S65" i="3" s="1"/>
  <c r="T65" i="3" s="1"/>
  <c r="Q673" i="3"/>
  <c r="S673" i="3" s="1"/>
  <c r="T673" i="3" s="1"/>
  <c r="Q625" i="3"/>
  <c r="S625" i="3" s="1"/>
  <c r="T625" i="3" s="1"/>
  <c r="Q433" i="3"/>
  <c r="S433" i="3" s="1"/>
  <c r="T433" i="3" s="1"/>
  <c r="Q385" i="3"/>
  <c r="S385" i="3" s="1"/>
  <c r="T385" i="3" s="1"/>
  <c r="Q369" i="3"/>
  <c r="S369" i="3" s="1"/>
  <c r="T369" i="3" s="1"/>
  <c r="Q321" i="3"/>
  <c r="S321" i="3" s="1"/>
  <c r="T321" i="3" s="1"/>
  <c r="Q241" i="3"/>
  <c r="S241" i="3" s="1"/>
  <c r="T241" i="3" s="1"/>
  <c r="Q113" i="3"/>
  <c r="S113" i="3" s="1"/>
  <c r="T113" i="3" s="1"/>
  <c r="Q49" i="3"/>
  <c r="S49" i="3" s="1"/>
  <c r="T49" i="3" s="1"/>
  <c r="Q742" i="3"/>
  <c r="S742" i="3" s="1"/>
  <c r="T742" i="3" s="1"/>
  <c r="Q710" i="3"/>
  <c r="S710" i="3" s="1"/>
  <c r="T710" i="3" s="1"/>
  <c r="Q763" i="3"/>
  <c r="S763" i="3" s="1"/>
  <c r="T763" i="3" s="1"/>
  <c r="Q755" i="3"/>
  <c r="S755" i="3" s="1"/>
  <c r="T755" i="3" s="1"/>
  <c r="Q747" i="3"/>
  <c r="S747" i="3" s="1"/>
  <c r="T747" i="3" s="1"/>
  <c r="Q739" i="3"/>
  <c r="S739" i="3" s="1"/>
  <c r="T739" i="3" s="1"/>
  <c r="Q731" i="3"/>
  <c r="S731" i="3" s="1"/>
  <c r="T731" i="3" s="1"/>
  <c r="Q723" i="3"/>
  <c r="S723" i="3" s="1"/>
  <c r="T723" i="3" s="1"/>
  <c r="Q715" i="3"/>
  <c r="S715" i="3" s="1"/>
  <c r="T715" i="3" s="1"/>
  <c r="Q707" i="3"/>
  <c r="S707" i="3" s="1"/>
  <c r="T707" i="3" s="1"/>
  <c r="Q699" i="3"/>
  <c r="S699" i="3" s="1"/>
  <c r="T699" i="3" s="1"/>
  <c r="Q691" i="3"/>
  <c r="S691" i="3" s="1"/>
  <c r="T691" i="3" s="1"/>
  <c r="Q683" i="3"/>
  <c r="S683" i="3" s="1"/>
  <c r="T683" i="3" s="1"/>
  <c r="Q675" i="3"/>
  <c r="S675" i="3" s="1"/>
  <c r="T675" i="3" s="1"/>
  <c r="Q667" i="3"/>
  <c r="S667" i="3" s="1"/>
  <c r="T667" i="3" s="1"/>
  <c r="Q659" i="3"/>
  <c r="S659" i="3" s="1"/>
  <c r="T659" i="3" s="1"/>
  <c r="Q651" i="3"/>
  <c r="S651" i="3" s="1"/>
  <c r="T651" i="3" s="1"/>
  <c r="Q643" i="3"/>
  <c r="S643" i="3" s="1"/>
  <c r="T643" i="3" s="1"/>
  <c r="Q635" i="3"/>
  <c r="S635" i="3" s="1"/>
  <c r="T635" i="3" s="1"/>
  <c r="Q627" i="3"/>
  <c r="S627" i="3" s="1"/>
  <c r="T627" i="3" s="1"/>
  <c r="Q619" i="3"/>
  <c r="S619" i="3" s="1"/>
  <c r="T619" i="3" s="1"/>
  <c r="Q611" i="3"/>
  <c r="S611" i="3" s="1"/>
  <c r="T611" i="3" s="1"/>
  <c r="Q603" i="3"/>
  <c r="S603" i="3" s="1"/>
  <c r="T603" i="3" s="1"/>
  <c r="Q595" i="3"/>
  <c r="S595" i="3" s="1"/>
  <c r="T595" i="3" s="1"/>
  <c r="Q587" i="3"/>
  <c r="S587" i="3" s="1"/>
  <c r="T587" i="3" s="1"/>
  <c r="Q579" i="3"/>
  <c r="S579" i="3" s="1"/>
  <c r="T579" i="3" s="1"/>
  <c r="Q571" i="3"/>
  <c r="S571" i="3" s="1"/>
  <c r="T571" i="3" s="1"/>
  <c r="Q563" i="3"/>
  <c r="S563" i="3" s="1"/>
  <c r="T563" i="3" s="1"/>
  <c r="Q555" i="3"/>
  <c r="S555" i="3" s="1"/>
  <c r="T555" i="3" s="1"/>
  <c r="Q547" i="3"/>
  <c r="S547" i="3" s="1"/>
  <c r="T547" i="3" s="1"/>
  <c r="Q539" i="3"/>
  <c r="S539" i="3" s="1"/>
  <c r="T539" i="3" s="1"/>
  <c r="Q531" i="3"/>
  <c r="S531" i="3" s="1"/>
  <c r="T531" i="3" s="1"/>
  <c r="Q523" i="3"/>
  <c r="S523" i="3" s="1"/>
  <c r="T523" i="3" s="1"/>
  <c r="Q515" i="3"/>
  <c r="S515" i="3" s="1"/>
  <c r="T515" i="3" s="1"/>
  <c r="Q507" i="3"/>
  <c r="S507" i="3" s="1"/>
  <c r="T507" i="3" s="1"/>
  <c r="Q499" i="3"/>
  <c r="S499" i="3" s="1"/>
  <c r="T499" i="3" s="1"/>
  <c r="Q491" i="3"/>
  <c r="S491" i="3" s="1"/>
  <c r="T491" i="3" s="1"/>
  <c r="Q483" i="3"/>
  <c r="S483" i="3" s="1"/>
  <c r="T483" i="3" s="1"/>
  <c r="Q475" i="3"/>
  <c r="S475" i="3" s="1"/>
  <c r="T475" i="3" s="1"/>
  <c r="Q467" i="3"/>
  <c r="S467" i="3" s="1"/>
  <c r="T467" i="3" s="1"/>
  <c r="Q459" i="3"/>
  <c r="S459" i="3" s="1"/>
  <c r="T459" i="3" s="1"/>
  <c r="Q451" i="3"/>
  <c r="S451" i="3" s="1"/>
  <c r="T451" i="3" s="1"/>
  <c r="Q762" i="3"/>
  <c r="S762" i="3" s="1"/>
  <c r="T762" i="3" s="1"/>
  <c r="Q754" i="3"/>
  <c r="S754" i="3" s="1"/>
  <c r="T754" i="3" s="1"/>
  <c r="Q746" i="3"/>
  <c r="S746" i="3" s="1"/>
  <c r="T746" i="3" s="1"/>
  <c r="Q738" i="3"/>
  <c r="S738" i="3" s="1"/>
  <c r="T738" i="3" s="1"/>
  <c r="Q730" i="3"/>
  <c r="S730" i="3" s="1"/>
  <c r="T730" i="3" s="1"/>
  <c r="Q722" i="3"/>
  <c r="S722" i="3" s="1"/>
  <c r="T722" i="3" s="1"/>
  <c r="Q714" i="3"/>
  <c r="S714" i="3" s="1"/>
  <c r="T714" i="3" s="1"/>
  <c r="Q706" i="3"/>
  <c r="S706" i="3" s="1"/>
  <c r="T706" i="3" s="1"/>
  <c r="Q698" i="3"/>
  <c r="S698" i="3" s="1"/>
  <c r="T698" i="3" s="1"/>
  <c r="Q690" i="3"/>
  <c r="S690" i="3" s="1"/>
  <c r="T690" i="3" s="1"/>
  <c r="Q682" i="3"/>
  <c r="S682" i="3" s="1"/>
  <c r="T682" i="3" s="1"/>
  <c r="Q674" i="3"/>
  <c r="S674" i="3" s="1"/>
  <c r="T674" i="3" s="1"/>
  <c r="Q666" i="3"/>
  <c r="S666" i="3" s="1"/>
  <c r="T666" i="3" s="1"/>
  <c r="Q658" i="3"/>
  <c r="S658" i="3" s="1"/>
  <c r="T658" i="3" s="1"/>
  <c r="Q650" i="3"/>
  <c r="S650" i="3" s="1"/>
  <c r="T650" i="3" s="1"/>
  <c r="Q642" i="3"/>
  <c r="S642" i="3" s="1"/>
  <c r="T642" i="3" s="1"/>
  <c r="Q634" i="3"/>
  <c r="S634" i="3" s="1"/>
  <c r="T634" i="3" s="1"/>
  <c r="Q626" i="3"/>
  <c r="S626" i="3" s="1"/>
  <c r="T626" i="3" s="1"/>
  <c r="Q618" i="3"/>
  <c r="S618" i="3" s="1"/>
  <c r="T618" i="3" s="1"/>
  <c r="Q610" i="3"/>
  <c r="S610" i="3" s="1"/>
  <c r="T610" i="3" s="1"/>
  <c r="Q602" i="3"/>
  <c r="S602" i="3" s="1"/>
  <c r="T602" i="3" s="1"/>
  <c r="Q594" i="3"/>
  <c r="S594" i="3" s="1"/>
  <c r="T594" i="3" s="1"/>
  <c r="Q586" i="3"/>
  <c r="S586" i="3" s="1"/>
  <c r="T586" i="3" s="1"/>
  <c r="Q578" i="3"/>
  <c r="S578" i="3" s="1"/>
  <c r="T578" i="3" s="1"/>
  <c r="Q570" i="3"/>
  <c r="S570" i="3" s="1"/>
  <c r="T570" i="3" s="1"/>
  <c r="Q562" i="3"/>
  <c r="S562" i="3" s="1"/>
  <c r="T562" i="3" s="1"/>
  <c r="Q554" i="3"/>
  <c r="S554" i="3" s="1"/>
  <c r="T554" i="3" s="1"/>
  <c r="Q546" i="3"/>
  <c r="S546" i="3" s="1"/>
  <c r="T546" i="3" s="1"/>
  <c r="Q506" i="3"/>
  <c r="S506" i="3" s="1"/>
  <c r="T506" i="3" s="1"/>
  <c r="Q522" i="3"/>
  <c r="S522" i="3" s="1"/>
  <c r="T522" i="3" s="1"/>
  <c r="Q514" i="3"/>
  <c r="S514" i="3" s="1"/>
  <c r="T514" i="3" s="1"/>
  <c r="Q498" i="3"/>
  <c r="S498" i="3" s="1"/>
  <c r="T498" i="3" s="1"/>
  <c r="Q490" i="3"/>
  <c r="S490" i="3" s="1"/>
  <c r="T490" i="3" s="1"/>
  <c r="Q482" i="3"/>
  <c r="S482" i="3" s="1"/>
  <c r="T482" i="3" s="1"/>
  <c r="Q474" i="3"/>
  <c r="S474" i="3" s="1"/>
  <c r="T474" i="3" s="1"/>
  <c r="Q466" i="3"/>
  <c r="S466" i="3" s="1"/>
  <c r="T466" i="3" s="1"/>
  <c r="Q458" i="3"/>
  <c r="S458" i="3" s="1"/>
  <c r="T458" i="3" s="1"/>
  <c r="Q450" i="3"/>
  <c r="S450" i="3" s="1"/>
  <c r="T450" i="3" s="1"/>
  <c r="Q442" i="3"/>
  <c r="S442" i="3" s="1"/>
  <c r="T442" i="3" s="1"/>
  <c r="Q434" i="3"/>
  <c r="S434" i="3" s="1"/>
  <c r="T434" i="3" s="1"/>
  <c r="Q426" i="3"/>
  <c r="S426" i="3" s="1"/>
  <c r="T426" i="3" s="1"/>
  <c r="Q418" i="3"/>
  <c r="S418" i="3" s="1"/>
  <c r="T418" i="3" s="1"/>
  <c r="Q410" i="3"/>
  <c r="S410" i="3" s="1"/>
  <c r="T410" i="3" s="1"/>
  <c r="Q402" i="3"/>
  <c r="S402" i="3" s="1"/>
  <c r="T402" i="3" s="1"/>
  <c r="Q394" i="3"/>
  <c r="S394" i="3" s="1"/>
  <c r="T394" i="3" s="1"/>
  <c r="Q386" i="3"/>
  <c r="S386" i="3" s="1"/>
  <c r="T386" i="3" s="1"/>
  <c r="Q378" i="3"/>
  <c r="S378" i="3" s="1"/>
  <c r="T378" i="3" s="1"/>
  <c r="Q370" i="3"/>
  <c r="S370" i="3" s="1"/>
  <c r="T370" i="3" s="1"/>
  <c r="Q362" i="3"/>
  <c r="S362" i="3" s="1"/>
  <c r="T362" i="3" s="1"/>
  <c r="Q354" i="3"/>
  <c r="S354" i="3" s="1"/>
  <c r="T354" i="3" s="1"/>
  <c r="Q346" i="3"/>
  <c r="S346" i="3" s="1"/>
  <c r="T346" i="3" s="1"/>
  <c r="Q338" i="3"/>
  <c r="S338" i="3" s="1"/>
  <c r="T338" i="3" s="1"/>
  <c r="Q330" i="3"/>
  <c r="S330" i="3" s="1"/>
  <c r="T330" i="3" s="1"/>
  <c r="Q322" i="3"/>
  <c r="S322" i="3" s="1"/>
  <c r="T322" i="3" s="1"/>
  <c r="Q314" i="3"/>
  <c r="S314" i="3" s="1"/>
  <c r="T314" i="3" s="1"/>
  <c r="Q306" i="3"/>
  <c r="S306" i="3" s="1"/>
  <c r="T306" i="3" s="1"/>
  <c r="Q298" i="3"/>
  <c r="S298" i="3" s="1"/>
  <c r="T298" i="3" s="1"/>
  <c r="Q290" i="3"/>
  <c r="S290" i="3" s="1"/>
  <c r="T290" i="3" s="1"/>
  <c r="Q282" i="3"/>
  <c r="S282" i="3" s="1"/>
  <c r="T282" i="3" s="1"/>
  <c r="Q274" i="3"/>
  <c r="S274" i="3" s="1"/>
  <c r="T274" i="3" s="1"/>
  <c r="Q767" i="3"/>
  <c r="S767" i="3" s="1"/>
  <c r="T767" i="3" s="1"/>
  <c r="Q759" i="3"/>
  <c r="S759" i="3" s="1"/>
  <c r="T759" i="3" s="1"/>
  <c r="Q751" i="3"/>
  <c r="S751" i="3" s="1"/>
  <c r="T751" i="3" s="1"/>
  <c r="Q743" i="3"/>
  <c r="S743" i="3" s="1"/>
  <c r="T743" i="3" s="1"/>
  <c r="Q735" i="3"/>
  <c r="S735" i="3" s="1"/>
  <c r="T735" i="3" s="1"/>
  <c r="Q727" i="3"/>
  <c r="S727" i="3" s="1"/>
  <c r="T727" i="3" s="1"/>
  <c r="Q719" i="3"/>
  <c r="S719" i="3" s="1"/>
  <c r="T719" i="3" s="1"/>
  <c r="Q711" i="3"/>
  <c r="S711" i="3" s="1"/>
  <c r="T711" i="3" s="1"/>
  <c r="Q703" i="3"/>
  <c r="S703" i="3" s="1"/>
  <c r="T703" i="3" s="1"/>
  <c r="Q695" i="3"/>
  <c r="S695" i="3" s="1"/>
  <c r="T695" i="3" s="1"/>
  <c r="Q687" i="3"/>
  <c r="S687" i="3" s="1"/>
  <c r="T687" i="3" s="1"/>
  <c r="Q679" i="3"/>
  <c r="S679" i="3" s="1"/>
  <c r="T679" i="3" s="1"/>
  <c r="Q671" i="3"/>
  <c r="S671" i="3" s="1"/>
  <c r="T671" i="3" s="1"/>
  <c r="Q663" i="3"/>
  <c r="S663" i="3" s="1"/>
  <c r="T663" i="3" s="1"/>
  <c r="Q655" i="3"/>
  <c r="S655" i="3" s="1"/>
  <c r="T655" i="3" s="1"/>
  <c r="Q647" i="3"/>
  <c r="S647" i="3" s="1"/>
  <c r="T647" i="3" s="1"/>
  <c r="Q639" i="3"/>
  <c r="S639" i="3" s="1"/>
  <c r="T639" i="3" s="1"/>
  <c r="Q766" i="3"/>
  <c r="S766" i="3" s="1"/>
  <c r="T766" i="3" s="1"/>
  <c r="Q758" i="3"/>
  <c r="S758" i="3" s="1"/>
  <c r="T758" i="3" s="1"/>
  <c r="Q750" i="3"/>
  <c r="S750" i="3" s="1"/>
  <c r="T750" i="3" s="1"/>
  <c r="Q734" i="3"/>
  <c r="S734" i="3" s="1"/>
  <c r="T734" i="3" s="1"/>
  <c r="Q726" i="3"/>
  <c r="S726" i="3" s="1"/>
  <c r="T726" i="3" s="1"/>
  <c r="Q718" i="3"/>
  <c r="S718" i="3" s="1"/>
  <c r="T718" i="3" s="1"/>
  <c r="Q702" i="3"/>
  <c r="S702" i="3" s="1"/>
  <c r="T702" i="3" s="1"/>
  <c r="Q694" i="3"/>
  <c r="S694" i="3" s="1"/>
  <c r="T694" i="3" s="1"/>
  <c r="Q686" i="3"/>
  <c r="S686" i="3" s="1"/>
  <c r="T686" i="3" s="1"/>
  <c r="Q678" i="3"/>
  <c r="S678" i="3" s="1"/>
  <c r="T678" i="3" s="1"/>
  <c r="Q670" i="3"/>
  <c r="S670" i="3" s="1"/>
  <c r="T670" i="3" s="1"/>
  <c r="Q662" i="3"/>
  <c r="S662" i="3" s="1"/>
  <c r="T662" i="3" s="1"/>
  <c r="Q654" i="3"/>
  <c r="S654" i="3" s="1"/>
  <c r="T654" i="3" s="1"/>
  <c r="Q646" i="3"/>
  <c r="S646" i="3" s="1"/>
  <c r="T646" i="3" s="1"/>
  <c r="Q638" i="3"/>
  <c r="S638" i="3" s="1"/>
  <c r="T638" i="3" s="1"/>
  <c r="Q630" i="3"/>
  <c r="S630" i="3" s="1"/>
  <c r="T630" i="3" s="1"/>
  <c r="Q622" i="3"/>
  <c r="S622" i="3" s="1"/>
  <c r="T622" i="3" s="1"/>
  <c r="Q614" i="3"/>
  <c r="S614" i="3" s="1"/>
  <c r="T614" i="3" s="1"/>
  <c r="Q606" i="3"/>
  <c r="S606" i="3" s="1"/>
  <c r="T606" i="3" s="1"/>
  <c r="Q598" i="3"/>
  <c r="S598" i="3" s="1"/>
  <c r="T598" i="3" s="1"/>
  <c r="Q590" i="3"/>
  <c r="S590" i="3" s="1"/>
  <c r="T590" i="3" s="1"/>
  <c r="Q582" i="3"/>
  <c r="S582" i="3" s="1"/>
  <c r="T582" i="3" s="1"/>
  <c r="Q574" i="3"/>
  <c r="S574" i="3" s="1"/>
  <c r="T574" i="3" s="1"/>
  <c r="Q566" i="3"/>
  <c r="S566" i="3" s="1"/>
  <c r="T566" i="3" s="1"/>
  <c r="Q558" i="3"/>
  <c r="S558" i="3" s="1"/>
  <c r="T558" i="3" s="1"/>
  <c r="Q550" i="3"/>
  <c r="S550" i="3" s="1"/>
  <c r="T550" i="3" s="1"/>
  <c r="Q542" i="3"/>
  <c r="S542" i="3" s="1"/>
  <c r="T542" i="3" s="1"/>
  <c r="Q534" i="3"/>
  <c r="S534" i="3" s="1"/>
  <c r="T534" i="3" s="1"/>
  <c r="Q526" i="3"/>
  <c r="S526" i="3" s="1"/>
  <c r="T526" i="3" s="1"/>
  <c r="Q518" i="3"/>
  <c r="S518" i="3" s="1"/>
  <c r="T518" i="3" s="1"/>
  <c r="Q510" i="3"/>
  <c r="S510" i="3" s="1"/>
  <c r="T510" i="3" s="1"/>
  <c r="Q502" i="3"/>
  <c r="S502" i="3" s="1"/>
  <c r="T502" i="3" s="1"/>
  <c r="Q494" i="3"/>
  <c r="S494" i="3" s="1"/>
  <c r="T494" i="3" s="1"/>
  <c r="Q486" i="3"/>
  <c r="S486" i="3" s="1"/>
  <c r="T486" i="3" s="1"/>
  <c r="Q478" i="3"/>
  <c r="S478" i="3" s="1"/>
  <c r="T478" i="3" s="1"/>
  <c r="Q470" i="3"/>
  <c r="S470" i="3" s="1"/>
  <c r="T470" i="3" s="1"/>
  <c r="Q462" i="3"/>
  <c r="S462" i="3" s="1"/>
  <c r="T462" i="3" s="1"/>
  <c r="Q454" i="3"/>
  <c r="S454" i="3" s="1"/>
  <c r="T454" i="3" s="1"/>
  <c r="Q446" i="3"/>
  <c r="S446" i="3" s="1"/>
  <c r="T446" i="3" s="1"/>
  <c r="Q764" i="3"/>
  <c r="S764" i="3" s="1"/>
  <c r="T764" i="3" s="1"/>
  <c r="Q748" i="3"/>
  <c r="S748" i="3" s="1"/>
  <c r="T748" i="3" s="1"/>
  <c r="Q740" i="3"/>
  <c r="S740" i="3" s="1"/>
  <c r="T740" i="3" s="1"/>
  <c r="Q732" i="3"/>
  <c r="S732" i="3" s="1"/>
  <c r="T732" i="3" s="1"/>
  <c r="Q716" i="3"/>
  <c r="S716" i="3" s="1"/>
  <c r="T716" i="3" s="1"/>
  <c r="Q708" i="3"/>
  <c r="S708" i="3" s="1"/>
  <c r="T708" i="3" s="1"/>
  <c r="Q700" i="3"/>
  <c r="S700" i="3" s="1"/>
  <c r="T700" i="3" s="1"/>
  <c r="Q684" i="3"/>
  <c r="S684" i="3" s="1"/>
  <c r="T684" i="3" s="1"/>
  <c r="Q660" i="3"/>
  <c r="S660" i="3" s="1"/>
  <c r="T660" i="3" s="1"/>
  <c r="Q676" i="3"/>
  <c r="S676" i="3" s="1"/>
  <c r="T676" i="3" s="1"/>
  <c r="Q668" i="3"/>
  <c r="S668" i="3" s="1"/>
  <c r="T668" i="3" s="1"/>
  <c r="Q652" i="3"/>
  <c r="S652" i="3" s="1"/>
  <c r="T652" i="3" s="1"/>
  <c r="Q636" i="3"/>
  <c r="S636" i="3" s="1"/>
  <c r="T636" i="3" s="1"/>
  <c r="Q620" i="3"/>
  <c r="S620" i="3" s="1"/>
  <c r="T620" i="3" s="1"/>
  <c r="Q612" i="3"/>
  <c r="S612" i="3" s="1"/>
  <c r="T612" i="3" s="1"/>
  <c r="Q604" i="3"/>
  <c r="S604" i="3" s="1"/>
  <c r="T604" i="3" s="1"/>
  <c r="Q596" i="3"/>
  <c r="S596" i="3" s="1"/>
  <c r="T596" i="3" s="1"/>
  <c r="Q588" i="3"/>
  <c r="S588" i="3" s="1"/>
  <c r="T588" i="3" s="1"/>
  <c r="Q580" i="3"/>
  <c r="S580" i="3" s="1"/>
  <c r="T580" i="3" s="1"/>
  <c r="Q572" i="3"/>
  <c r="S572" i="3" s="1"/>
  <c r="T572" i="3" s="1"/>
  <c r="Q564" i="3"/>
  <c r="S564" i="3" s="1"/>
  <c r="T564" i="3" s="1"/>
  <c r="Q556" i="3"/>
  <c r="S556" i="3" s="1"/>
  <c r="T556" i="3" s="1"/>
  <c r="Q548" i="3"/>
  <c r="S548" i="3" s="1"/>
  <c r="T548" i="3" s="1"/>
  <c r="Q540" i="3"/>
  <c r="S540" i="3" s="1"/>
  <c r="T540" i="3" s="1"/>
  <c r="Q532" i="3"/>
  <c r="S532" i="3" s="1"/>
  <c r="T532" i="3" s="1"/>
  <c r="Q524" i="3"/>
  <c r="S524" i="3" s="1"/>
  <c r="T524" i="3" s="1"/>
  <c r="Q516" i="3"/>
  <c r="S516" i="3" s="1"/>
  <c r="T516" i="3" s="1"/>
  <c r="Q508" i="3"/>
  <c r="S508" i="3" s="1"/>
  <c r="T508" i="3" s="1"/>
  <c r="Q500" i="3"/>
  <c r="S500" i="3" s="1"/>
  <c r="T500" i="3" s="1"/>
  <c r="Q492" i="3"/>
  <c r="S492" i="3" s="1"/>
  <c r="T492" i="3" s="1"/>
  <c r="Q484" i="3"/>
  <c r="S484" i="3" s="1"/>
  <c r="T484" i="3" s="1"/>
  <c r="Q476" i="3"/>
  <c r="S476" i="3" s="1"/>
  <c r="T476" i="3" s="1"/>
  <c r="Q468" i="3"/>
  <c r="S468" i="3" s="1"/>
  <c r="T468" i="3" s="1"/>
  <c r="Q460" i="3"/>
  <c r="S460" i="3" s="1"/>
  <c r="T460" i="3" s="1"/>
  <c r="Q452" i="3"/>
  <c r="S452" i="3" s="1"/>
  <c r="T452" i="3" s="1"/>
  <c r="Q444" i="3"/>
  <c r="S444" i="3" s="1"/>
  <c r="T444" i="3" s="1"/>
  <c r="Q761" i="3"/>
  <c r="S761" i="3" s="1"/>
  <c r="T761" i="3" s="1"/>
  <c r="Q753" i="3"/>
  <c r="S753" i="3" s="1"/>
  <c r="T753" i="3" s="1"/>
  <c r="Q745" i="3"/>
  <c r="S745" i="3" s="1"/>
  <c r="T745" i="3" s="1"/>
  <c r="Q737" i="3"/>
  <c r="S737" i="3" s="1"/>
  <c r="T737" i="3" s="1"/>
  <c r="Q729" i="3"/>
  <c r="S729" i="3" s="1"/>
  <c r="T729" i="3" s="1"/>
  <c r="Q721" i="3"/>
  <c r="S721" i="3" s="1"/>
  <c r="T721" i="3" s="1"/>
  <c r="Q713" i="3"/>
  <c r="S713" i="3" s="1"/>
  <c r="T713" i="3" s="1"/>
  <c r="Q705" i="3"/>
  <c r="S705" i="3" s="1"/>
  <c r="T705" i="3" s="1"/>
  <c r="Q697" i="3"/>
  <c r="S697" i="3" s="1"/>
  <c r="T697" i="3" s="1"/>
  <c r="Q689" i="3"/>
  <c r="S689" i="3" s="1"/>
  <c r="T689" i="3" s="1"/>
  <c r="Q681" i="3"/>
  <c r="S681" i="3" s="1"/>
  <c r="T681" i="3" s="1"/>
  <c r="Q665" i="3"/>
  <c r="S665" i="3" s="1"/>
  <c r="T665" i="3" s="1"/>
  <c r="Q649" i="3"/>
  <c r="S649" i="3" s="1"/>
  <c r="T649" i="3" s="1"/>
  <c r="Q633" i="3"/>
  <c r="S633" i="3" s="1"/>
  <c r="T633" i="3" s="1"/>
  <c r="Q617" i="3"/>
  <c r="S617" i="3" s="1"/>
  <c r="T617" i="3" s="1"/>
  <c r="Q609" i="3"/>
  <c r="S609" i="3" s="1"/>
  <c r="T609" i="3" s="1"/>
  <c r="Q601" i="3"/>
  <c r="S601" i="3" s="1"/>
  <c r="T601" i="3" s="1"/>
  <c r="Q593" i="3"/>
  <c r="S593" i="3" s="1"/>
  <c r="T593" i="3" s="1"/>
  <c r="Q585" i="3"/>
  <c r="S585" i="3" s="1"/>
  <c r="T585" i="3" s="1"/>
  <c r="Q577" i="3"/>
  <c r="S577" i="3" s="1"/>
  <c r="T577" i="3" s="1"/>
  <c r="Q569" i="3"/>
  <c r="S569" i="3" s="1"/>
  <c r="T569" i="3" s="1"/>
  <c r="Q561" i="3"/>
  <c r="S561" i="3" s="1"/>
  <c r="T561" i="3" s="1"/>
  <c r="Q553" i="3"/>
  <c r="S553" i="3" s="1"/>
  <c r="T553" i="3" s="1"/>
  <c r="Q545" i="3"/>
  <c r="S545" i="3" s="1"/>
  <c r="T545" i="3" s="1"/>
  <c r="Q537" i="3"/>
  <c r="S537" i="3" s="1"/>
  <c r="T537" i="3" s="1"/>
  <c r="Q529" i="3"/>
  <c r="S529" i="3" s="1"/>
  <c r="T529" i="3" s="1"/>
  <c r="Q521" i="3"/>
  <c r="S521" i="3" s="1"/>
  <c r="T521" i="3" s="1"/>
  <c r="Q513" i="3"/>
  <c r="S513" i="3" s="1"/>
  <c r="T513" i="3" s="1"/>
  <c r="Q505" i="3"/>
  <c r="S505" i="3" s="1"/>
  <c r="T505" i="3" s="1"/>
  <c r="Q489" i="3"/>
  <c r="S489" i="3" s="1"/>
  <c r="T489" i="3" s="1"/>
  <c r="Q481" i="3"/>
  <c r="S481" i="3" s="1"/>
  <c r="T481" i="3" s="1"/>
  <c r="Q473" i="3"/>
  <c r="S473" i="3" s="1"/>
  <c r="T473" i="3" s="1"/>
  <c r="Q465" i="3"/>
  <c r="S465" i="3" s="1"/>
  <c r="T465" i="3" s="1"/>
  <c r="Q457" i="3"/>
  <c r="S457" i="3" s="1"/>
  <c r="T457" i="3" s="1"/>
  <c r="Q441" i="3"/>
  <c r="S441" i="3" s="1"/>
  <c r="T441" i="3" s="1"/>
  <c r="Q425" i="3"/>
  <c r="S425" i="3" s="1"/>
  <c r="T425" i="3" s="1"/>
  <c r="Q417" i="3"/>
  <c r="S417" i="3" s="1"/>
  <c r="T417" i="3" s="1"/>
  <c r="Q409" i="3"/>
  <c r="S409" i="3" s="1"/>
  <c r="T409" i="3" s="1"/>
  <c r="Q401" i="3"/>
  <c r="S401" i="3" s="1"/>
  <c r="T401" i="3" s="1"/>
  <c r="Q393" i="3"/>
  <c r="S393" i="3" s="1"/>
  <c r="T393" i="3" s="1"/>
  <c r="Q377" i="3"/>
  <c r="S377" i="3" s="1"/>
  <c r="T377" i="3" s="1"/>
  <c r="Q361" i="3"/>
  <c r="S361" i="3" s="1"/>
  <c r="T361" i="3" s="1"/>
  <c r="Q353" i="3"/>
  <c r="S353" i="3" s="1"/>
  <c r="T353" i="3" s="1"/>
  <c r="Q345" i="3"/>
  <c r="S345" i="3" s="1"/>
  <c r="T345" i="3" s="1"/>
  <c r="Q337" i="3"/>
  <c r="S337" i="3" s="1"/>
  <c r="T337" i="3" s="1"/>
  <c r="Q329" i="3"/>
  <c r="S329" i="3" s="1"/>
  <c r="T329" i="3" s="1"/>
  <c r="Q313" i="3"/>
  <c r="S313" i="3" s="1"/>
  <c r="T313" i="3" s="1"/>
  <c r="Q297" i="3"/>
  <c r="S297" i="3" s="1"/>
  <c r="T297" i="3" s="1"/>
  <c r="Q289" i="3"/>
  <c r="S289" i="3" s="1"/>
  <c r="T289" i="3" s="1"/>
  <c r="Q281" i="3"/>
  <c r="S281" i="3" s="1"/>
  <c r="T281" i="3" s="1"/>
  <c r="Q273" i="3"/>
  <c r="S273" i="3" s="1"/>
  <c r="T273" i="3" s="1"/>
  <c r="Q265" i="3"/>
  <c r="S265" i="3" s="1"/>
  <c r="T265" i="3" s="1"/>
  <c r="Q249" i="3"/>
  <c r="S249" i="3" s="1"/>
  <c r="T249" i="3" s="1"/>
  <c r="Q233" i="3"/>
  <c r="S233" i="3" s="1"/>
  <c r="T233" i="3" s="1"/>
  <c r="Q225" i="3"/>
  <c r="S225" i="3" s="1"/>
  <c r="T225" i="3" s="1"/>
  <c r="Q217" i="3"/>
  <c r="S217" i="3" s="1"/>
  <c r="T217" i="3" s="1"/>
  <c r="Q209" i="3"/>
  <c r="S209" i="3" s="1"/>
  <c r="T209" i="3" s="1"/>
  <c r="Q201" i="3"/>
  <c r="S201" i="3" s="1"/>
  <c r="T201" i="3" s="1"/>
  <c r="Q185" i="3"/>
  <c r="S185" i="3" s="1"/>
  <c r="T185" i="3" s="1"/>
  <c r="Q169" i="3"/>
  <c r="S169" i="3" s="1"/>
  <c r="T169" i="3" s="1"/>
  <c r="Q161" i="3"/>
  <c r="S161" i="3" s="1"/>
  <c r="T161" i="3" s="1"/>
  <c r="Q153" i="3"/>
  <c r="S153" i="3" s="1"/>
  <c r="T153" i="3" s="1"/>
  <c r="Q145" i="3"/>
  <c r="S145" i="3" s="1"/>
  <c r="T145" i="3" s="1"/>
  <c r="Q137" i="3"/>
  <c r="S137" i="3" s="1"/>
  <c r="T137" i="3" s="1"/>
  <c r="Q121" i="3"/>
  <c r="S121" i="3" s="1"/>
  <c r="T121" i="3" s="1"/>
  <c r="Q105" i="3"/>
  <c r="S105" i="3" s="1"/>
  <c r="T105" i="3" s="1"/>
  <c r="Q97" i="3"/>
  <c r="S97" i="3" s="1"/>
  <c r="T97" i="3" s="1"/>
  <c r="Q89" i="3"/>
  <c r="S89" i="3" s="1"/>
  <c r="T89" i="3" s="1"/>
  <c r="Q81" i="3"/>
  <c r="S81" i="3" s="1"/>
  <c r="T81" i="3" s="1"/>
  <c r="Q73" i="3"/>
  <c r="S73" i="3" s="1"/>
  <c r="T73" i="3" s="1"/>
  <c r="Q57" i="3"/>
  <c r="S57" i="3" s="1"/>
  <c r="T57" i="3" s="1"/>
  <c r="Q41" i="3"/>
  <c r="S41" i="3" s="1"/>
  <c r="T41" i="3" s="1"/>
  <c r="Q33" i="3"/>
  <c r="S33" i="3" s="1"/>
  <c r="T33" i="3" s="1"/>
  <c r="Q25" i="3"/>
  <c r="S25" i="3" s="1"/>
  <c r="T25" i="3" s="1"/>
  <c r="Q17" i="3"/>
  <c r="S17" i="3" s="1"/>
  <c r="T17" i="3" s="1"/>
  <c r="Q9" i="3"/>
  <c r="S9" i="3" s="1"/>
  <c r="T9" i="3" s="1"/>
  <c r="Q768" i="3"/>
  <c r="S768" i="3" s="1"/>
  <c r="T768" i="3" s="1"/>
  <c r="Q760" i="3"/>
  <c r="S760" i="3" s="1"/>
  <c r="T760" i="3" s="1"/>
  <c r="Q752" i="3"/>
  <c r="S752" i="3" s="1"/>
  <c r="T752" i="3" s="1"/>
  <c r="Q744" i="3"/>
  <c r="S744" i="3" s="1"/>
  <c r="T744" i="3" s="1"/>
  <c r="Q736" i="3"/>
  <c r="S736" i="3" s="1"/>
  <c r="T736" i="3" s="1"/>
  <c r="Q728" i="3"/>
  <c r="S728" i="3" s="1"/>
  <c r="T728" i="3" s="1"/>
  <c r="Q720" i="3"/>
  <c r="S720" i="3" s="1"/>
  <c r="T720" i="3" s="1"/>
  <c r="Q712" i="3"/>
  <c r="S712" i="3" s="1"/>
  <c r="T712" i="3" s="1"/>
  <c r="Q704" i="3"/>
  <c r="S704" i="3" s="1"/>
  <c r="T704" i="3" s="1"/>
  <c r="Q696" i="3"/>
  <c r="S696" i="3" s="1"/>
  <c r="T696" i="3" s="1"/>
  <c r="Q688" i="3"/>
  <c r="S688" i="3" s="1"/>
  <c r="T688" i="3" s="1"/>
  <c r="Q680" i="3"/>
  <c r="S680" i="3" s="1"/>
  <c r="T680" i="3" s="1"/>
  <c r="Q672" i="3"/>
  <c r="S672" i="3" s="1"/>
  <c r="T672" i="3" s="1"/>
  <c r="Q664" i="3"/>
  <c r="S664" i="3" s="1"/>
  <c r="T664" i="3" s="1"/>
  <c r="Q656" i="3"/>
  <c r="S656" i="3" s="1"/>
  <c r="T656" i="3" s="1"/>
  <c r="Q648" i="3"/>
  <c r="S648" i="3" s="1"/>
  <c r="T648" i="3" s="1"/>
  <c r="Q640" i="3"/>
  <c r="S640" i="3" s="1"/>
  <c r="T640" i="3" s="1"/>
  <c r="Q632" i="3"/>
  <c r="S632" i="3" s="1"/>
  <c r="T632" i="3" s="1"/>
  <c r="Q624" i="3"/>
  <c r="S624" i="3" s="1"/>
  <c r="T624" i="3" s="1"/>
  <c r="Q616" i="3"/>
  <c r="S616" i="3" s="1"/>
  <c r="T616" i="3" s="1"/>
  <c r="Q608" i="3"/>
  <c r="S608" i="3" s="1"/>
  <c r="T608" i="3" s="1"/>
  <c r="Q600" i="3"/>
  <c r="S600" i="3" s="1"/>
  <c r="T600" i="3" s="1"/>
  <c r="Q592" i="3"/>
  <c r="S592" i="3" s="1"/>
  <c r="T592" i="3" s="1"/>
  <c r="Q584" i="3"/>
  <c r="S584" i="3" s="1"/>
  <c r="T584" i="3" s="1"/>
  <c r="Q576" i="3"/>
  <c r="S576" i="3" s="1"/>
  <c r="T576" i="3" s="1"/>
  <c r="Q568" i="3"/>
  <c r="S568" i="3" s="1"/>
  <c r="T568" i="3" s="1"/>
  <c r="Q560" i="3"/>
  <c r="S560" i="3" s="1"/>
  <c r="T560" i="3" s="1"/>
  <c r="Q552" i="3"/>
  <c r="S552" i="3" s="1"/>
  <c r="T552" i="3" s="1"/>
  <c r="Q544" i="3"/>
  <c r="S544" i="3" s="1"/>
  <c r="T544" i="3" s="1"/>
  <c r="Q536" i="3"/>
  <c r="S536" i="3" s="1"/>
  <c r="T536" i="3" s="1"/>
  <c r="Q528" i="3"/>
  <c r="S528" i="3" s="1"/>
  <c r="T528" i="3" s="1"/>
  <c r="Q520" i="3"/>
  <c r="S520" i="3" s="1"/>
  <c r="T520" i="3" s="1"/>
  <c r="Q512" i="3"/>
  <c r="S512" i="3" s="1"/>
  <c r="T512" i="3" s="1"/>
  <c r="Q504" i="3"/>
  <c r="S504" i="3" s="1"/>
  <c r="T504" i="3" s="1"/>
  <c r="Q496" i="3"/>
  <c r="S496" i="3" s="1"/>
  <c r="T496" i="3" s="1"/>
  <c r="Q488" i="3"/>
  <c r="S488" i="3" s="1"/>
  <c r="T488" i="3" s="1"/>
  <c r="Q480" i="3"/>
  <c r="S480" i="3" s="1"/>
  <c r="T480" i="3" s="1"/>
  <c r="Q472" i="3"/>
  <c r="S472" i="3" s="1"/>
  <c r="T472" i="3" s="1"/>
  <c r="Q631" i="3"/>
  <c r="S631" i="3" s="1"/>
  <c r="T631" i="3" s="1"/>
  <c r="Q623" i="3"/>
  <c r="S623" i="3" s="1"/>
  <c r="T623" i="3" s="1"/>
  <c r="Q615" i="3"/>
  <c r="S615" i="3" s="1"/>
  <c r="T615" i="3" s="1"/>
  <c r="Q607" i="3"/>
  <c r="S607" i="3" s="1"/>
  <c r="T607" i="3" s="1"/>
  <c r="Q599" i="3"/>
  <c r="S599" i="3" s="1"/>
  <c r="T599" i="3" s="1"/>
  <c r="Q591" i="3"/>
  <c r="S591" i="3" s="1"/>
  <c r="T591" i="3" s="1"/>
  <c r="Q583" i="3"/>
  <c r="S583" i="3" s="1"/>
  <c r="T583" i="3" s="1"/>
  <c r="Q575" i="3"/>
  <c r="S575" i="3" s="1"/>
  <c r="T575" i="3" s="1"/>
  <c r="Q567" i="3"/>
  <c r="S567" i="3" s="1"/>
  <c r="T567" i="3" s="1"/>
  <c r="Q559" i="3"/>
  <c r="S559" i="3" s="1"/>
  <c r="T559" i="3" s="1"/>
  <c r="Q551" i="3"/>
  <c r="S551" i="3" s="1"/>
  <c r="T551" i="3" s="1"/>
  <c r="Q543" i="3"/>
  <c r="S543" i="3" s="1"/>
  <c r="T543" i="3" s="1"/>
  <c r="Q535" i="3"/>
  <c r="S535" i="3" s="1"/>
  <c r="T535" i="3" s="1"/>
  <c r="Q527" i="3"/>
  <c r="S527" i="3" s="1"/>
  <c r="T527" i="3" s="1"/>
  <c r="Q519" i="3"/>
  <c r="S519" i="3" s="1"/>
  <c r="T519" i="3" s="1"/>
  <c r="Q511" i="3"/>
  <c r="S511" i="3" s="1"/>
  <c r="T511" i="3" s="1"/>
  <c r="Q503" i="3"/>
  <c r="S503" i="3" s="1"/>
  <c r="T503" i="3" s="1"/>
  <c r="Q495" i="3"/>
  <c r="S495" i="3" s="1"/>
  <c r="T495" i="3" s="1"/>
  <c r="Q487" i="3"/>
  <c r="S487" i="3" s="1"/>
  <c r="T487" i="3" s="1"/>
  <c r="Q479" i="3"/>
  <c r="S479" i="3" s="1"/>
  <c r="T479" i="3" s="1"/>
  <c r="Q471" i="3"/>
  <c r="S471" i="3" s="1"/>
  <c r="T471" i="3" s="1"/>
  <c r="Q463" i="3"/>
  <c r="S463" i="3" s="1"/>
  <c r="T463" i="3" s="1"/>
  <c r="Q455" i="3"/>
  <c r="S455" i="3" s="1"/>
  <c r="T455" i="3" s="1"/>
  <c r="Q447" i="3"/>
  <c r="S447" i="3" s="1"/>
  <c r="T447" i="3" s="1"/>
  <c r="Q439" i="3"/>
  <c r="S439" i="3" s="1"/>
  <c r="T439" i="3" s="1"/>
  <c r="Q431" i="3"/>
  <c r="S431" i="3" s="1"/>
  <c r="T431" i="3" s="1"/>
  <c r="Q423" i="3"/>
  <c r="S423" i="3" s="1"/>
  <c r="T423" i="3" s="1"/>
  <c r="Q415" i="3"/>
  <c r="S415" i="3" s="1"/>
  <c r="T415" i="3" s="1"/>
  <c r="Q407" i="3"/>
  <c r="S407" i="3" s="1"/>
  <c r="T407" i="3" s="1"/>
  <c r="Q399" i="3"/>
  <c r="S399" i="3" s="1"/>
  <c r="T399" i="3" s="1"/>
  <c r="Q391" i="3"/>
  <c r="S391" i="3" s="1"/>
  <c r="T391" i="3" s="1"/>
  <c r="Q383" i="3"/>
  <c r="S383" i="3" s="1"/>
  <c r="T383" i="3" s="1"/>
  <c r="Q375" i="3"/>
  <c r="S375" i="3" s="1"/>
  <c r="T375" i="3" s="1"/>
  <c r="Q367" i="3"/>
  <c r="S367" i="3" s="1"/>
  <c r="T367" i="3" s="1"/>
  <c r="Q359" i="3"/>
  <c r="S359" i="3" s="1"/>
  <c r="T359" i="3" s="1"/>
  <c r="Q351" i="3"/>
  <c r="S351" i="3" s="1"/>
  <c r="T351" i="3" s="1"/>
  <c r="Q343" i="3"/>
  <c r="S343" i="3" s="1"/>
  <c r="T343" i="3" s="1"/>
  <c r="Q335" i="3"/>
  <c r="S335" i="3" s="1"/>
  <c r="T335" i="3" s="1"/>
  <c r="Q327" i="3"/>
  <c r="S327" i="3" s="1"/>
  <c r="T327" i="3" s="1"/>
  <c r="Q319" i="3"/>
  <c r="S319" i="3" s="1"/>
  <c r="T319" i="3" s="1"/>
  <c r="Q311" i="3"/>
  <c r="S311" i="3" s="1"/>
  <c r="T311" i="3" s="1"/>
  <c r="Q303" i="3"/>
  <c r="S303" i="3" s="1"/>
  <c r="T303" i="3" s="1"/>
  <c r="Q295" i="3"/>
  <c r="S295" i="3" s="1"/>
  <c r="T295" i="3" s="1"/>
  <c r="Q287" i="3"/>
  <c r="S287" i="3" s="1"/>
  <c r="T287" i="3" s="1"/>
  <c r="Q279" i="3"/>
  <c r="S279" i="3" s="1"/>
  <c r="T279" i="3" s="1"/>
  <c r="Q271" i="3"/>
  <c r="S271" i="3" s="1"/>
  <c r="T271" i="3" s="1"/>
  <c r="Q263" i="3"/>
  <c r="S263" i="3" s="1"/>
  <c r="T263" i="3" s="1"/>
  <c r="Q255" i="3"/>
  <c r="S255" i="3" s="1"/>
  <c r="T255" i="3" s="1"/>
  <c r="Q247" i="3"/>
  <c r="S247" i="3" s="1"/>
  <c r="T247" i="3" s="1"/>
  <c r="Q239" i="3"/>
  <c r="S239" i="3" s="1"/>
  <c r="T239" i="3" s="1"/>
  <c r="Q231" i="3"/>
  <c r="S231" i="3" s="1"/>
  <c r="T231" i="3" s="1"/>
  <c r="Q223" i="3"/>
  <c r="S223" i="3" s="1"/>
  <c r="T223" i="3" s="1"/>
  <c r="Q215" i="3"/>
  <c r="S215" i="3" s="1"/>
  <c r="T215" i="3" s="1"/>
  <c r="Q207" i="3"/>
  <c r="S207" i="3" s="1"/>
  <c r="T207" i="3" s="1"/>
  <c r="Q199" i="3"/>
  <c r="S199" i="3" s="1"/>
  <c r="T199" i="3" s="1"/>
  <c r="Q191" i="3"/>
  <c r="S191" i="3" s="1"/>
  <c r="T191" i="3" s="1"/>
  <c r="Q183" i="3"/>
  <c r="S183" i="3" s="1"/>
  <c r="T183" i="3" s="1"/>
  <c r="Q175" i="3"/>
  <c r="S175" i="3" s="1"/>
  <c r="T175" i="3" s="1"/>
  <c r="Q167" i="3"/>
  <c r="S167" i="3" s="1"/>
  <c r="T167" i="3" s="1"/>
  <c r="Q159" i="3"/>
  <c r="S159" i="3" s="1"/>
  <c r="T159" i="3" s="1"/>
  <c r="Q151" i="3"/>
  <c r="S151" i="3" s="1"/>
  <c r="T151" i="3" s="1"/>
  <c r="Q143" i="3"/>
  <c r="S143" i="3" s="1"/>
  <c r="T143" i="3" s="1"/>
  <c r="Q135" i="3"/>
  <c r="S135" i="3" s="1"/>
  <c r="T135" i="3" s="1"/>
  <c r="Q127" i="3"/>
  <c r="S127" i="3" s="1"/>
  <c r="T127" i="3" s="1"/>
  <c r="Q119" i="3"/>
  <c r="S119" i="3" s="1"/>
  <c r="T119" i="3" s="1"/>
  <c r="Q111" i="3"/>
  <c r="S111" i="3" s="1"/>
  <c r="T111" i="3" s="1"/>
  <c r="Q103" i="3"/>
  <c r="S103" i="3" s="1"/>
  <c r="T103" i="3" s="1"/>
  <c r="Q95" i="3"/>
  <c r="S95" i="3" s="1"/>
  <c r="T95" i="3" s="1"/>
  <c r="Q87" i="3"/>
  <c r="S87" i="3" s="1"/>
  <c r="T87" i="3" s="1"/>
  <c r="Q79" i="3"/>
  <c r="S79" i="3" s="1"/>
  <c r="T79" i="3" s="1"/>
  <c r="Q71" i="3"/>
  <c r="S71" i="3" s="1"/>
  <c r="T71" i="3" s="1"/>
  <c r="Q63" i="3"/>
  <c r="S63" i="3" s="1"/>
  <c r="T63" i="3" s="1"/>
  <c r="Q55" i="3"/>
  <c r="S55" i="3" s="1"/>
  <c r="T55" i="3" s="1"/>
  <c r="Q47" i="3"/>
  <c r="S47" i="3" s="1"/>
  <c r="T47" i="3" s="1"/>
  <c r="Q39" i="3"/>
  <c r="S39" i="3" s="1"/>
  <c r="T39" i="3" s="1"/>
  <c r="Q31" i="3"/>
  <c r="S31" i="3" s="1"/>
  <c r="T31" i="3" s="1"/>
  <c r="Q23" i="3"/>
  <c r="S23" i="3" s="1"/>
  <c r="T23" i="3" s="1"/>
  <c r="Q15" i="3"/>
  <c r="S15" i="3" s="1"/>
  <c r="T15" i="3" s="1"/>
  <c r="Q7" i="3"/>
  <c r="S7" i="3" s="1"/>
  <c r="T7" i="3" s="1"/>
  <c r="Q438" i="3"/>
  <c r="S438" i="3" s="1"/>
  <c r="T438" i="3" s="1"/>
  <c r="Q430" i="3"/>
  <c r="S430" i="3" s="1"/>
  <c r="T430" i="3" s="1"/>
  <c r="Q422" i="3"/>
  <c r="S422" i="3" s="1"/>
  <c r="T422" i="3" s="1"/>
  <c r="Q414" i="3"/>
  <c r="S414" i="3" s="1"/>
  <c r="T414" i="3" s="1"/>
  <c r="Q406" i="3"/>
  <c r="S406" i="3" s="1"/>
  <c r="T406" i="3" s="1"/>
  <c r="Q398" i="3"/>
  <c r="S398" i="3" s="1"/>
  <c r="T398" i="3" s="1"/>
  <c r="Q390" i="3"/>
  <c r="S390" i="3" s="1"/>
  <c r="T390" i="3" s="1"/>
  <c r="Q382" i="3"/>
  <c r="S382" i="3" s="1"/>
  <c r="T382" i="3" s="1"/>
  <c r="Q374" i="3"/>
  <c r="S374" i="3" s="1"/>
  <c r="T374" i="3" s="1"/>
  <c r="Q366" i="3"/>
  <c r="S366" i="3" s="1"/>
  <c r="T366" i="3" s="1"/>
  <c r="Q358" i="3"/>
  <c r="S358" i="3" s="1"/>
  <c r="T358" i="3" s="1"/>
  <c r="Q350" i="3"/>
  <c r="S350" i="3" s="1"/>
  <c r="T350" i="3" s="1"/>
  <c r="Q342" i="3"/>
  <c r="S342" i="3" s="1"/>
  <c r="T342" i="3" s="1"/>
  <c r="Q334" i="3"/>
  <c r="S334" i="3" s="1"/>
  <c r="T334" i="3" s="1"/>
  <c r="Q326" i="3"/>
  <c r="S326" i="3" s="1"/>
  <c r="T326" i="3" s="1"/>
  <c r="Q318" i="3"/>
  <c r="S318" i="3" s="1"/>
  <c r="T318" i="3" s="1"/>
  <c r="Q310" i="3"/>
  <c r="S310" i="3" s="1"/>
  <c r="T310" i="3" s="1"/>
  <c r="Q302" i="3"/>
  <c r="S302" i="3" s="1"/>
  <c r="T302" i="3" s="1"/>
  <c r="Q294" i="3"/>
  <c r="S294" i="3" s="1"/>
  <c r="T294" i="3" s="1"/>
  <c r="Q286" i="3"/>
  <c r="S286" i="3" s="1"/>
  <c r="T286" i="3" s="1"/>
  <c r="Q278" i="3"/>
  <c r="S278" i="3" s="1"/>
  <c r="T278" i="3" s="1"/>
  <c r="Q270" i="3"/>
  <c r="S270" i="3" s="1"/>
  <c r="T270" i="3" s="1"/>
  <c r="Q262" i="3"/>
  <c r="S262" i="3" s="1"/>
  <c r="T262" i="3" s="1"/>
  <c r="Q254" i="3"/>
  <c r="S254" i="3" s="1"/>
  <c r="T254" i="3" s="1"/>
  <c r="Q246" i="3"/>
  <c r="S246" i="3" s="1"/>
  <c r="T246" i="3" s="1"/>
  <c r="Q238" i="3"/>
  <c r="S238" i="3" s="1"/>
  <c r="T238" i="3" s="1"/>
  <c r="Q230" i="3"/>
  <c r="S230" i="3" s="1"/>
  <c r="T230" i="3" s="1"/>
  <c r="Q222" i="3"/>
  <c r="S222" i="3" s="1"/>
  <c r="T222" i="3" s="1"/>
  <c r="Q214" i="3"/>
  <c r="S214" i="3" s="1"/>
  <c r="T214" i="3" s="1"/>
  <c r="Q206" i="3"/>
  <c r="S206" i="3" s="1"/>
  <c r="T206" i="3" s="1"/>
  <c r="Q198" i="3"/>
  <c r="S198" i="3" s="1"/>
  <c r="T198" i="3" s="1"/>
  <c r="Q190" i="3"/>
  <c r="S190" i="3" s="1"/>
  <c r="T190" i="3" s="1"/>
  <c r="Q182" i="3"/>
  <c r="S182" i="3" s="1"/>
  <c r="T182" i="3" s="1"/>
  <c r="Q174" i="3"/>
  <c r="S174" i="3" s="1"/>
  <c r="T174" i="3" s="1"/>
  <c r="Q166" i="3"/>
  <c r="S166" i="3" s="1"/>
  <c r="T166" i="3" s="1"/>
  <c r="Q158" i="3"/>
  <c r="S158" i="3" s="1"/>
  <c r="T158" i="3" s="1"/>
  <c r="Q150" i="3"/>
  <c r="S150" i="3" s="1"/>
  <c r="T150" i="3" s="1"/>
  <c r="Q142" i="3"/>
  <c r="S142" i="3" s="1"/>
  <c r="T142" i="3" s="1"/>
  <c r="Q134" i="3"/>
  <c r="S134" i="3" s="1"/>
  <c r="T134" i="3" s="1"/>
  <c r="Q126" i="3"/>
  <c r="S126" i="3" s="1"/>
  <c r="T126" i="3" s="1"/>
  <c r="Q118" i="3"/>
  <c r="S118" i="3" s="1"/>
  <c r="T118" i="3" s="1"/>
  <c r="Q110" i="3"/>
  <c r="S110" i="3" s="1"/>
  <c r="T110" i="3" s="1"/>
  <c r="Q102" i="3"/>
  <c r="S102" i="3" s="1"/>
  <c r="T102" i="3" s="1"/>
  <c r="Q94" i="3"/>
  <c r="S94" i="3" s="1"/>
  <c r="T94" i="3" s="1"/>
  <c r="Q86" i="3"/>
  <c r="S86" i="3" s="1"/>
  <c r="T86" i="3" s="1"/>
  <c r="Q78" i="3"/>
  <c r="S78" i="3" s="1"/>
  <c r="T78" i="3" s="1"/>
  <c r="Q70" i="3"/>
  <c r="S70" i="3" s="1"/>
  <c r="T70" i="3" s="1"/>
  <c r="Q62" i="3"/>
  <c r="S62" i="3" s="1"/>
  <c r="T62" i="3" s="1"/>
  <c r="Q54" i="3"/>
  <c r="S54" i="3" s="1"/>
  <c r="T54" i="3" s="1"/>
  <c r="Q46" i="3"/>
  <c r="S46" i="3" s="1"/>
  <c r="T46" i="3" s="1"/>
  <c r="Q38" i="3"/>
  <c r="S38" i="3" s="1"/>
  <c r="T38" i="3" s="1"/>
  <c r="Q30" i="3"/>
  <c r="S30" i="3" s="1"/>
  <c r="T30" i="3" s="1"/>
  <c r="Q22" i="3"/>
  <c r="S22" i="3" s="1"/>
  <c r="T22" i="3" s="1"/>
  <c r="Q14" i="3"/>
  <c r="S14" i="3" s="1"/>
  <c r="T14" i="3" s="1"/>
  <c r="Q6" i="3"/>
  <c r="S6" i="3" s="1"/>
  <c r="T6" i="3" s="1"/>
  <c r="Q436" i="3"/>
  <c r="S436" i="3" s="1"/>
  <c r="T436" i="3" s="1"/>
  <c r="Q428" i="3"/>
  <c r="S428" i="3" s="1"/>
  <c r="T428" i="3" s="1"/>
  <c r="Q420" i="3"/>
  <c r="S420" i="3" s="1"/>
  <c r="T420" i="3" s="1"/>
  <c r="Q412" i="3"/>
  <c r="S412" i="3" s="1"/>
  <c r="T412" i="3" s="1"/>
  <c r="Q404" i="3"/>
  <c r="S404" i="3" s="1"/>
  <c r="T404" i="3" s="1"/>
  <c r="Q396" i="3"/>
  <c r="S396" i="3" s="1"/>
  <c r="T396" i="3" s="1"/>
  <c r="Q388" i="3"/>
  <c r="S388" i="3" s="1"/>
  <c r="T388" i="3" s="1"/>
  <c r="Q380" i="3"/>
  <c r="S380" i="3" s="1"/>
  <c r="T380" i="3" s="1"/>
  <c r="Q372" i="3"/>
  <c r="S372" i="3" s="1"/>
  <c r="T372" i="3" s="1"/>
  <c r="Q364" i="3"/>
  <c r="S364" i="3" s="1"/>
  <c r="T364" i="3" s="1"/>
  <c r="Q356" i="3"/>
  <c r="S356" i="3" s="1"/>
  <c r="T356" i="3" s="1"/>
  <c r="Q348" i="3"/>
  <c r="S348" i="3" s="1"/>
  <c r="T348" i="3" s="1"/>
  <c r="Q340" i="3"/>
  <c r="S340" i="3" s="1"/>
  <c r="T340" i="3" s="1"/>
  <c r="Q332" i="3"/>
  <c r="S332" i="3" s="1"/>
  <c r="T332" i="3" s="1"/>
  <c r="Q324" i="3"/>
  <c r="S324" i="3" s="1"/>
  <c r="T324" i="3" s="1"/>
  <c r="Q316" i="3"/>
  <c r="S316" i="3" s="1"/>
  <c r="T316" i="3" s="1"/>
  <c r="Q308" i="3"/>
  <c r="S308" i="3" s="1"/>
  <c r="T308" i="3" s="1"/>
  <c r="Q300" i="3"/>
  <c r="S300" i="3" s="1"/>
  <c r="T300" i="3" s="1"/>
  <c r="Q292" i="3"/>
  <c r="S292" i="3" s="1"/>
  <c r="T292" i="3" s="1"/>
  <c r="Q284" i="3"/>
  <c r="S284" i="3" s="1"/>
  <c r="T284" i="3" s="1"/>
  <c r="Q276" i="3"/>
  <c r="S276" i="3" s="1"/>
  <c r="T276" i="3" s="1"/>
  <c r="Q268" i="3"/>
  <c r="S268" i="3" s="1"/>
  <c r="T268" i="3" s="1"/>
  <c r="Q260" i="3"/>
  <c r="S260" i="3" s="1"/>
  <c r="T260" i="3" s="1"/>
  <c r="Q252" i="3"/>
  <c r="S252" i="3" s="1"/>
  <c r="T252" i="3" s="1"/>
  <c r="Q244" i="3"/>
  <c r="S244" i="3" s="1"/>
  <c r="T244" i="3" s="1"/>
  <c r="Q236" i="3"/>
  <c r="S236" i="3" s="1"/>
  <c r="T236" i="3" s="1"/>
  <c r="Q228" i="3"/>
  <c r="S228" i="3" s="1"/>
  <c r="T228" i="3" s="1"/>
  <c r="Q220" i="3"/>
  <c r="S220" i="3" s="1"/>
  <c r="T220" i="3" s="1"/>
  <c r="Q212" i="3"/>
  <c r="S212" i="3" s="1"/>
  <c r="T212" i="3" s="1"/>
  <c r="Q204" i="3"/>
  <c r="S204" i="3" s="1"/>
  <c r="T204" i="3" s="1"/>
  <c r="Q196" i="3"/>
  <c r="S196" i="3" s="1"/>
  <c r="T196" i="3" s="1"/>
  <c r="Q188" i="3"/>
  <c r="S188" i="3" s="1"/>
  <c r="T188" i="3" s="1"/>
  <c r="Q180" i="3"/>
  <c r="S180" i="3" s="1"/>
  <c r="T180" i="3" s="1"/>
  <c r="Q172" i="3"/>
  <c r="S172" i="3" s="1"/>
  <c r="T172" i="3" s="1"/>
  <c r="Q164" i="3"/>
  <c r="S164" i="3" s="1"/>
  <c r="T164" i="3" s="1"/>
  <c r="Q156" i="3"/>
  <c r="S156" i="3" s="1"/>
  <c r="T156" i="3" s="1"/>
  <c r="Q148" i="3"/>
  <c r="S148" i="3" s="1"/>
  <c r="T148" i="3" s="1"/>
  <c r="Q140" i="3"/>
  <c r="S140" i="3" s="1"/>
  <c r="T140" i="3" s="1"/>
  <c r="Q132" i="3"/>
  <c r="S132" i="3" s="1"/>
  <c r="T132" i="3" s="1"/>
  <c r="Q124" i="3"/>
  <c r="S124" i="3" s="1"/>
  <c r="T124" i="3" s="1"/>
  <c r="Q116" i="3"/>
  <c r="S116" i="3" s="1"/>
  <c r="T116" i="3" s="1"/>
  <c r="Q108" i="3"/>
  <c r="S108" i="3" s="1"/>
  <c r="T108" i="3" s="1"/>
  <c r="Q100" i="3"/>
  <c r="S100" i="3" s="1"/>
  <c r="T100" i="3" s="1"/>
  <c r="Q92" i="3"/>
  <c r="S92" i="3" s="1"/>
  <c r="T92" i="3" s="1"/>
  <c r="Q84" i="3"/>
  <c r="S84" i="3" s="1"/>
  <c r="T84" i="3" s="1"/>
  <c r="Q76" i="3"/>
  <c r="S76" i="3" s="1"/>
  <c r="T76" i="3" s="1"/>
  <c r="Q68" i="3"/>
  <c r="S68" i="3" s="1"/>
  <c r="T68" i="3" s="1"/>
  <c r="Q60" i="3"/>
  <c r="S60" i="3" s="1"/>
  <c r="T60" i="3" s="1"/>
  <c r="Q52" i="3"/>
  <c r="S52" i="3" s="1"/>
  <c r="T52" i="3" s="1"/>
  <c r="Q44" i="3"/>
  <c r="S44" i="3" s="1"/>
  <c r="T44" i="3" s="1"/>
  <c r="Q36" i="3"/>
  <c r="S36" i="3" s="1"/>
  <c r="T36" i="3" s="1"/>
  <c r="Q28" i="3"/>
  <c r="S28" i="3" s="1"/>
  <c r="T28" i="3" s="1"/>
  <c r="Q20" i="3"/>
  <c r="S20" i="3" s="1"/>
  <c r="T20" i="3" s="1"/>
  <c r="Q12" i="3"/>
  <c r="S12" i="3" s="1"/>
  <c r="T12" i="3" s="1"/>
  <c r="Q4" i="3"/>
  <c r="S4" i="3" s="1"/>
  <c r="T4" i="3" s="1"/>
  <c r="Q443" i="3"/>
  <c r="S443" i="3" s="1"/>
  <c r="T443" i="3" s="1"/>
  <c r="Q435" i="3"/>
  <c r="S435" i="3" s="1"/>
  <c r="T435" i="3" s="1"/>
  <c r="Q427" i="3"/>
  <c r="S427" i="3" s="1"/>
  <c r="T427" i="3" s="1"/>
  <c r="Q419" i="3"/>
  <c r="S419" i="3" s="1"/>
  <c r="T419" i="3" s="1"/>
  <c r="Q411" i="3"/>
  <c r="S411" i="3" s="1"/>
  <c r="T411" i="3" s="1"/>
  <c r="Q403" i="3"/>
  <c r="S403" i="3" s="1"/>
  <c r="T403" i="3" s="1"/>
  <c r="Q395" i="3"/>
  <c r="S395" i="3" s="1"/>
  <c r="T395" i="3" s="1"/>
  <c r="Q387" i="3"/>
  <c r="S387" i="3" s="1"/>
  <c r="T387" i="3" s="1"/>
  <c r="Q379" i="3"/>
  <c r="S379" i="3" s="1"/>
  <c r="T379" i="3" s="1"/>
  <c r="Q371" i="3"/>
  <c r="S371" i="3" s="1"/>
  <c r="T371" i="3" s="1"/>
  <c r="Q363" i="3"/>
  <c r="S363" i="3" s="1"/>
  <c r="T363" i="3" s="1"/>
  <c r="Q355" i="3"/>
  <c r="S355" i="3" s="1"/>
  <c r="T355" i="3" s="1"/>
  <c r="Q347" i="3"/>
  <c r="S347" i="3" s="1"/>
  <c r="T347" i="3" s="1"/>
  <c r="Q339" i="3"/>
  <c r="S339" i="3" s="1"/>
  <c r="T339" i="3" s="1"/>
  <c r="Q331" i="3"/>
  <c r="S331" i="3" s="1"/>
  <c r="T331" i="3" s="1"/>
  <c r="Q323" i="3"/>
  <c r="S323" i="3" s="1"/>
  <c r="T323" i="3" s="1"/>
  <c r="Q315" i="3"/>
  <c r="S315" i="3" s="1"/>
  <c r="T315" i="3" s="1"/>
  <c r="Q307" i="3"/>
  <c r="S307" i="3" s="1"/>
  <c r="T307" i="3" s="1"/>
  <c r="Q299" i="3"/>
  <c r="S299" i="3" s="1"/>
  <c r="T299" i="3" s="1"/>
  <c r="Q291" i="3"/>
  <c r="S291" i="3" s="1"/>
  <c r="T291" i="3" s="1"/>
  <c r="Q283" i="3"/>
  <c r="S283" i="3" s="1"/>
  <c r="T283" i="3" s="1"/>
  <c r="Q275" i="3"/>
  <c r="S275" i="3" s="1"/>
  <c r="T275" i="3" s="1"/>
  <c r="Q267" i="3"/>
  <c r="S267" i="3" s="1"/>
  <c r="T267" i="3" s="1"/>
  <c r="Q259" i="3"/>
  <c r="S259" i="3" s="1"/>
  <c r="T259" i="3" s="1"/>
  <c r="Q251" i="3"/>
  <c r="S251" i="3" s="1"/>
  <c r="T251" i="3" s="1"/>
  <c r="Q243" i="3"/>
  <c r="S243" i="3" s="1"/>
  <c r="T243" i="3" s="1"/>
  <c r="Q235" i="3"/>
  <c r="S235" i="3" s="1"/>
  <c r="T235" i="3" s="1"/>
  <c r="Q227" i="3"/>
  <c r="S227" i="3" s="1"/>
  <c r="T227" i="3" s="1"/>
  <c r="Q219" i="3"/>
  <c r="S219" i="3" s="1"/>
  <c r="T219" i="3" s="1"/>
  <c r="Q211" i="3"/>
  <c r="S211" i="3" s="1"/>
  <c r="T211" i="3" s="1"/>
  <c r="Q203" i="3"/>
  <c r="S203" i="3" s="1"/>
  <c r="T203" i="3" s="1"/>
  <c r="Q195" i="3"/>
  <c r="S195" i="3" s="1"/>
  <c r="T195" i="3" s="1"/>
  <c r="Q187" i="3"/>
  <c r="S187" i="3" s="1"/>
  <c r="T187" i="3" s="1"/>
  <c r="Q179" i="3"/>
  <c r="S179" i="3" s="1"/>
  <c r="T179" i="3" s="1"/>
  <c r="Q171" i="3"/>
  <c r="S171" i="3" s="1"/>
  <c r="T171" i="3" s="1"/>
  <c r="Q163" i="3"/>
  <c r="S163" i="3" s="1"/>
  <c r="T163" i="3" s="1"/>
  <c r="Q155" i="3"/>
  <c r="S155" i="3" s="1"/>
  <c r="T155" i="3" s="1"/>
  <c r="Q147" i="3"/>
  <c r="S147" i="3" s="1"/>
  <c r="T147" i="3" s="1"/>
  <c r="Q139" i="3"/>
  <c r="S139" i="3" s="1"/>
  <c r="T139" i="3" s="1"/>
  <c r="Q131" i="3"/>
  <c r="S131" i="3" s="1"/>
  <c r="T131" i="3" s="1"/>
  <c r="Q123" i="3"/>
  <c r="S123" i="3" s="1"/>
  <c r="T123" i="3" s="1"/>
  <c r="Q115" i="3"/>
  <c r="S115" i="3" s="1"/>
  <c r="T115" i="3" s="1"/>
  <c r="Q107" i="3"/>
  <c r="S107" i="3" s="1"/>
  <c r="T107" i="3" s="1"/>
  <c r="Q99" i="3"/>
  <c r="S99" i="3" s="1"/>
  <c r="T99" i="3" s="1"/>
  <c r="Q91" i="3"/>
  <c r="S91" i="3" s="1"/>
  <c r="T91" i="3" s="1"/>
  <c r="Q83" i="3"/>
  <c r="S83" i="3" s="1"/>
  <c r="T83" i="3" s="1"/>
  <c r="Q75" i="3"/>
  <c r="S75" i="3" s="1"/>
  <c r="T75" i="3" s="1"/>
  <c r="Q67" i="3"/>
  <c r="S67" i="3" s="1"/>
  <c r="T67" i="3" s="1"/>
  <c r="Q59" i="3"/>
  <c r="S59" i="3" s="1"/>
  <c r="T59" i="3" s="1"/>
  <c r="Q51" i="3"/>
  <c r="S51" i="3" s="1"/>
  <c r="T51" i="3" s="1"/>
  <c r="Q43" i="3"/>
  <c r="S43" i="3" s="1"/>
  <c r="T43" i="3" s="1"/>
  <c r="Q35" i="3"/>
  <c r="S35" i="3" s="1"/>
  <c r="T35" i="3" s="1"/>
  <c r="Q27" i="3"/>
  <c r="S27" i="3" s="1"/>
  <c r="T27" i="3" s="1"/>
  <c r="Q19" i="3"/>
  <c r="S19" i="3" s="1"/>
  <c r="T19" i="3" s="1"/>
  <c r="Q11" i="3"/>
  <c r="S11" i="3" s="1"/>
  <c r="T11" i="3" s="1"/>
  <c r="Q3" i="3"/>
  <c r="S3" i="3" s="1"/>
  <c r="T3" i="3" s="1"/>
  <c r="Q266" i="3"/>
  <c r="S266" i="3" s="1"/>
  <c r="T266" i="3" s="1"/>
  <c r="Q258" i="3"/>
  <c r="S258" i="3" s="1"/>
  <c r="T258" i="3" s="1"/>
  <c r="Q250" i="3"/>
  <c r="S250" i="3" s="1"/>
  <c r="T250" i="3" s="1"/>
  <c r="Q242" i="3"/>
  <c r="S242" i="3" s="1"/>
  <c r="T242" i="3" s="1"/>
  <c r="Q234" i="3"/>
  <c r="S234" i="3" s="1"/>
  <c r="T234" i="3" s="1"/>
  <c r="Q226" i="3"/>
  <c r="S226" i="3" s="1"/>
  <c r="T226" i="3" s="1"/>
  <c r="Q218" i="3"/>
  <c r="S218" i="3" s="1"/>
  <c r="T218" i="3" s="1"/>
  <c r="Q210" i="3"/>
  <c r="S210" i="3" s="1"/>
  <c r="T210" i="3" s="1"/>
  <c r="Q202" i="3"/>
  <c r="S202" i="3" s="1"/>
  <c r="T202" i="3" s="1"/>
  <c r="Q194" i="3"/>
  <c r="S194" i="3" s="1"/>
  <c r="T194" i="3" s="1"/>
  <c r="Q186" i="3"/>
  <c r="S186" i="3" s="1"/>
  <c r="T186" i="3" s="1"/>
  <c r="Q178" i="3"/>
  <c r="S178" i="3" s="1"/>
  <c r="T178" i="3" s="1"/>
  <c r="Q170" i="3"/>
  <c r="S170" i="3" s="1"/>
  <c r="T170" i="3" s="1"/>
  <c r="Q162" i="3"/>
  <c r="S162" i="3" s="1"/>
  <c r="T162" i="3" s="1"/>
  <c r="Q154" i="3"/>
  <c r="S154" i="3" s="1"/>
  <c r="T154" i="3" s="1"/>
  <c r="Q146" i="3"/>
  <c r="S146" i="3" s="1"/>
  <c r="T146" i="3" s="1"/>
  <c r="Q138" i="3"/>
  <c r="S138" i="3" s="1"/>
  <c r="T138" i="3" s="1"/>
  <c r="Q130" i="3"/>
  <c r="S130" i="3" s="1"/>
  <c r="T130" i="3" s="1"/>
  <c r="Q122" i="3"/>
  <c r="S122" i="3" s="1"/>
  <c r="T122" i="3" s="1"/>
  <c r="Q114" i="3"/>
  <c r="S114" i="3" s="1"/>
  <c r="T114" i="3" s="1"/>
  <c r="Q106" i="3"/>
  <c r="S106" i="3" s="1"/>
  <c r="T106" i="3" s="1"/>
  <c r="Q98" i="3"/>
  <c r="S98" i="3" s="1"/>
  <c r="T98" i="3" s="1"/>
  <c r="Q90" i="3"/>
  <c r="S90" i="3" s="1"/>
  <c r="T90" i="3" s="1"/>
  <c r="Q82" i="3"/>
  <c r="S82" i="3" s="1"/>
  <c r="T82" i="3" s="1"/>
  <c r="Q74" i="3"/>
  <c r="S74" i="3" s="1"/>
  <c r="T74" i="3" s="1"/>
  <c r="Q66" i="3"/>
  <c r="S66" i="3" s="1"/>
  <c r="T66" i="3" s="1"/>
  <c r="Q58" i="3"/>
  <c r="S58" i="3" s="1"/>
  <c r="T58" i="3" s="1"/>
  <c r="Q50" i="3"/>
  <c r="S50" i="3" s="1"/>
  <c r="T50" i="3" s="1"/>
  <c r="Q42" i="3"/>
  <c r="S42" i="3" s="1"/>
  <c r="T42" i="3" s="1"/>
  <c r="Q34" i="3"/>
  <c r="S34" i="3" s="1"/>
  <c r="T34" i="3" s="1"/>
  <c r="Q26" i="3"/>
  <c r="S26" i="3" s="1"/>
  <c r="T26" i="3" s="1"/>
  <c r="Q18" i="3"/>
  <c r="S18" i="3" s="1"/>
  <c r="T18" i="3" s="1"/>
  <c r="Q10" i="3"/>
  <c r="S10" i="3" s="1"/>
  <c r="T10" i="3" s="1"/>
  <c r="Q2" i="3"/>
  <c r="S2" i="3" s="1"/>
  <c r="T2" i="3" s="1"/>
  <c r="Q464" i="3"/>
  <c r="S464" i="3" s="1"/>
  <c r="T464" i="3" s="1"/>
  <c r="Q456" i="3"/>
  <c r="S456" i="3" s="1"/>
  <c r="T456" i="3" s="1"/>
  <c r="Q448" i="3"/>
  <c r="S448" i="3" s="1"/>
  <c r="T448" i="3" s="1"/>
  <c r="Q440" i="3"/>
  <c r="S440" i="3" s="1"/>
  <c r="T440" i="3" s="1"/>
  <c r="Q432" i="3"/>
  <c r="S432" i="3" s="1"/>
  <c r="T432" i="3" s="1"/>
  <c r="Q424" i="3"/>
  <c r="S424" i="3" s="1"/>
  <c r="T424" i="3" s="1"/>
  <c r="Q416" i="3"/>
  <c r="S416" i="3" s="1"/>
  <c r="T416" i="3" s="1"/>
  <c r="Q408" i="3"/>
  <c r="S408" i="3" s="1"/>
  <c r="T408" i="3" s="1"/>
  <c r="Q400" i="3"/>
  <c r="S400" i="3" s="1"/>
  <c r="T400" i="3" s="1"/>
  <c r="Q392" i="3"/>
  <c r="S392" i="3" s="1"/>
  <c r="T392" i="3" s="1"/>
  <c r="Q384" i="3"/>
  <c r="S384" i="3" s="1"/>
  <c r="T384" i="3" s="1"/>
  <c r="Q376" i="3"/>
  <c r="S376" i="3" s="1"/>
  <c r="T376" i="3" s="1"/>
  <c r="Q368" i="3"/>
  <c r="S368" i="3" s="1"/>
  <c r="T368" i="3" s="1"/>
  <c r="Q360" i="3"/>
  <c r="S360" i="3" s="1"/>
  <c r="T360" i="3" s="1"/>
  <c r="Q352" i="3"/>
  <c r="S352" i="3" s="1"/>
  <c r="T352" i="3" s="1"/>
  <c r="Q344" i="3"/>
  <c r="S344" i="3" s="1"/>
  <c r="T344" i="3" s="1"/>
  <c r="Q336" i="3"/>
  <c r="S336" i="3" s="1"/>
  <c r="T336" i="3" s="1"/>
  <c r="Q328" i="3"/>
  <c r="S328" i="3" s="1"/>
  <c r="T328" i="3" s="1"/>
  <c r="Q320" i="3"/>
  <c r="S320" i="3" s="1"/>
  <c r="T320" i="3" s="1"/>
  <c r="Q312" i="3"/>
  <c r="S312" i="3" s="1"/>
  <c r="T312" i="3" s="1"/>
  <c r="Q304" i="3"/>
  <c r="S304" i="3" s="1"/>
  <c r="T304" i="3" s="1"/>
  <c r="Q296" i="3"/>
  <c r="S296" i="3" s="1"/>
  <c r="T296" i="3" s="1"/>
  <c r="Q288" i="3"/>
  <c r="S288" i="3" s="1"/>
  <c r="T288" i="3" s="1"/>
  <c r="Q280" i="3"/>
  <c r="S280" i="3" s="1"/>
  <c r="T280" i="3" s="1"/>
  <c r="Q272" i="3"/>
  <c r="S272" i="3" s="1"/>
  <c r="T272" i="3" s="1"/>
  <c r="Q264" i="3"/>
  <c r="S264" i="3" s="1"/>
  <c r="T264" i="3" s="1"/>
  <c r="Q256" i="3"/>
  <c r="S256" i="3" s="1"/>
  <c r="T256" i="3" s="1"/>
  <c r="Q248" i="3"/>
  <c r="S248" i="3" s="1"/>
  <c r="T248" i="3" s="1"/>
  <c r="Q240" i="3"/>
  <c r="S240" i="3" s="1"/>
  <c r="T240" i="3" s="1"/>
  <c r="Q232" i="3"/>
  <c r="S232" i="3" s="1"/>
  <c r="T232" i="3" s="1"/>
  <c r="Q224" i="3"/>
  <c r="S224" i="3" s="1"/>
  <c r="T224" i="3" s="1"/>
  <c r="Q216" i="3"/>
  <c r="S216" i="3" s="1"/>
  <c r="T216" i="3" s="1"/>
  <c r="Q208" i="3"/>
  <c r="S208" i="3" s="1"/>
  <c r="T208" i="3" s="1"/>
  <c r="Q200" i="3"/>
  <c r="S200" i="3" s="1"/>
  <c r="T200" i="3" s="1"/>
  <c r="Q192" i="3"/>
  <c r="S192" i="3" s="1"/>
  <c r="T192" i="3" s="1"/>
  <c r="Q184" i="3"/>
  <c r="S184" i="3" s="1"/>
  <c r="T184" i="3" s="1"/>
  <c r="Q176" i="3"/>
  <c r="S176" i="3" s="1"/>
  <c r="T176" i="3" s="1"/>
  <c r="Q168" i="3"/>
  <c r="S168" i="3" s="1"/>
  <c r="T168" i="3" s="1"/>
  <c r="Q160" i="3"/>
  <c r="S160" i="3" s="1"/>
  <c r="T160" i="3" s="1"/>
  <c r="Q152" i="3"/>
  <c r="S152" i="3" s="1"/>
  <c r="T152" i="3" s="1"/>
  <c r="Q144" i="3"/>
  <c r="S144" i="3" s="1"/>
  <c r="T144" i="3" s="1"/>
  <c r="Q136" i="3"/>
  <c r="S136" i="3" s="1"/>
  <c r="T136" i="3" s="1"/>
  <c r="Q128" i="3"/>
  <c r="S128" i="3" s="1"/>
  <c r="T128" i="3" s="1"/>
  <c r="Q120" i="3"/>
  <c r="S120" i="3" s="1"/>
  <c r="T120" i="3" s="1"/>
  <c r="Q112" i="3"/>
  <c r="S112" i="3" s="1"/>
  <c r="T112" i="3" s="1"/>
  <c r="Q104" i="3"/>
  <c r="S104" i="3" s="1"/>
  <c r="T104" i="3" s="1"/>
  <c r="Q96" i="3"/>
  <c r="S96" i="3" s="1"/>
  <c r="T96" i="3" s="1"/>
  <c r="Q88" i="3"/>
  <c r="S88" i="3" s="1"/>
  <c r="T88" i="3" s="1"/>
  <c r="Q80" i="3"/>
  <c r="S80" i="3" s="1"/>
  <c r="T80" i="3" s="1"/>
  <c r="Q72" i="3"/>
  <c r="S72" i="3" s="1"/>
  <c r="T72" i="3" s="1"/>
  <c r="Q64" i="3"/>
  <c r="S64" i="3" s="1"/>
  <c r="T64" i="3" s="1"/>
  <c r="Q56" i="3"/>
  <c r="S56" i="3" s="1"/>
  <c r="T56" i="3" s="1"/>
  <c r="Q48" i="3"/>
  <c r="S48" i="3" s="1"/>
  <c r="T48" i="3" s="1"/>
  <c r="Q40" i="3"/>
  <c r="S40" i="3" s="1"/>
  <c r="T40" i="3" s="1"/>
  <c r="Q32" i="3"/>
  <c r="S32" i="3" s="1"/>
  <c r="T32" i="3" s="1"/>
  <c r="Q24" i="3"/>
  <c r="S24" i="3" s="1"/>
  <c r="T24" i="3" s="1"/>
  <c r="Q16" i="3"/>
  <c r="S16" i="3" s="1"/>
  <c r="T16" i="3" s="1"/>
  <c r="Q8" i="3"/>
  <c r="S8" i="3" s="1"/>
  <c r="T8" i="3" s="1"/>
</calcChain>
</file>

<file path=xl/sharedStrings.xml><?xml version="1.0" encoding="utf-8"?>
<sst xmlns="http://schemas.openxmlformats.org/spreadsheetml/2006/main" count="7410" uniqueCount="666">
  <si>
    <t>Nombre del Cliente</t>
  </si>
  <si>
    <t>Número de Comensales</t>
  </si>
  <si>
    <t>Hora de Llegada</t>
  </si>
  <si>
    <t>Hora de Salida</t>
  </si>
  <si>
    <t>Mesero Asignado</t>
  </si>
  <si>
    <t>Tipo de Servicio</t>
  </si>
  <si>
    <t>Método de Pago</t>
  </si>
  <si>
    <t>Propina</t>
  </si>
  <si>
    <t>Estado de la Mesa</t>
  </si>
  <si>
    <t>Número de Orden</t>
  </si>
  <si>
    <t>País de Origen</t>
  </si>
  <si>
    <t>Platos Ordenados</t>
  </si>
  <si>
    <t>Cliente_724</t>
  </si>
  <si>
    <t>Mesero_3</t>
  </si>
  <si>
    <t>Almuerzo</t>
  </si>
  <si>
    <t>Tarjeta de débito</t>
  </si>
  <si>
    <t>Reservada</t>
  </si>
  <si>
    <t>España</t>
  </si>
  <si>
    <t>Plato_7</t>
  </si>
  <si>
    <t>Cliente_538</t>
  </si>
  <si>
    <t>Mesero_1</t>
  </si>
  <si>
    <t>Desayuno</t>
  </si>
  <si>
    <t>Efectivo</t>
  </si>
  <si>
    <t>Colombia</t>
  </si>
  <si>
    <t>Plato_17</t>
  </si>
  <si>
    <t>Cliente_911</t>
  </si>
  <si>
    <t>Mesero_2</t>
  </si>
  <si>
    <t>Tarjeta de crédito</t>
  </si>
  <si>
    <t>Libre</t>
  </si>
  <si>
    <t>Brasil</t>
  </si>
  <si>
    <t>Plato_20</t>
  </si>
  <si>
    <t>Cliente_129</t>
  </si>
  <si>
    <t>Mesero_5</t>
  </si>
  <si>
    <t>Paraguay</t>
  </si>
  <si>
    <t>Plato_11</t>
  </si>
  <si>
    <t>Cliente_938</t>
  </si>
  <si>
    <t>Mesero_4</t>
  </si>
  <si>
    <t>Perú</t>
  </si>
  <si>
    <t>Plato_12</t>
  </si>
  <si>
    <t>Cliente_965</t>
  </si>
  <si>
    <t>Cena</t>
  </si>
  <si>
    <t>Plato_8</t>
  </si>
  <si>
    <t>Cliente_306</t>
  </si>
  <si>
    <t>Ocupada</t>
  </si>
  <si>
    <t>Venezuela</t>
  </si>
  <si>
    <t>Plato_15</t>
  </si>
  <si>
    <t>Cliente_974</t>
  </si>
  <si>
    <t>Plato_5</t>
  </si>
  <si>
    <t>Cliente_740</t>
  </si>
  <si>
    <t>Bolivia</t>
  </si>
  <si>
    <t>Plato_2</t>
  </si>
  <si>
    <t>Cliente_33</t>
  </si>
  <si>
    <t>Uruguay</t>
  </si>
  <si>
    <t>Plato_18</t>
  </si>
  <si>
    <t>Cliente_881</t>
  </si>
  <si>
    <t>Plato_16</t>
  </si>
  <si>
    <t>Cliente_890</t>
  </si>
  <si>
    <t>Cliente_873</t>
  </si>
  <si>
    <t>Plato_9</t>
  </si>
  <si>
    <t>Cliente_780</t>
  </si>
  <si>
    <t>Plato_3</t>
  </si>
  <si>
    <t>Cliente_728</t>
  </si>
  <si>
    <t>Cliente_175</t>
  </si>
  <si>
    <t>Cliente_200</t>
  </si>
  <si>
    <t>Ecuador</t>
  </si>
  <si>
    <t>Cliente_190</t>
  </si>
  <si>
    <t>Cliente_290</t>
  </si>
  <si>
    <t>Chile</t>
  </si>
  <si>
    <t>Cliente_972</t>
  </si>
  <si>
    <t>Cliente_210</t>
  </si>
  <si>
    <t>Cliente_88</t>
  </si>
  <si>
    <t>Plato_4</t>
  </si>
  <si>
    <t>Cliente_427</t>
  </si>
  <si>
    <t>Cliente_424</t>
  </si>
  <si>
    <t>Plato_10</t>
  </si>
  <si>
    <t>Cliente_824</t>
  </si>
  <si>
    <t>Cliente_107</t>
  </si>
  <si>
    <t>Cliente_775</t>
  </si>
  <si>
    <t>Cliente_358</t>
  </si>
  <si>
    <t>Argentina</t>
  </si>
  <si>
    <t>Cliente_377</t>
  </si>
  <si>
    <t>Plato_1</t>
  </si>
  <si>
    <t>Cliente_361</t>
  </si>
  <si>
    <t>Cliente_229</t>
  </si>
  <si>
    <t>Cliente_27</t>
  </si>
  <si>
    <t>Cliente_103</t>
  </si>
  <si>
    <t>Cliente_1</t>
  </si>
  <si>
    <t>Cliente_828</t>
  </si>
  <si>
    <t>Cliente_874</t>
  </si>
  <si>
    <t>Cliente_999</t>
  </si>
  <si>
    <t>Plato_13</t>
  </si>
  <si>
    <t>Cliente_167</t>
  </si>
  <si>
    <t>Cliente_606</t>
  </si>
  <si>
    <t>Plato_19</t>
  </si>
  <si>
    <t>Cliente_710</t>
  </si>
  <si>
    <t>Cliente_870</t>
  </si>
  <si>
    <t>Cliente_230</t>
  </si>
  <si>
    <t>Cliente_814</t>
  </si>
  <si>
    <t>Cliente_640</t>
  </si>
  <si>
    <t>Cliente_623</t>
  </si>
  <si>
    <t>Cliente_72</t>
  </si>
  <si>
    <t>Cliente_963</t>
  </si>
  <si>
    <t>Plato_6</t>
  </si>
  <si>
    <t>Cliente_929</t>
  </si>
  <si>
    <t>Cliente_708</t>
  </si>
  <si>
    <t>Cliente_631</t>
  </si>
  <si>
    <t>Plato_14</t>
  </si>
  <si>
    <t>Cliente_894</t>
  </si>
  <si>
    <t>Cliente_63</t>
  </si>
  <si>
    <t>Cliente_144</t>
  </si>
  <si>
    <t>Cliente_390</t>
  </si>
  <si>
    <t>Cliente_886</t>
  </si>
  <si>
    <t>Cliente_510</t>
  </si>
  <si>
    <t>Cliente_878</t>
  </si>
  <si>
    <t>Cliente_977</t>
  </si>
  <si>
    <t>Cliente_553</t>
  </si>
  <si>
    <t>Cliente_792</t>
  </si>
  <si>
    <t>Cliente_265</t>
  </si>
  <si>
    <t>Cliente_946</t>
  </si>
  <si>
    <t>Cliente_614</t>
  </si>
  <si>
    <t>Cliente_352</t>
  </si>
  <si>
    <t>Cliente_784</t>
  </si>
  <si>
    <t>Cliente_118</t>
  </si>
  <si>
    <t>Cliente_61</t>
  </si>
  <si>
    <t>Cliente_440</t>
  </si>
  <si>
    <t>Cliente_258</t>
  </si>
  <si>
    <t>Cliente_742</t>
  </si>
  <si>
    <t>Cliente_865</t>
  </si>
  <si>
    <t>Cliente_79</t>
  </si>
  <si>
    <t>Cliente_42</t>
  </si>
  <si>
    <t>Cliente_374</t>
  </si>
  <si>
    <t>Cliente_636</t>
  </si>
  <si>
    <t>Cliente_753</t>
  </si>
  <si>
    <t>Cliente_632</t>
  </si>
  <si>
    <t>Cliente_969</t>
  </si>
  <si>
    <t>Cliente_574</t>
  </si>
  <si>
    <t>Cliente_292</t>
  </si>
  <si>
    <t>Cliente_148</t>
  </si>
  <si>
    <t>Cliente_747</t>
  </si>
  <si>
    <t>Cliente_501</t>
  </si>
  <si>
    <t>Cliente_733</t>
  </si>
  <si>
    <t>Cliente_36</t>
  </si>
  <si>
    <t>Cliente_1000</t>
  </si>
  <si>
    <t>Cliente_607</t>
  </si>
  <si>
    <t>Cliente_378</t>
  </si>
  <si>
    <t>Cliente_612</t>
  </si>
  <si>
    <t>Cliente_452</t>
  </si>
  <si>
    <t>Cliente_244</t>
  </si>
  <si>
    <t>Cliente_840</t>
  </si>
  <si>
    <t>Cliente_993</t>
  </si>
  <si>
    <t>Cliente_29</t>
  </si>
  <si>
    <t>Cliente_313</t>
  </si>
  <si>
    <t>Cliente_520</t>
  </si>
  <si>
    <t>Cliente_388</t>
  </si>
  <si>
    <t>Cliente_384</t>
  </si>
  <si>
    <t>Cliente_517</t>
  </si>
  <si>
    <t>Cliente_711</t>
  </si>
  <si>
    <t>Cliente_651</t>
  </si>
  <si>
    <t>Cliente_545</t>
  </si>
  <si>
    <t>Cliente_116</t>
  </si>
  <si>
    <t>Cliente_170</t>
  </si>
  <si>
    <t>Cliente_92</t>
  </si>
  <si>
    <t>Cliente_552</t>
  </si>
  <si>
    <t>Cliente_627</t>
  </si>
  <si>
    <t>Cliente_588</t>
  </si>
  <si>
    <t>Cliente_949</t>
  </si>
  <si>
    <t>Cliente_863</t>
  </si>
  <si>
    <t>Cliente_140</t>
  </si>
  <si>
    <t>Cliente_523</t>
  </si>
  <si>
    <t>Cliente_916</t>
  </si>
  <si>
    <t>Cliente_416</t>
  </si>
  <si>
    <t>Cliente_346</t>
  </si>
  <si>
    <t>Cliente_381</t>
  </si>
  <si>
    <t>Cliente_791</t>
  </si>
  <si>
    <t>Cliente_697</t>
  </si>
  <si>
    <t>Cliente_516</t>
  </si>
  <si>
    <t>Cliente_541</t>
  </si>
  <si>
    <t>Cliente_830</t>
  </si>
  <si>
    <t>Cliente_656</t>
  </si>
  <si>
    <t>Cliente_486</t>
  </si>
  <si>
    <t>Cliente_774</t>
  </si>
  <si>
    <t>Cliente_26</t>
  </si>
  <si>
    <t>Cliente_273</t>
  </si>
  <si>
    <t>Cliente_798</t>
  </si>
  <si>
    <t>Cliente_8</t>
  </si>
  <si>
    <t>Cliente_31</t>
  </si>
  <si>
    <t>Cliente_658</t>
  </si>
  <si>
    <t>Cliente_773</t>
  </si>
  <si>
    <t>Cliente_158</t>
  </si>
  <si>
    <t>Cliente_569</t>
  </si>
  <si>
    <t>Cliente_286</t>
  </si>
  <si>
    <t>Cliente_199</t>
  </si>
  <si>
    <t>Cliente_712</t>
  </si>
  <si>
    <t>Cliente_56</t>
  </si>
  <si>
    <t>Cliente_670</t>
  </si>
  <si>
    <t>Cliente_909</t>
  </si>
  <si>
    <t>Cliente_402</t>
  </si>
  <si>
    <t>Cliente_709</t>
  </si>
  <si>
    <t>Cliente_533</t>
  </si>
  <si>
    <t>Cliente_953</t>
  </si>
  <si>
    <t>Cliente_380</t>
  </si>
  <si>
    <t>Cliente_964</t>
  </si>
  <si>
    <t>Cliente_939</t>
  </si>
  <si>
    <t>Cliente_536</t>
  </si>
  <si>
    <t>Cliente_5</t>
  </si>
  <si>
    <t>Cliente_115</t>
  </si>
  <si>
    <t>Cliente_580</t>
  </si>
  <si>
    <t>Cliente_788</t>
  </si>
  <si>
    <t>Cliente_892</t>
  </si>
  <si>
    <t>Cliente_406</t>
  </si>
  <si>
    <t>Cliente_295</t>
  </si>
  <si>
    <t>Cliente_547</t>
  </si>
  <si>
    <t>Cliente_156</t>
  </si>
  <si>
    <t>Cliente_768</t>
  </si>
  <si>
    <t>Cliente_359</t>
  </si>
  <si>
    <t>Cliente_131</t>
  </si>
  <si>
    <t>Cliente_485</t>
  </si>
  <si>
    <t>Cliente_493</t>
  </si>
  <si>
    <t>Cliente_282</t>
  </si>
  <si>
    <t>Cliente_850</t>
  </si>
  <si>
    <t>Cliente_301</t>
  </si>
  <si>
    <t>Cliente_124</t>
  </si>
  <si>
    <t>Cliente_741</t>
  </si>
  <si>
    <t>Cliente_610</t>
  </si>
  <si>
    <t>Cliente_681</t>
  </si>
  <si>
    <t>Cliente_173</t>
  </si>
  <si>
    <t>Cliente_55</t>
  </si>
  <si>
    <t>Cliente_653</t>
  </si>
  <si>
    <t>Cliente_628</t>
  </si>
  <si>
    <t>Cliente_715</t>
  </si>
  <si>
    <t>Cliente_321</t>
  </si>
  <si>
    <t>Cliente_442</t>
  </si>
  <si>
    <t>Cliente_752</t>
  </si>
  <si>
    <t>Cliente_727</t>
  </si>
  <si>
    <t>Cliente_548</t>
  </si>
  <si>
    <t>Cliente_30</t>
  </si>
  <si>
    <t>Cliente_412</t>
  </si>
  <si>
    <t>Cliente_646</t>
  </si>
  <si>
    <t>Cliente_151</t>
  </si>
  <si>
    <t>Cliente_318</t>
  </si>
  <si>
    <t>Cliente_336</t>
  </si>
  <si>
    <t>Cliente_560</t>
  </si>
  <si>
    <t>Cliente_367</t>
  </si>
  <si>
    <t>Cliente_765</t>
  </si>
  <si>
    <t>Cliente_679</t>
  </si>
  <si>
    <t>Cliente_512</t>
  </si>
  <si>
    <t>Cliente_701</t>
  </si>
  <si>
    <t>Cliente_331</t>
  </si>
  <si>
    <t>Cliente_83</t>
  </si>
  <si>
    <t>Cliente_339</t>
  </si>
  <si>
    <t>Cliente_323</t>
  </si>
  <si>
    <t>Cliente_678</t>
  </si>
  <si>
    <t>Cliente_74</t>
  </si>
  <si>
    <t>Cliente_146</t>
  </si>
  <si>
    <t>Cliente_212</t>
  </si>
  <si>
    <t>Cliente_3</t>
  </si>
  <si>
    <t>Cliente_176</t>
  </si>
  <si>
    <t>Cliente_551</t>
  </si>
  <si>
    <t>Cliente_240</t>
  </si>
  <si>
    <t>Cliente_759</t>
  </si>
  <si>
    <t>Cliente_959</t>
  </si>
  <si>
    <t>Cliente_744</t>
  </si>
  <si>
    <t>Cliente_189</t>
  </si>
  <si>
    <t>Cliente_576</t>
  </si>
  <si>
    <t>Cliente_474</t>
  </si>
  <si>
    <t>Cliente_990</t>
  </si>
  <si>
    <t>Cliente_67</t>
  </si>
  <si>
    <t>Cliente_445</t>
  </si>
  <si>
    <t>Cliente_984</t>
  </si>
  <si>
    <t>Cliente_877</t>
  </si>
  <si>
    <t>Cliente_494</t>
  </si>
  <si>
    <t>Cliente_264</t>
  </si>
  <si>
    <t>Cliente_142</t>
  </si>
  <si>
    <t>Cliente_599</t>
  </si>
  <si>
    <t>Cliente_856</t>
  </si>
  <si>
    <t>Cliente_722</t>
  </si>
  <si>
    <t>Cliente_935</t>
  </si>
  <si>
    <t>Cliente_961</t>
  </si>
  <si>
    <t>Cliente_924</t>
  </si>
  <si>
    <t>Cliente_579</t>
  </si>
  <si>
    <t>Cliente_567</t>
  </si>
  <si>
    <t>Cliente_927</t>
  </si>
  <si>
    <t>Cliente_539</t>
  </si>
  <si>
    <t>Cliente_872</t>
  </si>
  <si>
    <t>Cliente_425</t>
  </si>
  <si>
    <t>Cliente_700</t>
  </si>
  <si>
    <t>Cliente_665</t>
  </si>
  <si>
    <t>Cliente_978</t>
  </si>
  <si>
    <t>Cliente_577</t>
  </si>
  <si>
    <t>Cliente_429</t>
  </si>
  <si>
    <t>Cliente_811</t>
  </si>
  <si>
    <t>Cliente_228</t>
  </si>
  <si>
    <t>Cliente_249</t>
  </si>
  <si>
    <t>Cliente_326</t>
  </si>
  <si>
    <t>Cliente_281</t>
  </si>
  <si>
    <t>Cliente_686</t>
  </si>
  <si>
    <t>Cliente_418</t>
  </si>
  <si>
    <t>Cliente_397</t>
  </si>
  <si>
    <t>Cliente_477</t>
  </si>
  <si>
    <t>Cliente_300</t>
  </si>
  <si>
    <t>Cliente_928</t>
  </si>
  <si>
    <t>Cliente_132</t>
  </si>
  <si>
    <t>Cliente_53</t>
  </si>
  <si>
    <t>Cliente_673</t>
  </si>
  <si>
    <t>Cliente_243</t>
  </si>
  <si>
    <t>Cliente_730</t>
  </si>
  <si>
    <t>Cliente_617</t>
  </si>
  <si>
    <t>Cliente_827</t>
  </si>
  <si>
    <t>Cliente_184</t>
  </si>
  <si>
    <t>Cliente_345</t>
  </si>
  <si>
    <t>Cliente_277</t>
  </si>
  <si>
    <t>Cliente_981</t>
  </si>
  <si>
    <t>Cliente_24</t>
  </si>
  <si>
    <t>Cliente_463</t>
  </si>
  <si>
    <t>Cliente_746</t>
  </si>
  <si>
    <t>Cliente_409</t>
  </si>
  <si>
    <t>Cliente_729</t>
  </si>
  <si>
    <t>Cliente_565</t>
  </si>
  <si>
    <t>Cliente_195</t>
  </si>
  <si>
    <t>Cliente_211</t>
  </si>
  <si>
    <t>Cliente_385</t>
  </si>
  <si>
    <t>Cliente_986</t>
  </si>
  <si>
    <t>Cliente_994</t>
  </si>
  <si>
    <t>Cliente_648</t>
  </si>
  <si>
    <t>Cliente_702</t>
  </si>
  <si>
    <t>Cliente_846</t>
  </si>
  <si>
    <t>Cliente_620</t>
  </si>
  <si>
    <t>Cliente_672</t>
  </si>
  <si>
    <t>Cliente_735</t>
  </si>
  <si>
    <t>Cliente_268</t>
  </si>
  <si>
    <t>Cliente_161</t>
  </si>
  <si>
    <t>Cliente_600</t>
  </si>
  <si>
    <t>Cliente_654</t>
  </si>
  <si>
    <t>Cliente_269</t>
  </si>
  <si>
    <t>Cliente_12</t>
  </si>
  <si>
    <t>Cliente_294</t>
  </si>
  <si>
    <t>Cliente_659</t>
  </si>
  <si>
    <t>Cliente_47</t>
  </si>
  <si>
    <t>Cliente_544</t>
  </si>
  <si>
    <t>Cliente_633</t>
  </si>
  <si>
    <t>Cliente_154</t>
  </si>
  <si>
    <t>Cliente_489</t>
  </si>
  <si>
    <t>Cliente_350</t>
  </si>
  <si>
    <t>Cliente_797</t>
  </si>
  <si>
    <t>Cliente_436</t>
  </si>
  <si>
    <t>Cliente_597</t>
  </si>
  <si>
    <t>Cliente_823</t>
  </si>
  <si>
    <t>Cliente_690</t>
  </si>
  <si>
    <t>Cliente_216</t>
  </si>
  <si>
    <t>Cliente_546</t>
  </si>
  <si>
    <t>Cliente_524</t>
  </si>
  <si>
    <t>Cliente_193</t>
  </si>
  <si>
    <t>Cliente_794</t>
  </si>
  <si>
    <t>Cliente_602</t>
  </si>
  <si>
    <t>Cliente_296</t>
  </si>
  <si>
    <t>Cliente_568</t>
  </si>
  <si>
    <t>Cliente_897</t>
  </si>
  <si>
    <t>Cliente_816</t>
  </si>
  <si>
    <t>Cliente_221</t>
  </si>
  <si>
    <t>Cliente_755</t>
  </si>
  <si>
    <t>Cliente_289</t>
  </si>
  <si>
    <t>Cliente_476</t>
  </si>
  <si>
    <t>Cliente_940</t>
  </si>
  <si>
    <t>Cliente_707</t>
  </si>
  <si>
    <t>Cliente_644</t>
  </si>
  <si>
    <t>Cliente_619</t>
  </si>
  <si>
    <t>Cliente_833</t>
  </si>
  <si>
    <t>Cliente_899</t>
  </si>
  <si>
    <t>Cliente_498</t>
  </si>
  <si>
    <t>Cliente_470</t>
  </si>
  <si>
    <t>Cliente_191</t>
  </si>
  <si>
    <t>Cliente_183</t>
  </si>
  <si>
    <t>Cliente_499</t>
  </si>
  <si>
    <t>Cliente_495</t>
  </si>
  <si>
    <t>Cliente_54</t>
  </si>
  <si>
    <t>Cliente_923</t>
  </si>
  <si>
    <t>Cliente_453</t>
  </si>
  <si>
    <t>Cliente_14</t>
  </si>
  <si>
    <t>Cliente_611</t>
  </si>
  <si>
    <t>Cliente_666</t>
  </si>
  <si>
    <t>Cliente_505</t>
  </si>
  <si>
    <t>Cliente_858</t>
  </si>
  <si>
    <t>Cliente_882</t>
  </si>
  <si>
    <t>Cliente_275</t>
  </si>
  <si>
    <t>Cliente_871</t>
  </si>
  <si>
    <t>Cliente_841</t>
  </si>
  <si>
    <t>Cliente_789</t>
  </si>
  <si>
    <t>Cliente_141</t>
  </si>
  <si>
    <t>Cliente_992</t>
  </si>
  <si>
    <t>Cliente_622</t>
  </si>
  <si>
    <t>Cliente_508</t>
  </si>
  <si>
    <t>Cliente_676</t>
  </si>
  <si>
    <t>Cliente_667</t>
  </si>
  <si>
    <t>Cliente_609</t>
  </si>
  <si>
    <t>Cliente_471</t>
  </si>
  <si>
    <t>Cliente_196</t>
  </si>
  <si>
    <t>Cliente_563</t>
  </si>
  <si>
    <t>Cliente_991</t>
  </si>
  <si>
    <t>Cliente_330</t>
  </si>
  <si>
    <t>Cliente_943</t>
  </si>
  <si>
    <t>Cliente_285</t>
  </si>
  <si>
    <t>Cliente_905</t>
  </si>
  <si>
    <t>Cliente_543</t>
  </si>
  <si>
    <t>Cliente_239</t>
  </si>
  <si>
    <t>Cliente_315</t>
  </si>
  <si>
    <t>Cliente_166</t>
  </si>
  <si>
    <t>Cliente_157</t>
  </si>
  <si>
    <t>Cliente_912</t>
  </si>
  <si>
    <t>Cliente_736</t>
  </si>
  <si>
    <t>Cliente_328</t>
  </si>
  <si>
    <t>Cliente_919</t>
  </si>
  <si>
    <t>Cliente_958</t>
  </si>
  <si>
    <t>Cliente_395</t>
  </si>
  <si>
    <t>Cliente_287</t>
  </si>
  <si>
    <t>Cliente_479</t>
  </si>
  <si>
    <t>Cliente_160</t>
  </si>
  <si>
    <t>Cliente_109</t>
  </si>
  <si>
    <t>Cliente_342</t>
  </si>
  <si>
    <t>Cliente_332</t>
  </si>
  <si>
    <t>Cliente_689</t>
  </si>
  <si>
    <t>Cliente_518</t>
  </si>
  <si>
    <t>Cliente_348</t>
  </si>
  <si>
    <t>Cliente_259</t>
  </si>
  <si>
    <t>Cliente_869</t>
  </si>
  <si>
    <t>Cliente_842</t>
  </si>
  <si>
    <t>Cliente_349</t>
  </si>
  <si>
    <t>Cliente_316</t>
  </si>
  <si>
    <t>Cliente_732</t>
  </si>
  <si>
    <t>Cliente_807</t>
  </si>
  <si>
    <t>Cliente_900</t>
  </si>
  <si>
    <t>Cliente_143</t>
  </si>
  <si>
    <t>Cliente_405</t>
  </si>
  <si>
    <t>Cliente_473</t>
  </si>
  <si>
    <t>Cliente_404</t>
  </si>
  <si>
    <t>Cliente_717</t>
  </si>
  <si>
    <t>Cliente_783</t>
  </si>
  <si>
    <t>Cliente_589</t>
  </si>
  <si>
    <t>Cliente_284</t>
  </si>
  <si>
    <t>Cliente_207</t>
  </si>
  <si>
    <t>Cliente_531</t>
  </si>
  <si>
    <t>Cliente_420</t>
  </si>
  <si>
    <t>Cliente_989</t>
  </si>
  <si>
    <t>Cliente_421</t>
  </si>
  <si>
    <t>Cliente_194</t>
  </si>
  <si>
    <t>Cliente_876</t>
  </si>
  <si>
    <t>Cliente_365</t>
  </si>
  <si>
    <t>Cliente_185</t>
  </si>
  <si>
    <t>Cliente_558</t>
  </si>
  <si>
    <t>Cliente_535</t>
  </si>
  <si>
    <t>Cliente_18</t>
  </si>
  <si>
    <t>Cliente_696</t>
  </si>
  <si>
    <t>Cliente_704</t>
  </si>
  <si>
    <t>Cliente_720</t>
  </si>
  <si>
    <t>Cliente_624</t>
  </si>
  <si>
    <t>Cliente_434</t>
  </si>
  <si>
    <t>Cliente_149</t>
  </si>
  <si>
    <t>Cliente_125</t>
  </si>
  <si>
    <t>Cliente_618</t>
  </si>
  <si>
    <t>Cliente_527</t>
  </si>
  <si>
    <t>Cliente_71</t>
  </si>
  <si>
    <t>Cliente_437</t>
  </si>
  <si>
    <t>Cliente_719</t>
  </si>
  <si>
    <t>Cliente_354</t>
  </si>
  <si>
    <t>Cliente_363</t>
  </si>
  <si>
    <t>Cliente_778</t>
  </si>
  <si>
    <t>Cliente_637</t>
  </si>
  <si>
    <t>Cliente_948</t>
  </si>
  <si>
    <t>Cliente_172</t>
  </si>
  <si>
    <t>Cliente_70</t>
  </si>
  <si>
    <t>Cliente_835</t>
  </si>
  <si>
    <t>Cliente_821</t>
  </si>
  <si>
    <t>Cliente_509</t>
  </si>
  <si>
    <t>Cliente_951</t>
  </si>
  <si>
    <t>Cliente_819</t>
  </si>
  <si>
    <t>Cliente_334</t>
  </si>
  <si>
    <t>Cliente_787</t>
  </si>
  <si>
    <t>Cliente_616</t>
  </si>
  <si>
    <t>Cliente_422</t>
  </si>
  <si>
    <t>Cliente_930</t>
  </si>
  <si>
    <t>Cliente_218</t>
  </si>
  <si>
    <t>Cliente_257</t>
  </si>
  <si>
    <t>Cliente_112</t>
  </si>
  <si>
    <t>Cliente_95</t>
  </si>
  <si>
    <t>Cliente_866</t>
  </si>
  <si>
    <t>Cliente_232</t>
  </si>
  <si>
    <t>Cliente_113</t>
  </si>
  <si>
    <t>Cliente_785</t>
  </si>
  <si>
    <t>Cliente_554</t>
  </si>
  <si>
    <t>Cliente_320</t>
  </si>
  <si>
    <t>Cliente_996</t>
  </si>
  <si>
    <t>Cliente_392</t>
  </si>
  <si>
    <t>Cliente_615</t>
  </si>
  <si>
    <t>Cliente_968</t>
  </si>
  <si>
    <t>Cliente_206</t>
  </si>
  <si>
    <t>Cliente_669</t>
  </si>
  <si>
    <t>Cliente_705</t>
  </si>
  <si>
    <t>Cliente_462</t>
  </si>
  <si>
    <t>Cliente_809</t>
  </si>
  <si>
    <t>Cliente_21</t>
  </si>
  <si>
    <t>Cliente_110</t>
  </si>
  <si>
    <t>Cliente_454</t>
  </si>
  <si>
    <t>Cliente_825</t>
  </si>
  <si>
    <t>Cliente_134</t>
  </si>
  <si>
    <t>Cliente_555</t>
  </si>
  <si>
    <t>Cliente_887</t>
  </si>
  <si>
    <t>Cliente_913</t>
  </si>
  <si>
    <t>Cliente_41</t>
  </si>
  <si>
    <t>Cliente_738</t>
  </si>
  <si>
    <t>Cliente_280</t>
  </si>
  <si>
    <t>Cliente_117</t>
  </si>
  <si>
    <t>Cliente_988</t>
  </si>
  <si>
    <t>Cliente_372</t>
  </si>
  <si>
    <t>Cliente_283</t>
  </si>
  <si>
    <t>Cliente_857</t>
  </si>
  <si>
    <t>Cliente_208</t>
  </si>
  <si>
    <t>Cliente_443</t>
  </si>
  <si>
    <t>Cliente_138</t>
  </si>
  <si>
    <t>Cliente_177</t>
  </si>
  <si>
    <t>Cliente_832</t>
  </si>
  <si>
    <t>Cliente_480</t>
  </si>
  <si>
    <t>Cliente_351</t>
  </si>
  <si>
    <t>Cliente_344</t>
  </si>
  <si>
    <t>Cliente_564</t>
  </si>
  <si>
    <t>Cliente_782</t>
  </si>
  <si>
    <t>Cliente_165</t>
  </si>
  <si>
    <t>Cliente_608</t>
  </si>
  <si>
    <t>Cliente_657</t>
  </si>
  <si>
    <t>Cliente_224</t>
  </si>
  <si>
    <t>Cliente_680</t>
  </si>
  <si>
    <t>Cliente_513</t>
  </si>
  <si>
    <t>Cliente_973</t>
  </si>
  <si>
    <t>Cliente_592</t>
  </si>
  <si>
    <t>Cliente_575</t>
  </si>
  <si>
    <t>Cliente_511</t>
  </si>
  <si>
    <t>Cliente_772</t>
  </si>
  <si>
    <t>Cliente_605</t>
  </si>
  <si>
    <t>Cliente_197</t>
  </si>
  <si>
    <t>Cliente_19</t>
  </si>
  <si>
    <t>Cliente_586</t>
  </si>
  <si>
    <t>Cliente_687</t>
  </si>
  <si>
    <t>Cliente_415</t>
  </si>
  <si>
    <t>Cliente_456</t>
  </si>
  <si>
    <t>Cliente_820</t>
  </si>
  <si>
    <t>Cliente_698</t>
  </si>
  <si>
    <t>Cliente_59</t>
  </si>
  <si>
    <t>Cliente_799</t>
  </si>
  <si>
    <t>Cliente_52</t>
  </si>
  <si>
    <t>Cliente_278</t>
  </si>
  <si>
    <t>Cliente_595</t>
  </si>
  <si>
    <t>Cliente_2</t>
  </si>
  <si>
    <t>Cliente_880</t>
  </si>
  <si>
    <t>Cliente_626</t>
  </si>
  <si>
    <t>Cliente_411</t>
  </si>
  <si>
    <t>Cliente_123</t>
  </si>
  <si>
    <t>Cliente_910</t>
  </si>
  <si>
    <t>Cliente_483</t>
  </si>
  <si>
    <t>Cliente_642</t>
  </si>
  <si>
    <t>Cliente_962</t>
  </si>
  <si>
    <t>Cliente_883</t>
  </si>
  <si>
    <t>Cliente_593</t>
  </si>
  <si>
    <t>Cliente_368</t>
  </si>
  <si>
    <t>Cliente_693</t>
  </si>
  <si>
    <t>Cliente_226</t>
  </si>
  <si>
    <t>Cliente_834</t>
  </si>
  <si>
    <t>Cliente_104</t>
  </si>
  <si>
    <t>Cliente_35</t>
  </si>
  <si>
    <t>Cliente_837</t>
  </si>
  <si>
    <t>Cliente_514</t>
  </si>
  <si>
    <t>Cliente_725</t>
  </si>
  <si>
    <t>Cliente_114</t>
  </si>
  <si>
    <t>Cliente_90</t>
  </si>
  <si>
    <t>Cliente_496</t>
  </si>
  <si>
    <t>Cliente_58</t>
  </si>
  <si>
    <t>Cliente_468</t>
  </si>
  <si>
    <t>Cliente_714</t>
  </si>
  <si>
    <t>Cliente_950</t>
  </si>
  <si>
    <t>Cliente_663</t>
  </si>
  <si>
    <t>Cliente_801</t>
  </si>
  <si>
    <t>Cliente_804</t>
  </si>
  <si>
    <t>Cliente_716</t>
  </si>
  <si>
    <t>Cliente_786</t>
  </si>
  <si>
    <t>Cliente_594</t>
  </si>
  <si>
    <t>Cliente_396</t>
  </si>
  <si>
    <t>Cliente_954</t>
  </si>
  <si>
    <t>Cliente_263</t>
  </si>
  <si>
    <t>Cliente_438</t>
  </si>
  <si>
    <t>Cliente_353</t>
  </si>
  <si>
    <t>Cliente_770</t>
  </si>
  <si>
    <t>Cliente_888</t>
  </si>
  <si>
    <t>Cliente_635</t>
  </si>
  <si>
    <t>Cliente_484</t>
  </si>
  <si>
    <t>Cliente_297</t>
  </si>
  <si>
    <t>Cliente_446</t>
  </si>
  <si>
    <t>Cliente_298</t>
  </si>
  <si>
    <t>Cliente_304</t>
  </si>
  <si>
    <t>Cliente_743</t>
  </si>
  <si>
    <t>Cliente_428</t>
  </si>
  <si>
    <t>Cliente_750</t>
  </si>
  <si>
    <t>Cliente_808</t>
  </si>
  <si>
    <t>Cliente_376</t>
  </si>
  <si>
    <t>Cliente_721</t>
  </si>
  <si>
    <t>Cliente_227</t>
  </si>
  <si>
    <t>Cliente_757</t>
  </si>
  <si>
    <t>Nombre del Plato</t>
  </si>
  <si>
    <t>Costo Unitario</t>
  </si>
  <si>
    <t>Precio Unitario</t>
  </si>
  <si>
    <t>Cantidad Ordenada</t>
  </si>
  <si>
    <t>Tiempo de Preparación</t>
  </si>
  <si>
    <t>Ganancia Neta</t>
  </si>
  <si>
    <t>Ganancia Bruta</t>
  </si>
  <si>
    <t>Porcentaje de Ganancia</t>
  </si>
  <si>
    <t>Monto Total de la Cuenta</t>
  </si>
  <si>
    <t>(en blanco)</t>
  </si>
  <si>
    <t>Total general</t>
  </si>
  <si>
    <t>Suma de Ganancia Bruta</t>
  </si>
  <si>
    <t>Suma de Ganancia Neta</t>
  </si>
  <si>
    <t>Numero de Orden</t>
  </si>
  <si>
    <t>Fecha de Factura</t>
  </si>
  <si>
    <t>Hora de Llegada2</t>
  </si>
  <si>
    <t>Hora de Salida2</t>
  </si>
  <si>
    <t>Tiempo de Permanencia</t>
  </si>
  <si>
    <t>Suma de Tiempo de Preparación</t>
  </si>
  <si>
    <t>Tiempo de Preparación (Horas)</t>
  </si>
  <si>
    <t>Tiempo de Degustación (Horas)</t>
  </si>
  <si>
    <t>Cobrada</t>
  </si>
  <si>
    <t>Número de transacciones por Método de Pago</t>
  </si>
  <si>
    <t>Metodos de Pago</t>
  </si>
  <si>
    <t>Ingresos por Tipo de Servicio</t>
  </si>
  <si>
    <t>Dia Semana</t>
  </si>
  <si>
    <t>lunes</t>
  </si>
  <si>
    <t>martes</t>
  </si>
  <si>
    <t>miércoles</t>
  </si>
  <si>
    <t>jueves</t>
  </si>
  <si>
    <t>viernes</t>
  </si>
  <si>
    <t>sábado</t>
  </si>
  <si>
    <t>domingo</t>
  </si>
  <si>
    <t>Dias semana / Tipo de Servicio</t>
  </si>
  <si>
    <t>Total Dia / Servicio</t>
  </si>
  <si>
    <t>Paises Origen</t>
  </si>
  <si>
    <t>Total Ingresos por Pais</t>
  </si>
  <si>
    <t>NO</t>
  </si>
  <si>
    <t>Cobrado</t>
  </si>
  <si>
    <t>Importe Total No Cobrado por tipo de Servicio</t>
  </si>
  <si>
    <t>Suma de Propina</t>
  </si>
  <si>
    <t>Propinas por Pais</t>
  </si>
  <si>
    <t>Total Propinas</t>
  </si>
  <si>
    <t>Mesero</t>
  </si>
  <si>
    <t>Numero de Ordenes</t>
  </si>
  <si>
    <t>Total ordenes</t>
  </si>
  <si>
    <t>Coste Total</t>
  </si>
  <si>
    <t>Ganacia Neta</t>
  </si>
  <si>
    <t>Número Total de Órdenes</t>
  </si>
  <si>
    <t>Nº Medio Comensales</t>
  </si>
  <si>
    <t>Ticket Medio</t>
  </si>
  <si>
    <t>Facturación Total</t>
  </si>
  <si>
    <t xml:space="preserve">Coste Total </t>
  </si>
  <si>
    <t>Margen</t>
  </si>
  <si>
    <t>Analisis restaurante gourmet, Datos de una semana.</t>
  </si>
  <si>
    <t>En este grafico deducimos que hay mas ingresos en el Almuerzo los Jueves y Domingos.</t>
  </si>
  <si>
    <t>En este grafico deducimos que Bolivia y Chile y Perú estan ligeramente por encima de la media dejando propinas.</t>
  </si>
  <si>
    <t>Perdidas</t>
  </si>
  <si>
    <t>En este grafico deducimos que Bolivia y Chile son los que mas ingresos generan.Se deberia estudiar inclur platos de dichos paises para aumentar mas los ingresos</t>
  </si>
  <si>
    <t>En este grafico deducimos que el Mesero_2 es mas eficiente que el resto. Se podria crear un complemento del sueldo variable, teniendo el cuenta la cantiadad de mesas antendidas.</t>
  </si>
  <si>
    <t>En este grafico deducimos que la mayoria de transacciones se hacen con tarjeta de credito. Se deberia estudiar el coste del tpv de dichas operaciones para reducir su costo.</t>
  </si>
  <si>
    <t>En este grafico deducimos que hay mas ingresos en el Almuerzo. Se deberia de reforzar la plantilla en dicho servicio.</t>
  </si>
  <si>
    <t>En este grafico deducimos que la gran mayoria de los impagos se producen en el Almuerzo. Deberiamos reforzar la plantilla de cocina en en el servicio de almuerzo, ya que los tiempos de elaboracion de platos es demasiado elevado.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</si>
</sst>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 &quot;€&quot;"/>
  </numFmts>
  <fonts count="4" x14ac:knownFonts="1">
    <font>
      <sz val="11"/>
      <color theme="1"/>
      <name val="Calibri"/>
      <family val="2"/>
      <scheme val="minor"/>
    </font>
    <font>
      <b/>
      <sz val="11"/>
      <color theme="1"/>
      <name val="Calibri"/>
      <family val="2"/>
      <scheme val="minor"/>
    </font>
    <font>
      <sz val="10"/>
      <color rgb="FF1E1E1E"/>
      <name val="Segoe UI"/>
      <family val="2"/>
    </font>
    <font>
      <b/>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6">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22"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164" fontId="2" fillId="0" borderId="0" xfId="0" applyNumberFormat="1" applyFont="1"/>
    <xf numFmtId="0" fontId="0" fillId="0" borderId="0" xfId="0" applyAlignment="1">
      <alignment horizontal="left" indent="1"/>
    </xf>
    <xf numFmtId="165" fontId="1" fillId="2" borderId="1" xfId="0" applyNumberFormat="1" applyFont="1" applyFill="1" applyBorder="1"/>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3" fillId="3" borderId="0" xfId="0" applyFont="1" applyFill="1" applyAlignment="1">
      <alignment horizontal="center"/>
    </xf>
  </cellXfs>
  <cellStyles count="1">
    <cellStyle name="Normal" xfId="0" builtinId="0"/>
  </cellStyles>
  <dxfs count="45">
    <dxf>
      <numFmt numFmtId="165" formatCode="#,##0.00\ &quot;€&quot;"/>
    </dxf>
    <dxf>
      <numFmt numFmtId="165" formatCode="#,##0.00\ &quot;€&quot;"/>
    </dxf>
    <dxf>
      <numFmt numFmtId="165" formatCode="#,##0.00\ &quot;€&quot;"/>
    </dxf>
    <dxf>
      <numFmt numFmtId="165" formatCode="#,##0.00\ &quot;€&quot;"/>
    </dxf>
    <dxf>
      <numFmt numFmtId="165" formatCode="#,##0.00\ &quot;€&quot;"/>
    </dxf>
    <dxf>
      <numFmt numFmtId="165" formatCode="#,##0.00\ &quot;€&quot;"/>
    </dxf>
    <dxf>
      <numFmt numFmtId="165" formatCode="#,##0.00\ &quot;€&quot;"/>
    </dxf>
    <dxf>
      <numFmt numFmtId="165" formatCode="#,##0.00\ &quot;€&quot;"/>
    </dxf>
    <dxf>
      <numFmt numFmtId="2" formatCode="0.00"/>
    </dxf>
    <dxf>
      <numFmt numFmtId="2" formatCode="0.00"/>
    </dxf>
    <dxf>
      <numFmt numFmtId="165" formatCode="#,##0.00\ &quot;€&quot;"/>
    </dxf>
    <dxf>
      <numFmt numFmtId="165" formatCode="#,##0.00\ &quot;€&quot;"/>
    </dxf>
    <dxf>
      <numFmt numFmtId="165" formatCode="#,##0.00\ &quot;€&quot;"/>
    </dxf>
    <dxf>
      <numFmt numFmtId="165" formatCode="#,##0.00\ &quot;€&quot;"/>
    </dxf>
    <dxf>
      <numFmt numFmtId="165" formatCode="#,##0.00\ &quot;€&quot;"/>
    </dxf>
    <dxf>
      <numFmt numFmtId="165" formatCode="#,##0.00\ &quot;€&quot;"/>
    </dxf>
    <dxf>
      <numFmt numFmtId="165" formatCode="#,##0.00\ &quot;€&quot;"/>
    </dxf>
    <dxf>
      <numFmt numFmtId="165" formatCode="#,##0.00\ &quot;€&quot;"/>
    </dxf>
    <dxf>
      <numFmt numFmtId="2" formatCode="0.00"/>
    </dxf>
    <dxf>
      <numFmt numFmtId="0" formatCode="General"/>
    </dxf>
    <dxf>
      <numFmt numFmtId="0" formatCode="General"/>
    </dxf>
    <dxf>
      <numFmt numFmtId="2" formatCode="0.00"/>
    </dxf>
    <dxf>
      <numFmt numFmtId="2" formatCode="0.00"/>
    </dxf>
    <dxf>
      <numFmt numFmtId="0" formatCode="General"/>
    </dxf>
    <dxf>
      <numFmt numFmtId="165" formatCode="#,##0.00\ &quot;€&quot;"/>
    </dxf>
    <dxf>
      <numFmt numFmtId="165" formatCode="#,##0.00\ &quot;€&quot;"/>
    </dxf>
    <dxf>
      <numFmt numFmtId="164" formatCode="h:mm;@"/>
    </dxf>
    <dxf>
      <numFmt numFmtId="164" formatCode="h:mm;@"/>
    </dxf>
    <dxf>
      <numFmt numFmtId="164" formatCode="h:mm;@"/>
    </dxf>
    <dxf>
      <numFmt numFmtId="2" formatCode="0.00"/>
    </dxf>
    <dxf>
      <numFmt numFmtId="164" formatCode="h:mm;@"/>
    </dxf>
    <dxf>
      <numFmt numFmtId="164" formatCode="h:mm;@"/>
    </dxf>
    <dxf>
      <numFmt numFmtId="164" formatCode="h:mm;@"/>
    </dxf>
    <dxf>
      <numFmt numFmtId="19" formatCode="dd/mm/yyyy"/>
    </dxf>
    <dxf>
      <numFmt numFmtId="165" formatCode="#,##0.00\ &quot;€&quot;"/>
    </dxf>
    <dxf>
      <numFmt numFmtId="0" formatCode="General"/>
    </dxf>
    <dxf>
      <numFmt numFmtId="0" formatCode="General"/>
    </dxf>
    <dxf>
      <numFmt numFmtId="0" formatCode="General"/>
    </dxf>
    <dxf>
      <numFmt numFmtId="165" formatCode="#,##0.00\ &quot;€&quot;"/>
    </dxf>
    <dxf>
      <numFmt numFmtId="0" formatCode="General"/>
    </dxf>
    <dxf>
      <numFmt numFmtId="0" formatCode="General"/>
    </dxf>
    <dxf>
      <numFmt numFmtId="0" formatCode="General"/>
    </dxf>
    <dxf>
      <numFmt numFmtId="27" formatCode="dd/mm/yyyy\ h:mm"/>
    </dxf>
    <dxf>
      <numFmt numFmtId="27"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por Tipos de Servicios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Tablas!$B$2</c:f>
              <c:strCache>
                <c:ptCount val="1"/>
                <c:pt idx="0">
                  <c:v>Total</c:v>
                </c:pt>
              </c:strCache>
            </c:strRef>
          </c:tx>
          <c:spPr>
            <a:solidFill>
              <a:schemeClr val="accent1"/>
            </a:solidFill>
            <a:ln>
              <a:noFill/>
            </a:ln>
            <a:effectLst/>
          </c:spPr>
          <c:invertIfNegative val="0"/>
          <c:cat>
            <c:strRef>
              <c:f>Tablas!$A$3:$A$6</c:f>
              <c:strCache>
                <c:ptCount val="3"/>
                <c:pt idx="0">
                  <c:v>Almuerzo</c:v>
                </c:pt>
                <c:pt idx="1">
                  <c:v>Cena</c:v>
                </c:pt>
                <c:pt idx="2">
                  <c:v>Desayuno</c:v>
                </c:pt>
              </c:strCache>
            </c:strRef>
          </c:cat>
          <c:val>
            <c:numRef>
              <c:f>Tablas!$B$3:$B$6</c:f>
              <c:numCache>
                <c:formatCode>#,##0.00\ "€"</c:formatCode>
                <c:ptCount val="3"/>
                <c:pt idx="0">
                  <c:v>76744.560000000012</c:v>
                </c:pt>
                <c:pt idx="1">
                  <c:v>27372.920000000009</c:v>
                </c:pt>
                <c:pt idx="2">
                  <c:v>25036.760000000002</c:v>
                </c:pt>
              </c:numCache>
            </c:numRef>
          </c:val>
          <c:extLst>
            <c:ext xmlns:c16="http://schemas.microsoft.com/office/drawing/2014/chart" uri="{C3380CC4-5D6E-409C-BE32-E72D297353CC}">
              <c16:uniqueId val="{00000000-09E1-40C4-9370-B826E6C473C9}"/>
            </c:ext>
          </c:extLst>
        </c:ser>
        <c:dLbls>
          <c:showLegendKey val="0"/>
          <c:showVal val="0"/>
          <c:showCatName val="0"/>
          <c:showSerName val="0"/>
          <c:showPercent val="0"/>
          <c:showBubbleSize val="0"/>
        </c:dLbls>
        <c:gapWidth val="219"/>
        <c:axId val="88864624"/>
        <c:axId val="88849216"/>
      </c:barChart>
      <c:catAx>
        <c:axId val="888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849216"/>
        <c:crosses val="autoZero"/>
        <c:auto val="1"/>
        <c:lblAlgn val="ctr"/>
        <c:lblOffset val="100"/>
        <c:noMultiLvlLbl val="0"/>
      </c:catAx>
      <c:valAx>
        <c:axId val="88849216"/>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8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Ingresos tipo de Servicio y día de la Semana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Tablas!$H$2</c:f>
              <c:strCache>
                <c:ptCount val="1"/>
                <c:pt idx="0">
                  <c:v>Total</c:v>
                </c:pt>
              </c:strCache>
            </c:strRef>
          </c:tx>
          <c:spPr>
            <a:solidFill>
              <a:schemeClr val="accent1"/>
            </a:solidFill>
            <a:ln>
              <a:noFill/>
            </a:ln>
            <a:effectLst/>
          </c:spPr>
          <c:invertIfNegative val="0"/>
          <c:cat>
            <c:multiLvlStrRef>
              <c:f>Tablas!$G$3:$G$31</c:f>
              <c:multiLvlStrCache>
                <c:ptCount val="21"/>
                <c:lvl>
                  <c:pt idx="0">
                    <c:v>Almuerzo</c:v>
                  </c:pt>
                  <c:pt idx="1">
                    <c:v>Cena</c:v>
                  </c:pt>
                  <c:pt idx="2">
                    <c:v>Desayuno</c:v>
                  </c:pt>
                  <c:pt idx="3">
                    <c:v>Almuerzo</c:v>
                  </c:pt>
                  <c:pt idx="4">
                    <c:v>Cena</c:v>
                  </c:pt>
                  <c:pt idx="5">
                    <c:v>Desayuno</c:v>
                  </c:pt>
                  <c:pt idx="6">
                    <c:v>Almuerzo</c:v>
                  </c:pt>
                  <c:pt idx="7">
                    <c:v>Cena</c:v>
                  </c:pt>
                  <c:pt idx="8">
                    <c:v>Desayuno</c:v>
                  </c:pt>
                  <c:pt idx="9">
                    <c:v>Almuerzo</c:v>
                  </c:pt>
                  <c:pt idx="10">
                    <c:v>Cena</c:v>
                  </c:pt>
                  <c:pt idx="11">
                    <c:v>Desayuno</c:v>
                  </c:pt>
                  <c:pt idx="12">
                    <c:v>Almuerzo</c:v>
                  </c:pt>
                  <c:pt idx="13">
                    <c:v>Cena</c:v>
                  </c:pt>
                  <c:pt idx="14">
                    <c:v>Desayuno</c:v>
                  </c:pt>
                  <c:pt idx="15">
                    <c:v>Almuerzo</c:v>
                  </c:pt>
                  <c:pt idx="16">
                    <c:v>Cena</c:v>
                  </c:pt>
                  <c:pt idx="17">
                    <c:v>Desayuno</c:v>
                  </c:pt>
                  <c:pt idx="18">
                    <c:v>Almuerzo</c:v>
                  </c:pt>
                  <c:pt idx="19">
                    <c:v>Cena</c:v>
                  </c:pt>
                  <c:pt idx="20">
                    <c:v>Desayuno</c:v>
                  </c:pt>
                </c:lvl>
                <c:lvl>
                  <c:pt idx="0">
                    <c:v>lunes</c:v>
                  </c:pt>
                  <c:pt idx="3">
                    <c:v>martes</c:v>
                  </c:pt>
                  <c:pt idx="6">
                    <c:v>miércoles</c:v>
                  </c:pt>
                  <c:pt idx="9">
                    <c:v>jueves</c:v>
                  </c:pt>
                  <c:pt idx="12">
                    <c:v>viernes</c:v>
                  </c:pt>
                  <c:pt idx="15">
                    <c:v>sábado</c:v>
                  </c:pt>
                  <c:pt idx="18">
                    <c:v>domingo</c:v>
                  </c:pt>
                </c:lvl>
              </c:multiLvlStrCache>
            </c:multiLvlStrRef>
          </c:cat>
          <c:val>
            <c:numRef>
              <c:f>Tablas!$H$3:$H$31</c:f>
              <c:numCache>
                <c:formatCode>#,##0.00\ "€"</c:formatCode>
                <c:ptCount val="21"/>
                <c:pt idx="0">
                  <c:v>5842.4800000000032</c:v>
                </c:pt>
                <c:pt idx="1">
                  <c:v>1497.87</c:v>
                </c:pt>
                <c:pt idx="2">
                  <c:v>2714.4900000000007</c:v>
                </c:pt>
                <c:pt idx="3">
                  <c:v>4351.0900000000011</c:v>
                </c:pt>
                <c:pt idx="4">
                  <c:v>2003.5999999999997</c:v>
                </c:pt>
                <c:pt idx="5">
                  <c:v>3028.34</c:v>
                </c:pt>
                <c:pt idx="6">
                  <c:v>8899.3099999999977</c:v>
                </c:pt>
                <c:pt idx="7">
                  <c:v>2872.7799999999997</c:v>
                </c:pt>
                <c:pt idx="8">
                  <c:v>1503.59</c:v>
                </c:pt>
                <c:pt idx="9">
                  <c:v>16772.13</c:v>
                </c:pt>
                <c:pt idx="10">
                  <c:v>6940.49</c:v>
                </c:pt>
                <c:pt idx="11">
                  <c:v>6271.2399999999989</c:v>
                </c:pt>
                <c:pt idx="12">
                  <c:v>12134.319999999998</c:v>
                </c:pt>
                <c:pt idx="13">
                  <c:v>4468.0300000000007</c:v>
                </c:pt>
                <c:pt idx="14">
                  <c:v>3718.2999999999993</c:v>
                </c:pt>
                <c:pt idx="15">
                  <c:v>12933.349999999999</c:v>
                </c:pt>
                <c:pt idx="16">
                  <c:v>4527.0599999999995</c:v>
                </c:pt>
                <c:pt idx="17">
                  <c:v>3681.0099999999993</c:v>
                </c:pt>
                <c:pt idx="18">
                  <c:v>15811.879999999992</c:v>
                </c:pt>
                <c:pt idx="19">
                  <c:v>5063.0899999999992</c:v>
                </c:pt>
                <c:pt idx="20">
                  <c:v>4119.7899999999991</c:v>
                </c:pt>
              </c:numCache>
            </c:numRef>
          </c:val>
          <c:extLst>
            <c:ext xmlns:c16="http://schemas.microsoft.com/office/drawing/2014/chart" uri="{C3380CC4-5D6E-409C-BE32-E72D297353CC}">
              <c16:uniqueId val="{00000000-2227-4233-A644-30852C30A2C2}"/>
            </c:ext>
          </c:extLst>
        </c:ser>
        <c:dLbls>
          <c:showLegendKey val="0"/>
          <c:showVal val="0"/>
          <c:showCatName val="0"/>
          <c:showSerName val="0"/>
          <c:showPercent val="0"/>
          <c:showBubbleSize val="0"/>
        </c:dLbls>
        <c:gapWidth val="219"/>
        <c:overlap val="-27"/>
        <c:axId val="663364783"/>
        <c:axId val="663361423"/>
      </c:barChart>
      <c:catAx>
        <c:axId val="6633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3361423"/>
        <c:crosses val="autoZero"/>
        <c:auto val="1"/>
        <c:lblAlgn val="ctr"/>
        <c:lblOffset val="100"/>
        <c:noMultiLvlLbl val="0"/>
      </c:catAx>
      <c:valAx>
        <c:axId val="663361423"/>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336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Impagos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Tablas!$E$22</c:f>
              <c:strCache>
                <c:ptCount val="1"/>
                <c:pt idx="0">
                  <c:v>Total</c:v>
                </c:pt>
              </c:strCache>
            </c:strRef>
          </c:tx>
          <c:spPr>
            <a:solidFill>
              <a:schemeClr val="accent1"/>
            </a:solidFill>
            <a:ln>
              <a:noFill/>
            </a:ln>
            <a:effectLst/>
            <a:sp3d/>
          </c:spPr>
          <c:invertIfNegative val="0"/>
          <c:cat>
            <c:multiLvlStrRef>
              <c:f>Tablas!$D$23:$D$27</c:f>
              <c:multiLvlStrCache>
                <c:ptCount val="3"/>
                <c:lvl>
                  <c:pt idx="0">
                    <c:v>Almuerzo</c:v>
                  </c:pt>
                  <c:pt idx="1">
                    <c:v>Cena</c:v>
                  </c:pt>
                  <c:pt idx="2">
                    <c:v>Desayuno</c:v>
                  </c:pt>
                </c:lvl>
                <c:lvl>
                  <c:pt idx="0">
                    <c:v>NO</c:v>
                  </c:pt>
                </c:lvl>
              </c:multiLvlStrCache>
            </c:multiLvlStrRef>
          </c:cat>
          <c:val>
            <c:numRef>
              <c:f>Tablas!$E$23:$E$27</c:f>
              <c:numCache>
                <c:formatCode>#,##0.00\ "€"</c:formatCode>
                <c:ptCount val="3"/>
                <c:pt idx="0">
                  <c:v>14738.380000000003</c:v>
                </c:pt>
                <c:pt idx="1">
                  <c:v>4471.54</c:v>
                </c:pt>
                <c:pt idx="2">
                  <c:v>3431.5</c:v>
                </c:pt>
              </c:numCache>
            </c:numRef>
          </c:val>
          <c:extLst>
            <c:ext xmlns:c16="http://schemas.microsoft.com/office/drawing/2014/chart" uri="{C3380CC4-5D6E-409C-BE32-E72D297353CC}">
              <c16:uniqueId val="{00000000-5261-4B11-89B7-58E18A3E97BD}"/>
            </c:ext>
          </c:extLst>
        </c:ser>
        <c:dLbls>
          <c:showLegendKey val="0"/>
          <c:showVal val="0"/>
          <c:showCatName val="0"/>
          <c:showSerName val="0"/>
          <c:showPercent val="0"/>
          <c:showBubbleSize val="0"/>
        </c:dLbls>
        <c:gapWidth val="150"/>
        <c:shape val="box"/>
        <c:axId val="672262639"/>
        <c:axId val="672258799"/>
        <c:axId val="47869775"/>
      </c:bar3DChart>
      <c:catAx>
        <c:axId val="67226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258799"/>
        <c:crosses val="autoZero"/>
        <c:auto val="1"/>
        <c:lblAlgn val="ctr"/>
        <c:lblOffset val="100"/>
        <c:noMultiLvlLbl val="0"/>
      </c:catAx>
      <c:valAx>
        <c:axId val="672258799"/>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262639"/>
        <c:crosses val="autoZero"/>
        <c:crossBetween val="between"/>
      </c:valAx>
      <c:serAx>
        <c:axId val="478697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2587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transacciones por Método de Pago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Tablas!$E$2</c:f>
              <c:strCache>
                <c:ptCount val="1"/>
                <c:pt idx="0">
                  <c:v>Total</c:v>
                </c:pt>
              </c:strCache>
            </c:strRef>
          </c:tx>
          <c:spPr>
            <a:solidFill>
              <a:schemeClr val="accent1"/>
            </a:solidFill>
            <a:ln>
              <a:noFill/>
            </a:ln>
            <a:effectLst/>
          </c:spPr>
          <c:invertIfNegative val="0"/>
          <c:cat>
            <c:strRef>
              <c:f>Tablas!$D$3:$D$6</c:f>
              <c:strCache>
                <c:ptCount val="3"/>
                <c:pt idx="0">
                  <c:v>Efectivo</c:v>
                </c:pt>
                <c:pt idx="1">
                  <c:v>Tarjeta de crédito</c:v>
                </c:pt>
                <c:pt idx="2">
                  <c:v>Tarjeta de débito</c:v>
                </c:pt>
              </c:strCache>
            </c:strRef>
          </c:cat>
          <c:val>
            <c:numRef>
              <c:f>Tablas!$E$3:$E$6</c:f>
              <c:numCache>
                <c:formatCode>General</c:formatCode>
                <c:ptCount val="3"/>
                <c:pt idx="0">
                  <c:v>92</c:v>
                </c:pt>
                <c:pt idx="1">
                  <c:v>525</c:v>
                </c:pt>
                <c:pt idx="2">
                  <c:v>150</c:v>
                </c:pt>
              </c:numCache>
            </c:numRef>
          </c:val>
          <c:extLst>
            <c:ext xmlns:c16="http://schemas.microsoft.com/office/drawing/2014/chart" uri="{C3380CC4-5D6E-409C-BE32-E72D297353CC}">
              <c16:uniqueId val="{00000000-B3E6-43D6-8799-51B62A4680FE}"/>
            </c:ext>
          </c:extLst>
        </c:ser>
        <c:dLbls>
          <c:showLegendKey val="0"/>
          <c:showVal val="0"/>
          <c:showCatName val="0"/>
          <c:showSerName val="0"/>
          <c:showPercent val="0"/>
          <c:showBubbleSize val="0"/>
        </c:dLbls>
        <c:gapWidth val="219"/>
        <c:overlap val="-27"/>
        <c:axId val="296821040"/>
        <c:axId val="296822000"/>
      </c:barChart>
      <c:catAx>
        <c:axId val="29682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96822000"/>
        <c:crosses val="autoZero"/>
        <c:auto val="1"/>
        <c:lblAlgn val="ctr"/>
        <c:lblOffset val="100"/>
        <c:noMultiLvlLbl val="0"/>
      </c:catAx>
      <c:valAx>
        <c:axId val="29682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9682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Ingresos por País de Origen</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Tablas!$E$8</c:f>
              <c:strCache>
                <c:ptCount val="1"/>
                <c:pt idx="0">
                  <c:v>Total</c:v>
                </c:pt>
              </c:strCache>
            </c:strRef>
          </c:tx>
          <c:spPr>
            <a:solidFill>
              <a:schemeClr val="accent1"/>
            </a:solidFill>
            <a:ln>
              <a:noFill/>
            </a:ln>
            <a:effectLst/>
            <a:sp3d/>
          </c:spPr>
          <c:invertIfNegative val="0"/>
          <c:cat>
            <c:strRef>
              <c:f>Tablas!$D$9:$D$20</c:f>
              <c:strCache>
                <c:ptCount val="11"/>
                <c:pt idx="0">
                  <c:v>Argentina</c:v>
                </c:pt>
                <c:pt idx="1">
                  <c:v>Bolivia</c:v>
                </c:pt>
                <c:pt idx="2">
                  <c:v>Brasil</c:v>
                </c:pt>
                <c:pt idx="3">
                  <c:v>Chile</c:v>
                </c:pt>
                <c:pt idx="4">
                  <c:v>Colombia</c:v>
                </c:pt>
                <c:pt idx="5">
                  <c:v>Ecuador</c:v>
                </c:pt>
                <c:pt idx="6">
                  <c:v>España</c:v>
                </c:pt>
                <c:pt idx="7">
                  <c:v>Paraguay</c:v>
                </c:pt>
                <c:pt idx="8">
                  <c:v>Perú</c:v>
                </c:pt>
                <c:pt idx="9">
                  <c:v>Uruguay</c:v>
                </c:pt>
                <c:pt idx="10">
                  <c:v>Venezuela</c:v>
                </c:pt>
              </c:strCache>
            </c:strRef>
          </c:cat>
          <c:val>
            <c:numRef>
              <c:f>Tablas!$E$9:$E$20</c:f>
              <c:numCache>
                <c:formatCode>#,##0.00\ "€"</c:formatCode>
                <c:ptCount val="11"/>
                <c:pt idx="0">
                  <c:v>11900.640000000001</c:v>
                </c:pt>
                <c:pt idx="1">
                  <c:v>13722.610000000002</c:v>
                </c:pt>
                <c:pt idx="2">
                  <c:v>10516.980000000005</c:v>
                </c:pt>
                <c:pt idx="3">
                  <c:v>13931.690000000004</c:v>
                </c:pt>
                <c:pt idx="4">
                  <c:v>11783.460000000003</c:v>
                </c:pt>
                <c:pt idx="5">
                  <c:v>9245.4699999999975</c:v>
                </c:pt>
                <c:pt idx="6">
                  <c:v>11531.729999999998</c:v>
                </c:pt>
                <c:pt idx="7">
                  <c:v>11441.45</c:v>
                </c:pt>
                <c:pt idx="8">
                  <c:v>12099.520000000004</c:v>
                </c:pt>
                <c:pt idx="9">
                  <c:v>11887.609999999999</c:v>
                </c:pt>
                <c:pt idx="10">
                  <c:v>11093.079999999998</c:v>
                </c:pt>
              </c:numCache>
            </c:numRef>
          </c:val>
          <c:extLst>
            <c:ext xmlns:c16="http://schemas.microsoft.com/office/drawing/2014/chart" uri="{C3380CC4-5D6E-409C-BE32-E72D297353CC}">
              <c16:uniqueId val="{00000000-03F4-4EA4-8ED3-10044FE27E64}"/>
            </c:ext>
          </c:extLst>
        </c:ser>
        <c:dLbls>
          <c:showLegendKey val="0"/>
          <c:showVal val="0"/>
          <c:showCatName val="0"/>
          <c:showSerName val="0"/>
          <c:showPercent val="0"/>
          <c:showBubbleSize val="0"/>
        </c:dLbls>
        <c:gapWidth val="150"/>
        <c:shape val="box"/>
        <c:axId val="672267439"/>
        <c:axId val="672268879"/>
        <c:axId val="0"/>
      </c:bar3DChart>
      <c:catAx>
        <c:axId val="67226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268879"/>
        <c:crosses val="autoZero"/>
        <c:auto val="1"/>
        <c:lblAlgn val="ctr"/>
        <c:lblOffset val="100"/>
        <c:noMultiLvlLbl val="0"/>
      </c:catAx>
      <c:valAx>
        <c:axId val="672268879"/>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226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Propinas por Pais de Origen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Tablas!$E$30</c:f>
              <c:strCache>
                <c:ptCount val="1"/>
                <c:pt idx="0">
                  <c:v>Total</c:v>
                </c:pt>
              </c:strCache>
            </c:strRef>
          </c:tx>
          <c:spPr>
            <a:solidFill>
              <a:schemeClr val="accent1"/>
            </a:solidFill>
            <a:ln>
              <a:noFill/>
            </a:ln>
            <a:effectLst/>
          </c:spPr>
          <c:invertIfNegative val="0"/>
          <c:cat>
            <c:strRef>
              <c:f>Tablas!$D$31:$D$42</c:f>
              <c:strCache>
                <c:ptCount val="11"/>
                <c:pt idx="0">
                  <c:v>Argentina</c:v>
                </c:pt>
                <c:pt idx="1">
                  <c:v>Bolivia</c:v>
                </c:pt>
                <c:pt idx="2">
                  <c:v>Brasil</c:v>
                </c:pt>
                <c:pt idx="3">
                  <c:v>Chile</c:v>
                </c:pt>
                <c:pt idx="4">
                  <c:v>Colombia</c:v>
                </c:pt>
                <c:pt idx="5">
                  <c:v>Ecuador</c:v>
                </c:pt>
                <c:pt idx="6">
                  <c:v>España</c:v>
                </c:pt>
                <c:pt idx="7">
                  <c:v>Paraguay</c:v>
                </c:pt>
                <c:pt idx="8">
                  <c:v>Perú</c:v>
                </c:pt>
                <c:pt idx="9">
                  <c:v>Uruguay</c:v>
                </c:pt>
                <c:pt idx="10">
                  <c:v>Venezuela</c:v>
                </c:pt>
              </c:strCache>
            </c:strRef>
          </c:cat>
          <c:val>
            <c:numRef>
              <c:f>Tablas!$E$31:$E$42</c:f>
              <c:numCache>
                <c:formatCode>#,##0.00\ "€"</c:formatCode>
                <c:ptCount val="11"/>
                <c:pt idx="0">
                  <c:v>2166.64</c:v>
                </c:pt>
                <c:pt idx="1">
                  <c:v>2418.61</c:v>
                </c:pt>
                <c:pt idx="2">
                  <c:v>1950.9799999999996</c:v>
                </c:pt>
                <c:pt idx="3">
                  <c:v>2331.6899999999991</c:v>
                </c:pt>
                <c:pt idx="4">
                  <c:v>1909.4600000000003</c:v>
                </c:pt>
                <c:pt idx="5">
                  <c:v>1801.47</c:v>
                </c:pt>
                <c:pt idx="6">
                  <c:v>2048.73</c:v>
                </c:pt>
                <c:pt idx="7">
                  <c:v>1973.4499999999996</c:v>
                </c:pt>
                <c:pt idx="8">
                  <c:v>2331.52</c:v>
                </c:pt>
                <c:pt idx="9">
                  <c:v>2076.6099999999997</c:v>
                </c:pt>
                <c:pt idx="10">
                  <c:v>1818.08</c:v>
                </c:pt>
              </c:numCache>
            </c:numRef>
          </c:val>
          <c:extLst>
            <c:ext xmlns:c16="http://schemas.microsoft.com/office/drawing/2014/chart" uri="{C3380CC4-5D6E-409C-BE32-E72D297353CC}">
              <c16:uniqueId val="{00000000-D1CB-4746-AFFA-13E7BF282EC3}"/>
            </c:ext>
          </c:extLst>
        </c:ser>
        <c:dLbls>
          <c:showLegendKey val="0"/>
          <c:showVal val="0"/>
          <c:showCatName val="0"/>
          <c:showSerName val="0"/>
          <c:showPercent val="0"/>
          <c:showBubbleSize val="0"/>
        </c:dLbls>
        <c:gapWidth val="219"/>
        <c:overlap val="-27"/>
        <c:axId val="663372463"/>
        <c:axId val="663376303"/>
      </c:barChart>
      <c:catAx>
        <c:axId val="66337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3376303"/>
        <c:crosses val="autoZero"/>
        <c:auto val="1"/>
        <c:lblAlgn val="ctr"/>
        <c:lblOffset val="100"/>
        <c:noMultiLvlLbl val="0"/>
      </c:catAx>
      <c:valAx>
        <c:axId val="663376303"/>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33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[Ejercicio.xlsx]Tablas!TablaDinámica7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Órdenes Atendidas por meseros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Tablas!$H$33</c:f>
              <c:strCache>
                <c:ptCount val="1"/>
                <c:pt idx="0">
                  <c:v>Total</c:v>
                </c:pt>
              </c:strCache>
            </c:strRef>
          </c:tx>
          <c:spPr>
            <a:solidFill>
              <a:schemeClr val="accent1"/>
            </a:solidFill>
            <a:ln>
              <a:noFill/>
            </a:ln>
            <a:effectLst/>
          </c:spPr>
          <c:invertIfNegative val="0"/>
          <c:cat>
            <c:strRef>
              <c:f>Tablas!$G$34:$G$39</c:f>
              <c:strCache>
                <c:ptCount val="5"/>
                <c:pt idx="0">
                  <c:v>Mesero_1</c:v>
                </c:pt>
                <c:pt idx="1">
                  <c:v>Mesero_2</c:v>
                </c:pt>
                <c:pt idx="2">
                  <c:v>Mesero_3</c:v>
                </c:pt>
                <c:pt idx="3">
                  <c:v>Mesero_4</c:v>
                </c:pt>
                <c:pt idx="4">
                  <c:v>Mesero_5</c:v>
                </c:pt>
              </c:strCache>
            </c:strRef>
          </c:cat>
          <c:val>
            <c:numRef>
              <c:f>Tablas!$H$34:$H$39</c:f>
              <c:numCache>
                <c:formatCode>General</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981B-496B-9808-B3BF2FE4F122}"/>
            </c:ext>
          </c:extLst>
        </c:ser>
        <c:dLbls>
          <c:showLegendKey val="0"/>
          <c:showVal val="0"/>
          <c:showCatName val="0"/>
          <c:showSerName val="0"/>
          <c:showPercent val="0"/>
          <c:showBubbleSize val="0"/>
        </c:dLbls>
        <c:gapWidth val="219"/>
        <c:overlap val="-27"/>
        <c:axId val="927872895"/>
        <c:axId val="927878655"/>
      </c:barChart>
      <c:catAx>
        <c:axId val="92787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27878655"/>
        <c:crosses val="autoZero"/>
        <c:auto val="1"/>
        <c:lblAlgn val="ctr"/>
        <c:lblOffset val="100"/>
        <c:noMultiLvlLbl val="0"/>
      </c:catAx>
      <c:valAx>
        <c:axId val="92787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278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25</xdr:row>
      <xdr:rowOff>7620</xdr:rowOff>
    </xdr:from>
    <xdr:to>
      <xdr:col>5</xdr:col>
      <xdr:colOff>53340</xdr:colOff>
      <xdr:row>38</xdr:row>
      <xdr:rowOff>7620</xdr:rowOff>
    </xdr:to>
    <xdr:graphicFrame macro="">
      <xdr:nvGraphicFramePr>
        <xdr:cNvPr id="2" name="Gráfico 1">
          <a:extLst>
            <a:ext uri="{FF2B5EF4-FFF2-40B4-BE49-F238E27FC236}">
              <a16:creationId xmlns:a16="http://schemas.microsoft.com/office/drawing/2014/main" id="{3EA38E2D-555F-4040-A462-926BDD999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0</xdr:rowOff>
    </xdr:from>
    <xdr:to>
      <xdr:col>12</xdr:col>
      <xdr:colOff>38100</xdr:colOff>
      <xdr:row>21</xdr:row>
      <xdr:rowOff>167640</xdr:rowOff>
    </xdr:to>
    <xdr:graphicFrame macro="">
      <xdr:nvGraphicFramePr>
        <xdr:cNvPr id="3" name="Gráfico 2">
          <a:extLst>
            <a:ext uri="{FF2B5EF4-FFF2-40B4-BE49-F238E27FC236}">
              <a16:creationId xmlns:a16="http://schemas.microsoft.com/office/drawing/2014/main" id="{C63BB2E5-3E32-4772-8926-16789A91D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784860</xdr:colOff>
      <xdr:row>8</xdr:row>
      <xdr:rowOff>0</xdr:rowOff>
    </xdr:from>
    <xdr:to>
      <xdr:col>4</xdr:col>
      <xdr:colOff>807720</xdr:colOff>
      <xdr:row>22</xdr:row>
      <xdr:rowOff>7620</xdr:rowOff>
    </xdr:to>
    <xdr:graphicFrame macro="">
      <xdr:nvGraphicFramePr>
        <xdr:cNvPr id="4" name="Gráfico 3">
          <a:extLst>
            <a:ext uri="{FF2B5EF4-FFF2-40B4-BE49-F238E27FC236}">
              <a16:creationId xmlns:a16="http://schemas.microsoft.com/office/drawing/2014/main" id="{2320F185-8786-40D9-BA04-7706E6EBD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25</xdr:row>
      <xdr:rowOff>0</xdr:rowOff>
    </xdr:from>
    <xdr:to>
      <xdr:col>11</xdr:col>
      <xdr:colOff>777240</xdr:colOff>
      <xdr:row>38</xdr:row>
      <xdr:rowOff>45720</xdr:rowOff>
    </xdr:to>
    <xdr:graphicFrame macro="">
      <xdr:nvGraphicFramePr>
        <xdr:cNvPr id="5" name="Gráfico 4">
          <a:extLst>
            <a:ext uri="{FF2B5EF4-FFF2-40B4-BE49-F238E27FC236}">
              <a16:creationId xmlns:a16="http://schemas.microsoft.com/office/drawing/2014/main" id="{3883C290-D25E-4A71-AA3C-7AAAF8273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41</xdr:row>
      <xdr:rowOff>0</xdr:rowOff>
    </xdr:from>
    <xdr:to>
      <xdr:col>5</xdr:col>
      <xdr:colOff>53340</xdr:colOff>
      <xdr:row>56</xdr:row>
      <xdr:rowOff>53340</xdr:rowOff>
    </xdr:to>
    <xdr:graphicFrame macro="">
      <xdr:nvGraphicFramePr>
        <xdr:cNvPr id="7" name="Gráfico 6">
          <a:extLst>
            <a:ext uri="{FF2B5EF4-FFF2-40B4-BE49-F238E27FC236}">
              <a16:creationId xmlns:a16="http://schemas.microsoft.com/office/drawing/2014/main" id="{43D1B4CD-191A-4976-AFAD-55D2B138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41</xdr:row>
      <xdr:rowOff>0</xdr:rowOff>
    </xdr:from>
    <xdr:to>
      <xdr:col>12</xdr:col>
      <xdr:colOff>15240</xdr:colOff>
      <xdr:row>56</xdr:row>
      <xdr:rowOff>83820</xdr:rowOff>
    </xdr:to>
    <xdr:graphicFrame macro="">
      <xdr:nvGraphicFramePr>
        <xdr:cNvPr id="8" name="Gráfico 7">
          <a:extLst>
            <a:ext uri="{FF2B5EF4-FFF2-40B4-BE49-F238E27FC236}">
              <a16:creationId xmlns:a16="http://schemas.microsoft.com/office/drawing/2014/main" id="{39496EC3-989E-4776-ACCC-6CDD77366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59</xdr:row>
      <xdr:rowOff>0</xdr:rowOff>
    </xdr:from>
    <xdr:to>
      <xdr:col>5</xdr:col>
      <xdr:colOff>15240</xdr:colOff>
      <xdr:row>72</xdr:row>
      <xdr:rowOff>68580</xdr:rowOff>
    </xdr:to>
    <xdr:graphicFrame macro="">
      <xdr:nvGraphicFramePr>
        <xdr:cNvPr id="9" name="Gráfico 8">
          <a:extLst>
            <a:ext uri="{FF2B5EF4-FFF2-40B4-BE49-F238E27FC236}">
              <a16:creationId xmlns:a16="http://schemas.microsoft.com/office/drawing/2014/main" id="{9EF3F4CF-7459-4CA2-9C09-9F1AEAE54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lop" refreshedDate="45544.960688888888" createdVersion="8" refreshedVersion="8" minRefreshableVersion="3" recordCount="1903" xr:uid="{7BE7CACF-DEAF-47F1-97C9-6364E15459FE}">
  <cacheSource type="worksheet">
    <worksheetSource ref="A1:I1048576" sheet="cocina"/>
  </cacheSource>
  <cacheFields count="9">
    <cacheField name="Número de Orden" numFmtId="0">
      <sharedItems containsString="0" containsBlank="1" containsNumber="1" containsInteger="1" minValue="1" maxValue="767" count="76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m/>
      </sharedItems>
    </cacheField>
    <cacheField name="Nombre del Plato" numFmtId="0">
      <sharedItems containsBlank="1"/>
    </cacheField>
    <cacheField name="Costo Unitario" numFmtId="2">
      <sharedItems containsString="0" containsBlank="1" containsNumber="1" containsInteger="1" minValue="10" maxValue="25"/>
    </cacheField>
    <cacheField name="Precio Unitario" numFmtId="2">
      <sharedItems containsString="0" containsBlank="1" containsNumber="1" containsInteger="1" minValue="18" maxValue="40"/>
    </cacheField>
    <cacheField name="Cantidad Ordenada" numFmtId="0">
      <sharedItems containsString="0" containsBlank="1" containsNumber="1" containsInteger="1" minValue="1" maxValue="3"/>
    </cacheField>
    <cacheField name="Tiempo de Preparación" numFmtId="0">
      <sharedItems containsString="0" containsBlank="1" containsNumber="1" containsInteger="1" minValue="5" maxValue="59"/>
    </cacheField>
    <cacheField name="Ganancia Neta" numFmtId="0">
      <sharedItems containsString="0" containsBlank="1" containsNumber="1" containsInteger="1" minValue="8" maxValue="45"/>
    </cacheField>
    <cacheField name="Ganancia Bruta" numFmtId="0">
      <sharedItems containsString="0" containsBlank="1" containsNumber="1" containsInteger="1" minValue="18" maxValue="120"/>
    </cacheField>
    <cacheField name="Porcentaje de Ganancia" numFmtId="2">
      <sharedItems containsString="0" containsBlank="1" containsNumber="1" minValue="37.5" maxValue="44.444444444444443"/>
    </cacheField>
  </cacheFields>
  <extLst>
    <ext xmlns:x14="http://schemas.microsoft.com/office/spreadsheetml/2009/9/main" uri="{725AE2AE-9491-48be-B2B4-4EB974FC3084}">
      <x14:pivotCacheDefinition pivotCacheId="14419715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lop" refreshedDate="45544.960689699074" createdVersion="8" refreshedVersion="8" minRefreshableVersion="3" recordCount="768" xr:uid="{0DB4E966-BCEB-4157-B06F-425E59D842D5}">
  <cacheSource type="worksheet">
    <worksheetSource ref="A1:T1048576" sheet="sala"/>
  </cacheSource>
  <cacheFields count="20">
    <cacheField name="Número de Orden" numFmtId="0">
      <sharedItems containsString="0" containsBlank="1" containsNumber="1" containsInteger="1" minValue="1" maxValue="767"/>
    </cacheField>
    <cacheField name="Nombre del Cliente" numFmtId="0">
      <sharedItems containsBlank="1"/>
    </cacheField>
    <cacheField name="Número de Comensales" numFmtId="0">
      <sharedItems containsString="0" containsBlank="1" containsNumber="1" containsInteger="1" minValue="1" maxValue="6"/>
    </cacheField>
    <cacheField name="Hora de Llegada" numFmtId="0">
      <sharedItems containsNonDate="0" containsDate="1" containsString="0" containsBlank="1" minDate="2023-04-01T00:01:00" maxDate="2023-04-07T03:56:00"/>
    </cacheField>
    <cacheField name="Hora de Salida" numFmtId="0">
      <sharedItems containsNonDate="0" containsDate="1" containsString="0" containsBlank="1" minDate="2023-04-01T01:11:00" maxDate="2023-04-07T07:51:00"/>
    </cacheField>
    <cacheField name="Mesero Asignado" numFmtId="0">
      <sharedItems containsBlank="1"/>
    </cacheField>
    <cacheField name="Tipo de Servicio" numFmtId="0">
      <sharedItems containsBlank="1" count="4">
        <s v="Almuerzo"/>
        <s v="Desayuno"/>
        <s v="Cena"/>
        <m/>
      </sharedItems>
    </cacheField>
    <cacheField name="Método de Pago" numFmtId="0">
      <sharedItems containsBlank="1" count="4">
        <s v="Tarjeta de débito"/>
        <s v="Efectivo"/>
        <s v="Tarjeta de crédito"/>
        <m/>
      </sharedItems>
    </cacheField>
    <cacheField name="Propina" numFmtId="165">
      <sharedItems containsString="0" containsBlank="1" containsNumber="1" minValue="10.029999999999999" maxValue="49.88"/>
    </cacheField>
    <cacheField name="Estado de la Mesa" numFmtId="0">
      <sharedItems containsBlank="1"/>
    </cacheField>
    <cacheField name="País de Origen" numFmtId="0">
      <sharedItems containsBlank="1"/>
    </cacheField>
    <cacheField name="Platos Ordenados" numFmtId="0">
      <sharedItems containsBlank="1"/>
    </cacheField>
    <cacheField name="Monto Total de la Cuenta" numFmtId="165">
      <sharedItems containsString="0" containsBlank="1" containsNumber="1" minValue="31.39" maxValue="395.11"/>
    </cacheField>
    <cacheField name="Fecha de Factura" numFmtId="14">
      <sharedItems containsNonDate="0" containsDate="1" containsString="0" containsBlank="1" minDate="2023-04-01T00:01:00" maxDate="2023-04-07T03:56:00"/>
    </cacheField>
    <cacheField name="Hora de Llegada2" numFmtId="164">
      <sharedItems containsNonDate="0" containsDate="1" containsString="0" containsBlank="1" minDate="2023-04-01T00:01:00" maxDate="2023-04-07T03:56:00"/>
    </cacheField>
    <cacheField name="Hora de Salida2" numFmtId="164">
      <sharedItems containsNonDate="0" containsDate="1" containsString="0" containsBlank="1" minDate="2023-04-01T01:11:00" maxDate="2023-04-07T07:51:00"/>
    </cacheField>
    <cacheField name="Tiempo de Permanencia" numFmtId="164">
      <sharedItems containsNonDate="0" containsDate="1" containsString="0" containsBlank="1" minDate="1899-12-30T01:01:00" maxDate="1899-12-30T04:14:00"/>
    </cacheField>
    <cacheField name="Tiempo de Preparación (Horas)" numFmtId="2">
      <sharedItems containsString="0" containsBlank="1" containsNumber="1" minValue="8.3333333333333329E-2" maxValue="3.3833333333333333"/>
    </cacheField>
    <cacheField name="Tiempo de Degustación (Horas)" numFmtId="164">
      <sharedItems containsNonDate="0" containsDate="1" containsString="0" containsBlank="1" minDate="1899-12-30T00:00:00" maxDate="1899-12-30T04:04:00"/>
    </cacheField>
    <cacheField name="Cobrada" numFmtId="0">
      <sharedItems containsNonDate="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lop" refreshedDate="45544.961009143517" createdVersion="8" refreshedVersion="8" minRefreshableVersion="3" recordCount="768" xr:uid="{44DC92C6-E7D3-4B46-96F4-0FC5C1B4F7A9}">
  <cacheSource type="worksheet">
    <worksheetSource ref="A1:U1048576" sheet="sala"/>
  </cacheSource>
  <cacheFields count="21">
    <cacheField name="Número de Orden" numFmtId="0">
      <sharedItems containsString="0" containsBlank="1" containsNumber="1" containsInteger="1" minValue="1" maxValue="767"/>
    </cacheField>
    <cacheField name="Nombre del Cliente" numFmtId="0">
      <sharedItems containsBlank="1"/>
    </cacheField>
    <cacheField name="Número de Comensales" numFmtId="0">
      <sharedItems containsString="0" containsBlank="1" containsNumber="1" containsInteger="1" minValue="1" maxValue="6"/>
    </cacheField>
    <cacheField name="Hora de Llegada" numFmtId="0">
      <sharedItems containsNonDate="0" containsDate="1" containsString="0" containsBlank="1" minDate="2023-04-01T00:01:00" maxDate="2023-04-07T03:56:00"/>
    </cacheField>
    <cacheField name="Hora de Salida" numFmtId="0">
      <sharedItems containsNonDate="0" containsDate="1" containsString="0" containsBlank="1" minDate="2023-04-01T01:11:00" maxDate="2023-04-07T07:51:00"/>
    </cacheField>
    <cacheField name="Mesero Asignado" numFmtId="0">
      <sharedItems containsBlank="1" count="6">
        <s v="Mesero_3"/>
        <s v="Mesero_1"/>
        <s v="Mesero_2"/>
        <s v="Mesero_5"/>
        <s v="Mesero_4"/>
        <m/>
      </sharedItems>
    </cacheField>
    <cacheField name="Tipo de Servicio" numFmtId="0">
      <sharedItems containsBlank="1" count="4">
        <s v="Almuerzo"/>
        <s v="Desayuno"/>
        <s v="Cena"/>
        <m/>
      </sharedItems>
    </cacheField>
    <cacheField name="Método de Pago" numFmtId="0">
      <sharedItems containsBlank="1"/>
    </cacheField>
    <cacheField name="Propina" numFmtId="165">
      <sharedItems containsString="0" containsBlank="1" containsNumber="1" minValue="10.029999999999999" maxValue="49.88"/>
    </cacheField>
    <cacheField name="Estado de la Mesa" numFmtId="0">
      <sharedItems containsBlank="1"/>
    </cacheField>
    <cacheField name="País de Origen" numFmtId="0">
      <sharedItems containsBlank="1" count="12">
        <s v="España"/>
        <s v="Colombia"/>
        <s v="Brasil"/>
        <s v="Paraguay"/>
        <s v="Perú"/>
        <s v="Venezuela"/>
        <s v="Bolivia"/>
        <s v="Uruguay"/>
        <s v="Ecuador"/>
        <s v="Chile"/>
        <s v="Argentina"/>
        <m/>
      </sharedItems>
    </cacheField>
    <cacheField name="Platos Ordenados" numFmtId="0">
      <sharedItems containsBlank="1"/>
    </cacheField>
    <cacheField name="Monto Total de la Cuenta" numFmtId="165">
      <sharedItems containsString="0" containsBlank="1" containsNumber="1" minValue="31.39" maxValue="395.11"/>
    </cacheField>
    <cacheField name="Fecha de Factura" numFmtId="14">
      <sharedItems containsNonDate="0" containsDate="1" containsString="0" containsBlank="1" minDate="2023-04-01T00:01:00" maxDate="2023-04-07T03:56:00"/>
    </cacheField>
    <cacheField name="Hora de Llegada2" numFmtId="164">
      <sharedItems containsNonDate="0" containsDate="1" containsString="0" containsBlank="1" minDate="2023-04-01T00:01:00" maxDate="2023-04-07T03:56:00"/>
    </cacheField>
    <cacheField name="Hora de Salida2" numFmtId="164">
      <sharedItems containsNonDate="0" containsDate="1" containsString="0" containsBlank="1" minDate="2023-04-01T01:11:00" maxDate="2023-04-07T07:51:00"/>
    </cacheField>
    <cacheField name="Tiempo de Permanencia" numFmtId="164">
      <sharedItems containsNonDate="0" containsDate="1" containsString="0" containsBlank="1" minDate="1899-12-30T01:01:00" maxDate="1899-12-30T04:14:00"/>
    </cacheField>
    <cacheField name="Tiempo de Preparación (Horas)" numFmtId="2">
      <sharedItems containsString="0" containsBlank="1" containsNumber="1" minValue="8.3333333333333329E-2" maxValue="3.3833333333333333"/>
    </cacheField>
    <cacheField name="Tiempo de Degustación (Horas)" numFmtId="164">
      <sharedItems containsNonDate="0" containsDate="1" containsString="0" containsBlank="1" minDate="1899-12-30T00:00:00" maxDate="1899-12-30T04:04:00"/>
    </cacheField>
    <cacheField name="Cobrada" numFmtId="0">
      <sharedItems containsNonDate="0" containsBlank="1" count="3">
        <s v="SI"/>
        <s v="NO"/>
        <m/>
      </sharedItems>
    </cacheField>
    <cacheField name="Dia Semana" numFmtId="0">
      <sharedItems containsNonDate="0" containsBlank="1" count="8">
        <s v="sábado"/>
        <s v="domingo"/>
        <s v="lunes"/>
        <s v="martes"/>
        <s v="miércoles"/>
        <s v="jueves"/>
        <s v="viernes"/>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lop" refreshedDate="45544.961494907409" createdVersion="8" refreshedVersion="8" minRefreshableVersion="3" recordCount="768" xr:uid="{20236B79-AAEE-4A5E-B78B-A7D206B72FB5}">
  <cacheSource type="worksheet">
    <worksheetSource ref="A1:W1048576" sheet="sala"/>
  </cacheSource>
  <cacheFields count="23">
    <cacheField name="Número de Orden" numFmtId="0">
      <sharedItems containsString="0" containsBlank="1" containsNumber="1" containsInteger="1" minValue="1" maxValue="767"/>
    </cacheField>
    <cacheField name="Nombre del Cliente" numFmtId="0">
      <sharedItems containsBlank="1"/>
    </cacheField>
    <cacheField name="Número de Comensales" numFmtId="0">
      <sharedItems containsString="0" containsBlank="1" containsNumber="1" containsInteger="1" minValue="1" maxValue="6"/>
    </cacheField>
    <cacheField name="Hora de Llegada" numFmtId="0">
      <sharedItems containsNonDate="0" containsDate="1" containsString="0" containsBlank="1" minDate="2023-04-01T00:01:00" maxDate="2023-04-07T03:56:00"/>
    </cacheField>
    <cacheField name="Hora de Salida" numFmtId="0">
      <sharedItems containsNonDate="0" containsDate="1" containsString="0" containsBlank="1" minDate="2023-04-01T01:11:00" maxDate="2023-04-07T07:51:00"/>
    </cacheField>
    <cacheField name="Mesero Asignado" numFmtId="0">
      <sharedItems containsBlank="1"/>
    </cacheField>
    <cacheField name="Tipo de Servicio" numFmtId="0">
      <sharedItems containsBlank="1"/>
    </cacheField>
    <cacheField name="Método de Pago" numFmtId="0">
      <sharedItems containsBlank="1"/>
    </cacheField>
    <cacheField name="Propina" numFmtId="165">
      <sharedItems containsString="0" containsBlank="1" containsNumber="1" minValue="10.029999999999999" maxValue="49.88"/>
    </cacheField>
    <cacheField name="Estado de la Mesa" numFmtId="0">
      <sharedItems containsBlank="1"/>
    </cacheField>
    <cacheField name="País de Origen" numFmtId="0">
      <sharedItems containsBlank="1"/>
    </cacheField>
    <cacheField name="Platos Ordenados" numFmtId="0">
      <sharedItems containsBlank="1"/>
    </cacheField>
    <cacheField name="Monto Total de la Cuenta" numFmtId="165">
      <sharedItems containsString="0" containsBlank="1" containsNumber="1" minValue="31.39" maxValue="395.11"/>
    </cacheField>
    <cacheField name="Fecha de Factura" numFmtId="14">
      <sharedItems containsNonDate="0" containsDate="1" containsString="0" containsBlank="1" minDate="2023-04-01T00:01:00" maxDate="2023-04-07T03:56:00"/>
    </cacheField>
    <cacheField name="Hora de Llegada2" numFmtId="164">
      <sharedItems containsNonDate="0" containsDate="1" containsString="0" containsBlank="1" minDate="2023-04-01T00:01:00" maxDate="2023-04-07T03:56:00"/>
    </cacheField>
    <cacheField name="Hora de Salida2" numFmtId="164">
      <sharedItems containsNonDate="0" containsDate="1" containsString="0" containsBlank="1" minDate="2023-04-01T01:11:00" maxDate="2023-04-07T07:51:00"/>
    </cacheField>
    <cacheField name="Tiempo de Permanencia" numFmtId="164">
      <sharedItems containsNonDate="0" containsDate="1" containsString="0" containsBlank="1" minDate="1899-12-30T01:01:00" maxDate="1899-12-30T04:14:00"/>
    </cacheField>
    <cacheField name="Tiempo de Preparación (Horas)" numFmtId="2">
      <sharedItems containsString="0" containsBlank="1" containsNumber="1" minValue="8.3333333333333329E-2" maxValue="3.3833333333333333"/>
    </cacheField>
    <cacheField name="Tiempo de Degustación (Horas)" numFmtId="164">
      <sharedItems containsNonDate="0" containsDate="1" containsString="0" containsBlank="1" minDate="1899-12-30T00:00:00" maxDate="1899-12-30T04:04:00"/>
    </cacheField>
    <cacheField name="Cobrada" numFmtId="0">
      <sharedItems containsNonDate="0" containsBlank="1"/>
    </cacheField>
    <cacheField name="Dia Semana" numFmtId="0">
      <sharedItems containsNonDate="0" containsBlank="1"/>
    </cacheField>
    <cacheField name="Coste Total" numFmtId="165">
      <sharedItems containsString="0" containsBlank="1" containsNumber="1" containsInteger="1" minValue="18" maxValue="360"/>
    </cacheField>
    <cacheField name="Ganacia Neta" numFmtId="165">
      <sharedItems containsString="0" containsBlank="1" containsNumber="1" containsInteger="1" minValue="8" maxValue="1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3">
  <r>
    <x v="0"/>
    <s v="Plato_7"/>
    <n v="14"/>
    <n v="24"/>
    <n v="2"/>
    <n v="25"/>
    <n v="20"/>
    <n v="48"/>
    <n v="41.666666666666671"/>
  </r>
  <r>
    <x v="0"/>
    <s v="Plato_2"/>
    <n v="18"/>
    <n v="30"/>
    <n v="3"/>
    <n v="32"/>
    <n v="36"/>
    <n v="90"/>
    <n v="40"/>
  </r>
  <r>
    <x v="1"/>
    <s v="Plato_17"/>
    <n v="19"/>
    <n v="31"/>
    <n v="1"/>
    <n v="51"/>
    <n v="12"/>
    <n v="31"/>
    <n v="38.70967741935484"/>
  </r>
  <r>
    <x v="1"/>
    <s v="Plato_6"/>
    <n v="16"/>
    <n v="27"/>
    <n v="1"/>
    <n v="34"/>
    <n v="11"/>
    <n v="27"/>
    <n v="40.74074074074074"/>
  </r>
  <r>
    <x v="2"/>
    <s v="Plato_20"/>
    <n v="25"/>
    <n v="40"/>
    <n v="1"/>
    <n v="9"/>
    <n v="15"/>
    <n v="40"/>
    <n v="37.5"/>
  </r>
  <r>
    <x v="2"/>
    <s v="Plato_17"/>
    <n v="19"/>
    <n v="31"/>
    <n v="1"/>
    <n v="27"/>
    <n v="12"/>
    <n v="31"/>
    <n v="38.70967741935484"/>
  </r>
  <r>
    <x v="2"/>
    <s v="Plato_19"/>
    <n v="22"/>
    <n v="36"/>
    <n v="1"/>
    <n v="36"/>
    <n v="14"/>
    <n v="36"/>
    <n v="38.888888888888893"/>
  </r>
  <r>
    <x v="2"/>
    <s v="Plato_9"/>
    <n v="17"/>
    <n v="29"/>
    <n v="2"/>
    <n v="54"/>
    <n v="24"/>
    <n v="58"/>
    <n v="41.379310344827587"/>
  </r>
  <r>
    <x v="3"/>
    <s v="Plato_11"/>
    <n v="20"/>
    <n v="33"/>
    <n v="3"/>
    <n v="23"/>
    <n v="39"/>
    <n v="99"/>
    <n v="39.393939393939391"/>
  </r>
  <r>
    <x v="3"/>
    <s v="Plato_16"/>
    <n v="16"/>
    <n v="28"/>
    <n v="3"/>
    <n v="17"/>
    <n v="36"/>
    <n v="84"/>
    <n v="42.857142857142854"/>
  </r>
  <r>
    <x v="4"/>
    <s v="Plato_12"/>
    <n v="11"/>
    <n v="19"/>
    <n v="1"/>
    <n v="8"/>
    <n v="8"/>
    <n v="19"/>
    <n v="42.105263157894733"/>
  </r>
  <r>
    <x v="4"/>
    <s v="Plato_7"/>
    <n v="14"/>
    <n v="24"/>
    <n v="2"/>
    <n v="9"/>
    <n v="20"/>
    <n v="48"/>
    <n v="41.666666666666671"/>
  </r>
  <r>
    <x v="5"/>
    <s v="Plato_8"/>
    <n v="21"/>
    <n v="35"/>
    <n v="2"/>
    <n v="11"/>
    <n v="28"/>
    <n v="70"/>
    <n v="40"/>
  </r>
  <r>
    <x v="6"/>
    <s v="Plato_15"/>
    <n v="19"/>
    <n v="32"/>
    <n v="2"/>
    <n v="15"/>
    <n v="26"/>
    <n v="64"/>
    <n v="40.625"/>
  </r>
  <r>
    <x v="6"/>
    <s v="Plato_19"/>
    <n v="22"/>
    <n v="36"/>
    <n v="3"/>
    <n v="26"/>
    <n v="42"/>
    <n v="108"/>
    <n v="38.888888888888893"/>
  </r>
  <r>
    <x v="7"/>
    <s v="Plato_5"/>
    <n v="13"/>
    <n v="22"/>
    <n v="3"/>
    <n v="11"/>
    <n v="27"/>
    <n v="66"/>
    <n v="40.909090909090914"/>
  </r>
  <r>
    <x v="7"/>
    <s v="Plato_16"/>
    <n v="16"/>
    <n v="28"/>
    <n v="2"/>
    <n v="8"/>
    <n v="24"/>
    <n v="56"/>
    <n v="42.857142857142854"/>
  </r>
  <r>
    <x v="7"/>
    <s v="Plato_20"/>
    <n v="25"/>
    <n v="40"/>
    <n v="3"/>
    <n v="36"/>
    <n v="45"/>
    <n v="120"/>
    <n v="37.5"/>
  </r>
  <r>
    <x v="8"/>
    <s v="Plato_2"/>
    <n v="18"/>
    <n v="30"/>
    <n v="1"/>
    <n v="51"/>
    <n v="12"/>
    <n v="30"/>
    <n v="40"/>
  </r>
  <r>
    <x v="8"/>
    <s v="Plato_7"/>
    <n v="14"/>
    <n v="24"/>
    <n v="1"/>
    <n v="49"/>
    <n v="10"/>
    <n v="24"/>
    <n v="41.666666666666671"/>
  </r>
  <r>
    <x v="8"/>
    <s v="Plato_12"/>
    <n v="11"/>
    <n v="19"/>
    <n v="1"/>
    <n v="15"/>
    <n v="8"/>
    <n v="19"/>
    <n v="42.105263157894733"/>
  </r>
  <r>
    <x v="8"/>
    <s v="Plato_15"/>
    <n v="19"/>
    <n v="32"/>
    <n v="3"/>
    <n v="31"/>
    <n v="39"/>
    <n v="96"/>
    <n v="40.625"/>
  </r>
  <r>
    <x v="9"/>
    <s v="Plato_18"/>
    <n v="20"/>
    <n v="34"/>
    <n v="2"/>
    <n v="10"/>
    <n v="28"/>
    <n v="68"/>
    <n v="41.17647058823529"/>
  </r>
  <r>
    <x v="9"/>
    <s v="Plato_20"/>
    <n v="25"/>
    <n v="40"/>
    <n v="2"/>
    <n v="19"/>
    <n v="30"/>
    <n v="80"/>
    <n v="37.5"/>
  </r>
  <r>
    <x v="10"/>
    <s v="Plato_16"/>
    <n v="16"/>
    <n v="28"/>
    <n v="1"/>
    <n v="32"/>
    <n v="12"/>
    <n v="28"/>
    <n v="42.857142857142854"/>
  </r>
  <r>
    <x v="10"/>
    <s v="Plato_2"/>
    <n v="18"/>
    <n v="30"/>
    <n v="2"/>
    <n v="24"/>
    <n v="24"/>
    <n v="60"/>
    <n v="40"/>
  </r>
  <r>
    <x v="11"/>
    <s v="Plato_16"/>
    <n v="16"/>
    <n v="28"/>
    <n v="1"/>
    <n v="5"/>
    <n v="12"/>
    <n v="28"/>
    <n v="42.857142857142854"/>
  </r>
  <r>
    <x v="11"/>
    <s v="Plato_19"/>
    <n v="22"/>
    <n v="36"/>
    <n v="3"/>
    <n v="44"/>
    <n v="42"/>
    <n v="108"/>
    <n v="38.888888888888893"/>
  </r>
  <r>
    <x v="11"/>
    <s v="Plato_8"/>
    <n v="21"/>
    <n v="35"/>
    <n v="2"/>
    <n v="6"/>
    <n v="28"/>
    <n v="70"/>
    <n v="40"/>
  </r>
  <r>
    <x v="11"/>
    <s v="Plato_20"/>
    <n v="25"/>
    <n v="40"/>
    <n v="3"/>
    <n v="40"/>
    <n v="45"/>
    <n v="120"/>
    <n v="37.5"/>
  </r>
  <r>
    <x v="12"/>
    <s v="Plato_9"/>
    <n v="17"/>
    <n v="29"/>
    <n v="3"/>
    <n v="59"/>
    <n v="36"/>
    <n v="87"/>
    <n v="41.379310344827587"/>
  </r>
  <r>
    <x v="13"/>
    <s v="Plato_3"/>
    <n v="12"/>
    <n v="20"/>
    <n v="1"/>
    <n v="36"/>
    <n v="8"/>
    <n v="20"/>
    <n v="40"/>
  </r>
  <r>
    <x v="13"/>
    <s v="Plato_11"/>
    <n v="20"/>
    <n v="33"/>
    <n v="1"/>
    <n v="26"/>
    <n v="13"/>
    <n v="33"/>
    <n v="39.393939393939391"/>
  </r>
  <r>
    <x v="13"/>
    <s v="Plato_14"/>
    <n v="14"/>
    <n v="23"/>
    <n v="2"/>
    <n v="44"/>
    <n v="18"/>
    <n v="46"/>
    <n v="39.130434782608695"/>
  </r>
  <r>
    <x v="13"/>
    <s v="Plato_2"/>
    <n v="18"/>
    <n v="30"/>
    <n v="1"/>
    <n v="48"/>
    <n v="12"/>
    <n v="30"/>
    <n v="40"/>
  </r>
  <r>
    <x v="14"/>
    <s v="Plato_16"/>
    <n v="16"/>
    <n v="28"/>
    <n v="2"/>
    <n v="25"/>
    <n v="24"/>
    <n v="56"/>
    <n v="42.857142857142854"/>
  </r>
  <r>
    <x v="14"/>
    <s v="Plato_13"/>
    <n v="13"/>
    <n v="21"/>
    <n v="3"/>
    <n v="27"/>
    <n v="24"/>
    <n v="63"/>
    <n v="38.095238095238095"/>
  </r>
  <r>
    <x v="14"/>
    <s v="Plato_8"/>
    <n v="21"/>
    <n v="35"/>
    <n v="3"/>
    <n v="51"/>
    <n v="42"/>
    <n v="105"/>
    <n v="40"/>
  </r>
  <r>
    <x v="15"/>
    <s v="Plato_16"/>
    <n v="16"/>
    <n v="28"/>
    <n v="1"/>
    <n v="38"/>
    <n v="12"/>
    <n v="28"/>
    <n v="42.857142857142854"/>
  </r>
  <r>
    <x v="16"/>
    <s v="Plato_8"/>
    <n v="21"/>
    <n v="35"/>
    <n v="1"/>
    <n v="43"/>
    <n v="14"/>
    <n v="35"/>
    <n v="40"/>
  </r>
  <r>
    <x v="16"/>
    <s v="Plato_4"/>
    <n v="10"/>
    <n v="18"/>
    <n v="2"/>
    <n v="58"/>
    <n v="16"/>
    <n v="36"/>
    <n v="44.444444444444443"/>
  </r>
  <r>
    <x v="16"/>
    <s v="Plato_5"/>
    <n v="13"/>
    <n v="22"/>
    <n v="3"/>
    <n v="57"/>
    <n v="27"/>
    <n v="66"/>
    <n v="40.909090909090914"/>
  </r>
  <r>
    <x v="17"/>
    <s v="Plato_9"/>
    <n v="17"/>
    <n v="29"/>
    <n v="1"/>
    <n v="23"/>
    <n v="12"/>
    <n v="29"/>
    <n v="41.379310344827587"/>
  </r>
  <r>
    <x v="17"/>
    <s v="Plato_20"/>
    <n v="25"/>
    <n v="40"/>
    <n v="2"/>
    <n v="54"/>
    <n v="30"/>
    <n v="80"/>
    <n v="37.5"/>
  </r>
  <r>
    <x v="17"/>
    <s v="Plato_10"/>
    <n v="15"/>
    <n v="26"/>
    <n v="3"/>
    <n v="23"/>
    <n v="33"/>
    <n v="78"/>
    <n v="42.307692307692307"/>
  </r>
  <r>
    <x v="17"/>
    <s v="Plato_15"/>
    <n v="19"/>
    <n v="32"/>
    <n v="2"/>
    <n v="34"/>
    <n v="26"/>
    <n v="64"/>
    <n v="40.625"/>
  </r>
  <r>
    <x v="18"/>
    <s v="Plato_20"/>
    <n v="25"/>
    <n v="40"/>
    <n v="2"/>
    <n v="44"/>
    <n v="30"/>
    <n v="80"/>
    <n v="37.5"/>
  </r>
  <r>
    <x v="19"/>
    <s v="Plato_8"/>
    <n v="21"/>
    <n v="35"/>
    <n v="3"/>
    <n v="50"/>
    <n v="42"/>
    <n v="105"/>
    <n v="40"/>
  </r>
  <r>
    <x v="19"/>
    <s v="Plato_1"/>
    <n v="15"/>
    <n v="25"/>
    <n v="2"/>
    <n v="6"/>
    <n v="20"/>
    <n v="50"/>
    <n v="40"/>
  </r>
  <r>
    <x v="19"/>
    <s v="Plato_14"/>
    <n v="14"/>
    <n v="23"/>
    <n v="1"/>
    <n v="14"/>
    <n v="9"/>
    <n v="23"/>
    <n v="39.130434782608695"/>
  </r>
  <r>
    <x v="20"/>
    <s v="Plato_20"/>
    <n v="25"/>
    <n v="40"/>
    <n v="3"/>
    <n v="20"/>
    <n v="45"/>
    <n v="120"/>
    <n v="37.5"/>
  </r>
  <r>
    <x v="20"/>
    <s v="Plato_3"/>
    <n v="12"/>
    <n v="20"/>
    <n v="2"/>
    <n v="43"/>
    <n v="16"/>
    <n v="40"/>
    <n v="40"/>
  </r>
  <r>
    <x v="20"/>
    <s v="Plato_15"/>
    <n v="19"/>
    <n v="32"/>
    <n v="2"/>
    <n v="44"/>
    <n v="26"/>
    <n v="64"/>
    <n v="40.625"/>
  </r>
  <r>
    <x v="20"/>
    <s v="Plato_1"/>
    <n v="15"/>
    <n v="25"/>
    <n v="2"/>
    <n v="45"/>
    <n v="20"/>
    <n v="50"/>
    <n v="40"/>
  </r>
  <r>
    <x v="21"/>
    <s v="Plato_4"/>
    <n v="10"/>
    <n v="18"/>
    <n v="1"/>
    <n v="32"/>
    <n v="8"/>
    <n v="18"/>
    <n v="44.444444444444443"/>
  </r>
  <r>
    <x v="21"/>
    <s v="Plato_18"/>
    <n v="20"/>
    <n v="34"/>
    <n v="3"/>
    <n v="19"/>
    <n v="42"/>
    <n v="102"/>
    <n v="41.17647058823529"/>
  </r>
  <r>
    <x v="21"/>
    <s v="Plato_9"/>
    <n v="17"/>
    <n v="29"/>
    <n v="2"/>
    <n v="13"/>
    <n v="24"/>
    <n v="58"/>
    <n v="41.379310344827587"/>
  </r>
  <r>
    <x v="21"/>
    <s v="Plato_8"/>
    <n v="21"/>
    <n v="35"/>
    <n v="1"/>
    <n v="59"/>
    <n v="14"/>
    <n v="35"/>
    <n v="40"/>
  </r>
  <r>
    <x v="22"/>
    <s v="Plato_12"/>
    <n v="11"/>
    <n v="19"/>
    <n v="3"/>
    <n v="46"/>
    <n v="24"/>
    <n v="57"/>
    <n v="42.105263157894733"/>
  </r>
  <r>
    <x v="22"/>
    <s v="Plato_6"/>
    <n v="16"/>
    <n v="27"/>
    <n v="3"/>
    <n v="17"/>
    <n v="33"/>
    <n v="81"/>
    <n v="40.74074074074074"/>
  </r>
  <r>
    <x v="23"/>
    <s v="Plato_10"/>
    <n v="15"/>
    <n v="26"/>
    <n v="3"/>
    <n v="45"/>
    <n v="33"/>
    <n v="78"/>
    <n v="42.307692307692307"/>
  </r>
  <r>
    <x v="23"/>
    <s v="Plato_9"/>
    <n v="17"/>
    <n v="29"/>
    <n v="1"/>
    <n v="46"/>
    <n v="12"/>
    <n v="29"/>
    <n v="41.379310344827587"/>
  </r>
  <r>
    <x v="23"/>
    <s v="Plato_14"/>
    <n v="14"/>
    <n v="23"/>
    <n v="2"/>
    <n v="42"/>
    <n v="18"/>
    <n v="46"/>
    <n v="39.130434782608695"/>
  </r>
  <r>
    <x v="23"/>
    <s v="Plato_20"/>
    <n v="25"/>
    <n v="40"/>
    <n v="2"/>
    <n v="47"/>
    <n v="30"/>
    <n v="80"/>
    <n v="37.5"/>
  </r>
  <r>
    <x v="24"/>
    <s v="Plato_18"/>
    <n v="20"/>
    <n v="34"/>
    <n v="1"/>
    <n v="35"/>
    <n v="14"/>
    <n v="34"/>
    <n v="41.17647058823529"/>
  </r>
  <r>
    <x v="25"/>
    <s v="Plato_4"/>
    <n v="10"/>
    <n v="18"/>
    <n v="2"/>
    <n v="13"/>
    <n v="16"/>
    <n v="36"/>
    <n v="44.444444444444443"/>
  </r>
  <r>
    <x v="25"/>
    <s v="Plato_13"/>
    <n v="13"/>
    <n v="21"/>
    <n v="2"/>
    <n v="54"/>
    <n v="16"/>
    <n v="42"/>
    <n v="38.095238095238095"/>
  </r>
  <r>
    <x v="25"/>
    <s v="Plato_7"/>
    <n v="14"/>
    <n v="24"/>
    <n v="2"/>
    <n v="42"/>
    <n v="20"/>
    <n v="48"/>
    <n v="41.666666666666671"/>
  </r>
  <r>
    <x v="26"/>
    <s v="Plato_8"/>
    <n v="21"/>
    <n v="35"/>
    <n v="1"/>
    <n v="17"/>
    <n v="14"/>
    <n v="35"/>
    <n v="40"/>
  </r>
  <r>
    <x v="26"/>
    <s v="Plato_10"/>
    <n v="15"/>
    <n v="26"/>
    <n v="1"/>
    <n v="38"/>
    <n v="11"/>
    <n v="26"/>
    <n v="42.307692307692307"/>
  </r>
  <r>
    <x v="27"/>
    <s v="Plato_4"/>
    <n v="10"/>
    <n v="18"/>
    <n v="2"/>
    <n v="17"/>
    <n v="16"/>
    <n v="36"/>
    <n v="44.444444444444443"/>
  </r>
  <r>
    <x v="27"/>
    <s v="Plato_9"/>
    <n v="17"/>
    <n v="29"/>
    <n v="2"/>
    <n v="39"/>
    <n v="24"/>
    <n v="58"/>
    <n v="41.379310344827587"/>
  </r>
  <r>
    <x v="28"/>
    <s v="Plato_1"/>
    <n v="15"/>
    <n v="25"/>
    <n v="3"/>
    <n v="22"/>
    <n v="30"/>
    <n v="75"/>
    <n v="40"/>
  </r>
  <r>
    <x v="28"/>
    <s v="Plato_4"/>
    <n v="10"/>
    <n v="18"/>
    <n v="2"/>
    <n v="18"/>
    <n v="16"/>
    <n v="36"/>
    <n v="44.444444444444443"/>
  </r>
  <r>
    <x v="28"/>
    <s v="Plato_17"/>
    <n v="19"/>
    <n v="31"/>
    <n v="2"/>
    <n v="31"/>
    <n v="24"/>
    <n v="62"/>
    <n v="38.70967741935484"/>
  </r>
  <r>
    <x v="29"/>
    <s v="Plato_10"/>
    <n v="15"/>
    <n v="26"/>
    <n v="2"/>
    <n v="14"/>
    <n v="22"/>
    <n v="52"/>
    <n v="42.307692307692307"/>
  </r>
  <r>
    <x v="29"/>
    <s v="Plato_3"/>
    <n v="12"/>
    <n v="20"/>
    <n v="3"/>
    <n v="55"/>
    <n v="24"/>
    <n v="60"/>
    <n v="40"/>
  </r>
  <r>
    <x v="30"/>
    <s v="Plato_9"/>
    <n v="17"/>
    <n v="29"/>
    <n v="1"/>
    <n v="59"/>
    <n v="12"/>
    <n v="29"/>
    <n v="41.379310344827587"/>
  </r>
  <r>
    <x v="30"/>
    <s v="Plato_12"/>
    <n v="11"/>
    <n v="19"/>
    <n v="2"/>
    <n v="46"/>
    <n v="16"/>
    <n v="38"/>
    <n v="42.105263157894733"/>
  </r>
  <r>
    <x v="31"/>
    <s v="Plato_15"/>
    <n v="19"/>
    <n v="32"/>
    <n v="2"/>
    <n v="50"/>
    <n v="26"/>
    <n v="64"/>
    <n v="40.625"/>
  </r>
  <r>
    <x v="31"/>
    <s v="Plato_11"/>
    <n v="20"/>
    <n v="33"/>
    <n v="1"/>
    <n v="20"/>
    <n v="13"/>
    <n v="33"/>
    <n v="39.393939393939391"/>
  </r>
  <r>
    <x v="31"/>
    <s v="Plato_10"/>
    <n v="15"/>
    <n v="26"/>
    <n v="3"/>
    <n v="35"/>
    <n v="33"/>
    <n v="78"/>
    <n v="42.307692307692307"/>
  </r>
  <r>
    <x v="31"/>
    <s v="Plato_4"/>
    <n v="10"/>
    <n v="18"/>
    <n v="2"/>
    <n v="23"/>
    <n v="16"/>
    <n v="36"/>
    <n v="44.444444444444443"/>
  </r>
  <r>
    <x v="32"/>
    <s v="Plato_8"/>
    <n v="21"/>
    <n v="35"/>
    <n v="3"/>
    <n v="6"/>
    <n v="42"/>
    <n v="105"/>
    <n v="40"/>
  </r>
  <r>
    <x v="32"/>
    <s v="Plato_6"/>
    <n v="16"/>
    <n v="27"/>
    <n v="1"/>
    <n v="59"/>
    <n v="11"/>
    <n v="27"/>
    <n v="40.74074074074074"/>
  </r>
  <r>
    <x v="32"/>
    <s v="Plato_15"/>
    <n v="19"/>
    <n v="32"/>
    <n v="3"/>
    <n v="55"/>
    <n v="39"/>
    <n v="96"/>
    <n v="40.625"/>
  </r>
  <r>
    <x v="32"/>
    <s v="Plato_10"/>
    <n v="15"/>
    <n v="26"/>
    <n v="3"/>
    <n v="10"/>
    <n v="33"/>
    <n v="78"/>
    <n v="42.307692307692307"/>
  </r>
  <r>
    <x v="33"/>
    <s v="Plato_18"/>
    <n v="20"/>
    <n v="34"/>
    <n v="1"/>
    <n v="46"/>
    <n v="14"/>
    <n v="34"/>
    <n v="41.17647058823529"/>
  </r>
  <r>
    <x v="33"/>
    <s v="Plato_10"/>
    <n v="15"/>
    <n v="26"/>
    <n v="3"/>
    <n v="19"/>
    <n v="33"/>
    <n v="78"/>
    <n v="42.307692307692307"/>
  </r>
  <r>
    <x v="34"/>
    <s v="Plato_2"/>
    <n v="18"/>
    <n v="30"/>
    <n v="3"/>
    <n v="5"/>
    <n v="36"/>
    <n v="90"/>
    <n v="40"/>
  </r>
  <r>
    <x v="34"/>
    <s v="Plato_9"/>
    <n v="17"/>
    <n v="29"/>
    <n v="1"/>
    <n v="8"/>
    <n v="12"/>
    <n v="29"/>
    <n v="41.379310344827587"/>
  </r>
  <r>
    <x v="34"/>
    <s v="Plato_11"/>
    <n v="20"/>
    <n v="33"/>
    <n v="1"/>
    <n v="21"/>
    <n v="13"/>
    <n v="33"/>
    <n v="39.393939393939391"/>
  </r>
  <r>
    <x v="34"/>
    <s v="Plato_17"/>
    <n v="19"/>
    <n v="31"/>
    <n v="2"/>
    <n v="31"/>
    <n v="24"/>
    <n v="62"/>
    <n v="38.70967741935484"/>
  </r>
  <r>
    <x v="35"/>
    <s v="Plato_2"/>
    <n v="18"/>
    <n v="30"/>
    <n v="1"/>
    <n v="38"/>
    <n v="12"/>
    <n v="30"/>
    <n v="40"/>
  </r>
  <r>
    <x v="36"/>
    <s v="Plato_13"/>
    <n v="13"/>
    <n v="21"/>
    <n v="1"/>
    <n v="47"/>
    <n v="8"/>
    <n v="21"/>
    <n v="38.095238095238095"/>
  </r>
  <r>
    <x v="37"/>
    <s v="Plato_17"/>
    <n v="19"/>
    <n v="31"/>
    <n v="3"/>
    <n v="21"/>
    <n v="36"/>
    <n v="93"/>
    <n v="38.70967741935484"/>
  </r>
  <r>
    <x v="37"/>
    <s v="Plato_8"/>
    <n v="21"/>
    <n v="35"/>
    <n v="2"/>
    <n v="34"/>
    <n v="28"/>
    <n v="70"/>
    <n v="40"/>
  </r>
  <r>
    <x v="37"/>
    <s v="Plato_19"/>
    <n v="22"/>
    <n v="36"/>
    <n v="2"/>
    <n v="43"/>
    <n v="28"/>
    <n v="72"/>
    <n v="38.888888888888893"/>
  </r>
  <r>
    <x v="38"/>
    <s v="Plato_19"/>
    <n v="22"/>
    <n v="36"/>
    <n v="3"/>
    <n v="57"/>
    <n v="42"/>
    <n v="108"/>
    <n v="38.888888888888893"/>
  </r>
  <r>
    <x v="39"/>
    <s v="Plato_9"/>
    <n v="17"/>
    <n v="29"/>
    <n v="3"/>
    <n v="15"/>
    <n v="36"/>
    <n v="87"/>
    <n v="41.379310344827587"/>
  </r>
  <r>
    <x v="39"/>
    <s v="Plato_11"/>
    <n v="20"/>
    <n v="33"/>
    <n v="1"/>
    <n v="50"/>
    <n v="13"/>
    <n v="33"/>
    <n v="39.393939393939391"/>
  </r>
  <r>
    <x v="39"/>
    <s v="Plato_16"/>
    <n v="16"/>
    <n v="28"/>
    <n v="1"/>
    <n v="13"/>
    <n v="12"/>
    <n v="28"/>
    <n v="42.857142857142854"/>
  </r>
  <r>
    <x v="40"/>
    <s v="Plato_15"/>
    <n v="19"/>
    <n v="32"/>
    <n v="3"/>
    <n v="23"/>
    <n v="39"/>
    <n v="96"/>
    <n v="40.625"/>
  </r>
  <r>
    <x v="40"/>
    <s v="Plato_10"/>
    <n v="15"/>
    <n v="26"/>
    <n v="3"/>
    <n v="47"/>
    <n v="33"/>
    <n v="78"/>
    <n v="42.307692307692307"/>
  </r>
  <r>
    <x v="40"/>
    <s v="Plato_2"/>
    <n v="18"/>
    <n v="30"/>
    <n v="1"/>
    <n v="19"/>
    <n v="12"/>
    <n v="30"/>
    <n v="40"/>
  </r>
  <r>
    <x v="41"/>
    <s v="Plato_5"/>
    <n v="13"/>
    <n v="22"/>
    <n v="1"/>
    <n v="57"/>
    <n v="9"/>
    <n v="22"/>
    <n v="40.909090909090914"/>
  </r>
  <r>
    <x v="41"/>
    <s v="Plato_20"/>
    <n v="25"/>
    <n v="40"/>
    <n v="2"/>
    <n v="12"/>
    <n v="30"/>
    <n v="80"/>
    <n v="37.5"/>
  </r>
  <r>
    <x v="42"/>
    <s v="Plato_15"/>
    <n v="19"/>
    <n v="32"/>
    <n v="1"/>
    <n v="6"/>
    <n v="13"/>
    <n v="32"/>
    <n v="40.625"/>
  </r>
  <r>
    <x v="42"/>
    <s v="Plato_18"/>
    <n v="20"/>
    <n v="34"/>
    <n v="2"/>
    <n v="59"/>
    <n v="28"/>
    <n v="68"/>
    <n v="41.17647058823529"/>
  </r>
  <r>
    <x v="42"/>
    <s v="Plato_7"/>
    <n v="14"/>
    <n v="24"/>
    <n v="3"/>
    <n v="57"/>
    <n v="30"/>
    <n v="72"/>
    <n v="41.666666666666671"/>
  </r>
  <r>
    <x v="42"/>
    <s v="Plato_17"/>
    <n v="19"/>
    <n v="31"/>
    <n v="1"/>
    <n v="24"/>
    <n v="12"/>
    <n v="31"/>
    <n v="38.70967741935484"/>
  </r>
  <r>
    <x v="43"/>
    <s v="Plato_10"/>
    <n v="15"/>
    <n v="26"/>
    <n v="1"/>
    <n v="34"/>
    <n v="11"/>
    <n v="26"/>
    <n v="42.307692307692307"/>
  </r>
  <r>
    <x v="43"/>
    <s v="Plato_1"/>
    <n v="15"/>
    <n v="25"/>
    <n v="3"/>
    <n v="8"/>
    <n v="30"/>
    <n v="75"/>
    <n v="40"/>
  </r>
  <r>
    <x v="43"/>
    <s v="Plato_13"/>
    <n v="13"/>
    <n v="21"/>
    <n v="1"/>
    <n v="43"/>
    <n v="8"/>
    <n v="21"/>
    <n v="38.095238095238095"/>
  </r>
  <r>
    <x v="44"/>
    <s v="Plato_4"/>
    <n v="10"/>
    <n v="18"/>
    <n v="3"/>
    <n v="47"/>
    <n v="24"/>
    <n v="54"/>
    <n v="44.444444444444443"/>
  </r>
  <r>
    <x v="45"/>
    <s v="Plato_2"/>
    <n v="18"/>
    <n v="30"/>
    <n v="2"/>
    <n v="23"/>
    <n v="24"/>
    <n v="60"/>
    <n v="40"/>
  </r>
  <r>
    <x v="45"/>
    <s v="Plato_18"/>
    <n v="20"/>
    <n v="34"/>
    <n v="1"/>
    <n v="48"/>
    <n v="14"/>
    <n v="34"/>
    <n v="41.17647058823529"/>
  </r>
  <r>
    <x v="45"/>
    <s v="Plato_14"/>
    <n v="14"/>
    <n v="23"/>
    <n v="2"/>
    <n v="15"/>
    <n v="18"/>
    <n v="46"/>
    <n v="39.130434782608695"/>
  </r>
  <r>
    <x v="46"/>
    <s v="Plato_11"/>
    <n v="20"/>
    <n v="33"/>
    <n v="2"/>
    <n v="56"/>
    <n v="26"/>
    <n v="66"/>
    <n v="39.393939393939391"/>
  </r>
  <r>
    <x v="46"/>
    <s v="Plato_14"/>
    <n v="14"/>
    <n v="23"/>
    <n v="1"/>
    <n v="17"/>
    <n v="9"/>
    <n v="23"/>
    <n v="39.130434782608695"/>
  </r>
  <r>
    <x v="46"/>
    <s v="Plato_3"/>
    <n v="12"/>
    <n v="20"/>
    <n v="1"/>
    <n v="14"/>
    <n v="8"/>
    <n v="20"/>
    <n v="40"/>
  </r>
  <r>
    <x v="47"/>
    <s v="Plato_6"/>
    <n v="16"/>
    <n v="27"/>
    <n v="3"/>
    <n v="37"/>
    <n v="33"/>
    <n v="81"/>
    <n v="40.74074074074074"/>
  </r>
  <r>
    <x v="47"/>
    <s v="Plato_5"/>
    <n v="13"/>
    <n v="22"/>
    <n v="2"/>
    <n v="55"/>
    <n v="18"/>
    <n v="44"/>
    <n v="40.909090909090914"/>
  </r>
  <r>
    <x v="47"/>
    <s v="Plato_11"/>
    <n v="20"/>
    <n v="33"/>
    <n v="1"/>
    <n v="32"/>
    <n v="13"/>
    <n v="33"/>
    <n v="39.393939393939391"/>
  </r>
  <r>
    <x v="48"/>
    <s v="Plato_7"/>
    <n v="14"/>
    <n v="24"/>
    <n v="3"/>
    <n v="9"/>
    <n v="30"/>
    <n v="72"/>
    <n v="41.666666666666671"/>
  </r>
  <r>
    <x v="48"/>
    <s v="Plato_15"/>
    <n v="19"/>
    <n v="32"/>
    <n v="3"/>
    <n v="27"/>
    <n v="39"/>
    <n v="96"/>
    <n v="40.625"/>
  </r>
  <r>
    <x v="48"/>
    <s v="Plato_4"/>
    <n v="10"/>
    <n v="18"/>
    <n v="1"/>
    <n v="45"/>
    <n v="8"/>
    <n v="18"/>
    <n v="44.444444444444443"/>
  </r>
  <r>
    <x v="49"/>
    <s v="Plato_15"/>
    <n v="19"/>
    <n v="32"/>
    <n v="1"/>
    <n v="6"/>
    <n v="13"/>
    <n v="32"/>
    <n v="40.625"/>
  </r>
  <r>
    <x v="49"/>
    <s v="Plato_5"/>
    <n v="13"/>
    <n v="22"/>
    <n v="2"/>
    <n v="15"/>
    <n v="18"/>
    <n v="44"/>
    <n v="40.909090909090914"/>
  </r>
  <r>
    <x v="50"/>
    <s v="Plato_14"/>
    <n v="14"/>
    <n v="23"/>
    <n v="2"/>
    <n v="33"/>
    <n v="18"/>
    <n v="46"/>
    <n v="39.130434782608695"/>
  </r>
  <r>
    <x v="50"/>
    <s v="Plato_11"/>
    <n v="20"/>
    <n v="33"/>
    <n v="3"/>
    <n v="56"/>
    <n v="39"/>
    <n v="99"/>
    <n v="39.393939393939391"/>
  </r>
  <r>
    <x v="50"/>
    <s v="Plato_5"/>
    <n v="13"/>
    <n v="22"/>
    <n v="2"/>
    <n v="53"/>
    <n v="18"/>
    <n v="44"/>
    <n v="40.909090909090914"/>
  </r>
  <r>
    <x v="50"/>
    <s v="Plato_4"/>
    <n v="10"/>
    <n v="18"/>
    <n v="2"/>
    <n v="22"/>
    <n v="16"/>
    <n v="36"/>
    <n v="44.444444444444443"/>
  </r>
  <r>
    <x v="51"/>
    <s v="Plato_11"/>
    <n v="20"/>
    <n v="33"/>
    <n v="3"/>
    <n v="13"/>
    <n v="39"/>
    <n v="99"/>
    <n v="39.393939393939391"/>
  </r>
  <r>
    <x v="51"/>
    <s v="Plato_17"/>
    <n v="19"/>
    <n v="31"/>
    <n v="2"/>
    <n v="17"/>
    <n v="24"/>
    <n v="62"/>
    <n v="38.70967741935484"/>
  </r>
  <r>
    <x v="51"/>
    <s v="Plato_18"/>
    <n v="20"/>
    <n v="34"/>
    <n v="3"/>
    <n v="32"/>
    <n v="42"/>
    <n v="102"/>
    <n v="41.17647058823529"/>
  </r>
  <r>
    <x v="52"/>
    <s v="Plato_14"/>
    <n v="14"/>
    <n v="23"/>
    <n v="3"/>
    <n v="47"/>
    <n v="27"/>
    <n v="69"/>
    <n v="39.130434782608695"/>
  </r>
  <r>
    <x v="52"/>
    <s v="Plato_2"/>
    <n v="18"/>
    <n v="30"/>
    <n v="3"/>
    <n v="39"/>
    <n v="36"/>
    <n v="90"/>
    <n v="40"/>
  </r>
  <r>
    <x v="52"/>
    <s v="Plato_19"/>
    <n v="22"/>
    <n v="36"/>
    <n v="3"/>
    <n v="26"/>
    <n v="42"/>
    <n v="108"/>
    <n v="38.888888888888893"/>
  </r>
  <r>
    <x v="53"/>
    <s v="Plato_8"/>
    <n v="21"/>
    <n v="35"/>
    <n v="3"/>
    <n v="47"/>
    <n v="42"/>
    <n v="105"/>
    <n v="40"/>
  </r>
  <r>
    <x v="53"/>
    <s v="Plato_17"/>
    <n v="19"/>
    <n v="31"/>
    <n v="1"/>
    <n v="55"/>
    <n v="12"/>
    <n v="31"/>
    <n v="38.70967741935484"/>
  </r>
  <r>
    <x v="53"/>
    <s v="Plato_4"/>
    <n v="10"/>
    <n v="18"/>
    <n v="1"/>
    <n v="55"/>
    <n v="8"/>
    <n v="18"/>
    <n v="44.444444444444443"/>
  </r>
  <r>
    <x v="53"/>
    <s v="Plato_11"/>
    <n v="20"/>
    <n v="33"/>
    <n v="1"/>
    <n v="46"/>
    <n v="13"/>
    <n v="33"/>
    <n v="39.393939393939391"/>
  </r>
  <r>
    <x v="54"/>
    <s v="Plato_11"/>
    <n v="20"/>
    <n v="33"/>
    <n v="3"/>
    <n v="27"/>
    <n v="39"/>
    <n v="99"/>
    <n v="39.393939393939391"/>
  </r>
  <r>
    <x v="54"/>
    <s v="Plato_7"/>
    <n v="14"/>
    <n v="24"/>
    <n v="1"/>
    <n v="5"/>
    <n v="10"/>
    <n v="24"/>
    <n v="41.666666666666671"/>
  </r>
  <r>
    <x v="54"/>
    <s v="Plato_19"/>
    <n v="22"/>
    <n v="36"/>
    <n v="1"/>
    <n v="51"/>
    <n v="14"/>
    <n v="36"/>
    <n v="38.888888888888893"/>
  </r>
  <r>
    <x v="54"/>
    <s v="Plato_15"/>
    <n v="19"/>
    <n v="32"/>
    <n v="3"/>
    <n v="13"/>
    <n v="39"/>
    <n v="96"/>
    <n v="40.625"/>
  </r>
  <r>
    <x v="55"/>
    <s v="Plato_9"/>
    <n v="17"/>
    <n v="29"/>
    <n v="1"/>
    <n v="38"/>
    <n v="12"/>
    <n v="29"/>
    <n v="41.379310344827587"/>
  </r>
  <r>
    <x v="55"/>
    <s v="Plato_12"/>
    <n v="11"/>
    <n v="19"/>
    <n v="1"/>
    <n v="40"/>
    <n v="8"/>
    <n v="19"/>
    <n v="42.105263157894733"/>
  </r>
  <r>
    <x v="56"/>
    <s v="Plato_8"/>
    <n v="21"/>
    <n v="35"/>
    <n v="1"/>
    <n v="21"/>
    <n v="14"/>
    <n v="35"/>
    <n v="40"/>
  </r>
  <r>
    <x v="56"/>
    <s v="Plato_20"/>
    <n v="25"/>
    <n v="40"/>
    <n v="1"/>
    <n v="30"/>
    <n v="15"/>
    <n v="40"/>
    <n v="37.5"/>
  </r>
  <r>
    <x v="56"/>
    <s v="Plato_5"/>
    <n v="13"/>
    <n v="22"/>
    <n v="1"/>
    <n v="10"/>
    <n v="9"/>
    <n v="22"/>
    <n v="40.909090909090914"/>
  </r>
  <r>
    <x v="56"/>
    <s v="Plato_19"/>
    <n v="22"/>
    <n v="36"/>
    <n v="2"/>
    <n v="7"/>
    <n v="28"/>
    <n v="72"/>
    <n v="38.888888888888893"/>
  </r>
  <r>
    <x v="57"/>
    <s v="Plato_5"/>
    <n v="13"/>
    <n v="22"/>
    <n v="1"/>
    <n v="17"/>
    <n v="9"/>
    <n v="22"/>
    <n v="40.909090909090914"/>
  </r>
  <r>
    <x v="57"/>
    <s v="Plato_3"/>
    <n v="12"/>
    <n v="20"/>
    <n v="3"/>
    <n v="56"/>
    <n v="24"/>
    <n v="60"/>
    <n v="40"/>
  </r>
  <r>
    <x v="58"/>
    <s v="Plato_12"/>
    <n v="11"/>
    <n v="19"/>
    <n v="2"/>
    <n v="13"/>
    <n v="16"/>
    <n v="38"/>
    <n v="42.105263157894733"/>
  </r>
  <r>
    <x v="58"/>
    <s v="Plato_14"/>
    <n v="14"/>
    <n v="23"/>
    <n v="2"/>
    <n v="9"/>
    <n v="18"/>
    <n v="46"/>
    <n v="39.130434782608695"/>
  </r>
  <r>
    <x v="58"/>
    <s v="Plato_4"/>
    <n v="10"/>
    <n v="18"/>
    <n v="2"/>
    <n v="13"/>
    <n v="16"/>
    <n v="36"/>
    <n v="44.444444444444443"/>
  </r>
  <r>
    <x v="58"/>
    <s v="Plato_20"/>
    <n v="25"/>
    <n v="40"/>
    <n v="1"/>
    <n v="13"/>
    <n v="15"/>
    <n v="40"/>
    <n v="37.5"/>
  </r>
  <r>
    <x v="59"/>
    <s v="Plato_4"/>
    <n v="10"/>
    <n v="18"/>
    <n v="2"/>
    <n v="23"/>
    <n v="16"/>
    <n v="36"/>
    <n v="44.444444444444443"/>
  </r>
  <r>
    <x v="59"/>
    <s v="Plato_11"/>
    <n v="20"/>
    <n v="33"/>
    <n v="2"/>
    <n v="20"/>
    <n v="26"/>
    <n v="66"/>
    <n v="39.393939393939391"/>
  </r>
  <r>
    <x v="60"/>
    <s v="Plato_20"/>
    <n v="25"/>
    <n v="40"/>
    <n v="2"/>
    <n v="56"/>
    <n v="30"/>
    <n v="80"/>
    <n v="37.5"/>
  </r>
  <r>
    <x v="60"/>
    <s v="Plato_4"/>
    <n v="10"/>
    <n v="18"/>
    <n v="1"/>
    <n v="39"/>
    <n v="8"/>
    <n v="18"/>
    <n v="44.444444444444443"/>
  </r>
  <r>
    <x v="60"/>
    <s v="Plato_2"/>
    <n v="18"/>
    <n v="30"/>
    <n v="2"/>
    <n v="13"/>
    <n v="24"/>
    <n v="60"/>
    <n v="40"/>
  </r>
  <r>
    <x v="60"/>
    <s v="Plato_16"/>
    <n v="16"/>
    <n v="28"/>
    <n v="3"/>
    <n v="51"/>
    <n v="36"/>
    <n v="84"/>
    <n v="42.857142857142854"/>
  </r>
  <r>
    <x v="61"/>
    <s v="Plato_2"/>
    <n v="18"/>
    <n v="30"/>
    <n v="2"/>
    <n v="59"/>
    <n v="24"/>
    <n v="60"/>
    <n v="40"/>
  </r>
  <r>
    <x v="61"/>
    <s v="Plato_12"/>
    <n v="11"/>
    <n v="19"/>
    <n v="3"/>
    <n v="46"/>
    <n v="24"/>
    <n v="57"/>
    <n v="42.105263157894733"/>
  </r>
  <r>
    <x v="61"/>
    <s v="Plato_17"/>
    <n v="19"/>
    <n v="31"/>
    <n v="1"/>
    <n v="50"/>
    <n v="12"/>
    <n v="31"/>
    <n v="38.70967741935484"/>
  </r>
  <r>
    <x v="62"/>
    <s v="Plato_3"/>
    <n v="12"/>
    <n v="20"/>
    <n v="1"/>
    <n v="10"/>
    <n v="8"/>
    <n v="20"/>
    <n v="40"/>
  </r>
  <r>
    <x v="62"/>
    <s v="Plato_8"/>
    <n v="21"/>
    <n v="35"/>
    <n v="1"/>
    <n v="20"/>
    <n v="14"/>
    <n v="35"/>
    <n v="40"/>
  </r>
  <r>
    <x v="63"/>
    <s v="Plato_3"/>
    <n v="12"/>
    <n v="20"/>
    <n v="3"/>
    <n v="25"/>
    <n v="24"/>
    <n v="60"/>
    <n v="40"/>
  </r>
  <r>
    <x v="63"/>
    <s v="Plato_20"/>
    <n v="25"/>
    <n v="40"/>
    <n v="3"/>
    <n v="47"/>
    <n v="45"/>
    <n v="120"/>
    <n v="37.5"/>
  </r>
  <r>
    <x v="63"/>
    <s v="Plato_19"/>
    <n v="22"/>
    <n v="36"/>
    <n v="3"/>
    <n v="10"/>
    <n v="42"/>
    <n v="108"/>
    <n v="38.888888888888893"/>
  </r>
  <r>
    <x v="64"/>
    <s v="Plato_16"/>
    <n v="16"/>
    <n v="28"/>
    <n v="1"/>
    <n v="32"/>
    <n v="12"/>
    <n v="28"/>
    <n v="42.857142857142854"/>
  </r>
  <r>
    <x v="64"/>
    <s v="Plato_17"/>
    <n v="19"/>
    <n v="31"/>
    <n v="1"/>
    <n v="55"/>
    <n v="12"/>
    <n v="31"/>
    <n v="38.70967741935484"/>
  </r>
  <r>
    <x v="64"/>
    <s v="Plato_12"/>
    <n v="11"/>
    <n v="19"/>
    <n v="3"/>
    <n v="51"/>
    <n v="24"/>
    <n v="57"/>
    <n v="42.105263157894733"/>
  </r>
  <r>
    <x v="64"/>
    <s v="Plato_20"/>
    <n v="25"/>
    <n v="40"/>
    <n v="2"/>
    <n v="17"/>
    <n v="30"/>
    <n v="80"/>
    <n v="37.5"/>
  </r>
  <r>
    <x v="65"/>
    <s v="Plato_19"/>
    <n v="22"/>
    <n v="36"/>
    <n v="1"/>
    <n v="29"/>
    <n v="14"/>
    <n v="36"/>
    <n v="38.888888888888893"/>
  </r>
  <r>
    <x v="65"/>
    <s v="Plato_20"/>
    <n v="25"/>
    <n v="40"/>
    <n v="3"/>
    <n v="30"/>
    <n v="45"/>
    <n v="120"/>
    <n v="37.5"/>
  </r>
  <r>
    <x v="65"/>
    <s v="Plato_4"/>
    <n v="10"/>
    <n v="18"/>
    <n v="3"/>
    <n v="55"/>
    <n v="24"/>
    <n v="54"/>
    <n v="44.444444444444443"/>
  </r>
  <r>
    <x v="66"/>
    <s v="Plato_20"/>
    <n v="25"/>
    <n v="40"/>
    <n v="1"/>
    <n v="22"/>
    <n v="15"/>
    <n v="40"/>
    <n v="37.5"/>
  </r>
  <r>
    <x v="66"/>
    <s v="Plato_19"/>
    <n v="22"/>
    <n v="36"/>
    <n v="3"/>
    <n v="59"/>
    <n v="42"/>
    <n v="108"/>
    <n v="38.888888888888893"/>
  </r>
  <r>
    <x v="66"/>
    <s v="Plato_10"/>
    <n v="15"/>
    <n v="26"/>
    <n v="3"/>
    <n v="15"/>
    <n v="33"/>
    <n v="78"/>
    <n v="42.307692307692307"/>
  </r>
  <r>
    <x v="66"/>
    <s v="Plato_2"/>
    <n v="18"/>
    <n v="30"/>
    <n v="1"/>
    <n v="35"/>
    <n v="12"/>
    <n v="30"/>
    <n v="40"/>
  </r>
  <r>
    <x v="67"/>
    <s v="Plato_14"/>
    <n v="14"/>
    <n v="23"/>
    <n v="3"/>
    <n v="43"/>
    <n v="27"/>
    <n v="69"/>
    <n v="39.130434782608695"/>
  </r>
  <r>
    <x v="67"/>
    <s v="Plato_16"/>
    <n v="16"/>
    <n v="28"/>
    <n v="1"/>
    <n v="19"/>
    <n v="12"/>
    <n v="28"/>
    <n v="42.857142857142854"/>
  </r>
  <r>
    <x v="67"/>
    <s v="Plato_15"/>
    <n v="19"/>
    <n v="32"/>
    <n v="3"/>
    <n v="57"/>
    <n v="39"/>
    <n v="96"/>
    <n v="40.625"/>
  </r>
  <r>
    <x v="67"/>
    <s v="Plato_1"/>
    <n v="15"/>
    <n v="25"/>
    <n v="1"/>
    <n v="26"/>
    <n v="10"/>
    <n v="25"/>
    <n v="40"/>
  </r>
  <r>
    <x v="68"/>
    <s v="Plato_13"/>
    <n v="13"/>
    <n v="21"/>
    <n v="3"/>
    <n v="20"/>
    <n v="24"/>
    <n v="63"/>
    <n v="38.095238095238095"/>
  </r>
  <r>
    <x v="68"/>
    <s v="Plato_7"/>
    <n v="14"/>
    <n v="24"/>
    <n v="3"/>
    <n v="48"/>
    <n v="30"/>
    <n v="72"/>
    <n v="41.666666666666671"/>
  </r>
  <r>
    <x v="68"/>
    <s v="Plato_11"/>
    <n v="20"/>
    <n v="33"/>
    <n v="3"/>
    <n v="24"/>
    <n v="39"/>
    <n v="99"/>
    <n v="39.393939393939391"/>
  </r>
  <r>
    <x v="69"/>
    <s v="Plato_1"/>
    <n v="15"/>
    <n v="25"/>
    <n v="2"/>
    <n v="19"/>
    <n v="20"/>
    <n v="50"/>
    <n v="40"/>
  </r>
  <r>
    <x v="69"/>
    <s v="Plato_18"/>
    <n v="20"/>
    <n v="34"/>
    <n v="2"/>
    <n v="21"/>
    <n v="28"/>
    <n v="68"/>
    <n v="41.17647058823529"/>
  </r>
  <r>
    <x v="70"/>
    <s v="Plato_2"/>
    <n v="18"/>
    <n v="30"/>
    <n v="3"/>
    <n v="20"/>
    <n v="36"/>
    <n v="90"/>
    <n v="40"/>
  </r>
  <r>
    <x v="70"/>
    <s v="Plato_14"/>
    <n v="14"/>
    <n v="23"/>
    <n v="2"/>
    <n v="29"/>
    <n v="18"/>
    <n v="46"/>
    <n v="39.130434782608695"/>
  </r>
  <r>
    <x v="71"/>
    <s v="Plato_13"/>
    <n v="13"/>
    <n v="21"/>
    <n v="1"/>
    <n v="17"/>
    <n v="8"/>
    <n v="21"/>
    <n v="38.095238095238095"/>
  </r>
  <r>
    <x v="71"/>
    <s v="Plato_4"/>
    <n v="10"/>
    <n v="18"/>
    <n v="3"/>
    <n v="37"/>
    <n v="24"/>
    <n v="54"/>
    <n v="44.444444444444443"/>
  </r>
  <r>
    <x v="72"/>
    <s v="Plato_6"/>
    <n v="16"/>
    <n v="27"/>
    <n v="3"/>
    <n v="20"/>
    <n v="33"/>
    <n v="81"/>
    <n v="40.74074074074074"/>
  </r>
  <r>
    <x v="73"/>
    <s v="Plato_10"/>
    <n v="15"/>
    <n v="26"/>
    <n v="2"/>
    <n v="39"/>
    <n v="22"/>
    <n v="52"/>
    <n v="42.307692307692307"/>
  </r>
  <r>
    <x v="73"/>
    <s v="Plato_18"/>
    <n v="20"/>
    <n v="34"/>
    <n v="3"/>
    <n v="37"/>
    <n v="42"/>
    <n v="102"/>
    <n v="41.17647058823529"/>
  </r>
  <r>
    <x v="73"/>
    <s v="Plato_15"/>
    <n v="19"/>
    <n v="32"/>
    <n v="2"/>
    <n v="24"/>
    <n v="26"/>
    <n v="64"/>
    <n v="40.625"/>
  </r>
  <r>
    <x v="74"/>
    <s v="Plato_20"/>
    <n v="25"/>
    <n v="40"/>
    <n v="1"/>
    <n v="35"/>
    <n v="15"/>
    <n v="40"/>
    <n v="37.5"/>
  </r>
  <r>
    <x v="74"/>
    <s v="Plato_14"/>
    <n v="14"/>
    <n v="23"/>
    <n v="3"/>
    <n v="16"/>
    <n v="27"/>
    <n v="69"/>
    <n v="39.130434782608695"/>
  </r>
  <r>
    <x v="75"/>
    <s v="Plato_2"/>
    <n v="18"/>
    <n v="30"/>
    <n v="3"/>
    <n v="13"/>
    <n v="36"/>
    <n v="90"/>
    <n v="40"/>
  </r>
  <r>
    <x v="75"/>
    <s v="Plato_4"/>
    <n v="10"/>
    <n v="18"/>
    <n v="1"/>
    <n v="34"/>
    <n v="8"/>
    <n v="18"/>
    <n v="44.444444444444443"/>
  </r>
  <r>
    <x v="75"/>
    <s v="Plato_7"/>
    <n v="14"/>
    <n v="24"/>
    <n v="1"/>
    <n v="20"/>
    <n v="10"/>
    <n v="24"/>
    <n v="41.666666666666671"/>
  </r>
  <r>
    <x v="75"/>
    <s v="Plato_10"/>
    <n v="15"/>
    <n v="26"/>
    <n v="1"/>
    <n v="30"/>
    <n v="11"/>
    <n v="26"/>
    <n v="42.307692307692307"/>
  </r>
  <r>
    <x v="76"/>
    <s v="Plato_4"/>
    <n v="10"/>
    <n v="18"/>
    <n v="1"/>
    <n v="34"/>
    <n v="8"/>
    <n v="18"/>
    <n v="44.444444444444443"/>
  </r>
  <r>
    <x v="76"/>
    <s v="Plato_7"/>
    <n v="14"/>
    <n v="24"/>
    <n v="2"/>
    <n v="55"/>
    <n v="20"/>
    <n v="48"/>
    <n v="41.666666666666671"/>
  </r>
  <r>
    <x v="76"/>
    <s v="Plato_11"/>
    <n v="20"/>
    <n v="33"/>
    <n v="1"/>
    <n v="8"/>
    <n v="13"/>
    <n v="33"/>
    <n v="39.393939393939391"/>
  </r>
  <r>
    <x v="77"/>
    <s v="Plato_12"/>
    <n v="11"/>
    <n v="19"/>
    <n v="3"/>
    <n v="54"/>
    <n v="24"/>
    <n v="57"/>
    <n v="42.105263157894733"/>
  </r>
  <r>
    <x v="78"/>
    <s v="Plato_9"/>
    <n v="17"/>
    <n v="29"/>
    <n v="3"/>
    <n v="14"/>
    <n v="36"/>
    <n v="87"/>
    <n v="41.379310344827587"/>
  </r>
  <r>
    <x v="78"/>
    <s v="Plato_11"/>
    <n v="20"/>
    <n v="33"/>
    <n v="3"/>
    <n v="14"/>
    <n v="39"/>
    <n v="99"/>
    <n v="39.393939393939391"/>
  </r>
  <r>
    <x v="78"/>
    <s v="Plato_3"/>
    <n v="12"/>
    <n v="20"/>
    <n v="3"/>
    <n v="25"/>
    <n v="24"/>
    <n v="60"/>
    <n v="40"/>
  </r>
  <r>
    <x v="78"/>
    <s v="Plato_13"/>
    <n v="13"/>
    <n v="21"/>
    <n v="3"/>
    <n v="43"/>
    <n v="24"/>
    <n v="63"/>
    <n v="38.095238095238095"/>
  </r>
  <r>
    <x v="79"/>
    <s v="Plato_5"/>
    <n v="13"/>
    <n v="22"/>
    <n v="2"/>
    <n v="5"/>
    <n v="18"/>
    <n v="44"/>
    <n v="40.909090909090914"/>
  </r>
  <r>
    <x v="79"/>
    <s v="Plato_9"/>
    <n v="17"/>
    <n v="29"/>
    <n v="1"/>
    <n v="34"/>
    <n v="12"/>
    <n v="29"/>
    <n v="41.379310344827587"/>
  </r>
  <r>
    <x v="79"/>
    <s v="Plato_7"/>
    <n v="14"/>
    <n v="24"/>
    <n v="2"/>
    <n v="28"/>
    <n v="20"/>
    <n v="48"/>
    <n v="41.666666666666671"/>
  </r>
  <r>
    <x v="80"/>
    <s v="Plato_17"/>
    <n v="19"/>
    <n v="31"/>
    <n v="2"/>
    <n v="59"/>
    <n v="24"/>
    <n v="62"/>
    <n v="38.70967741935484"/>
  </r>
  <r>
    <x v="81"/>
    <s v="Plato_1"/>
    <n v="15"/>
    <n v="25"/>
    <n v="2"/>
    <n v="11"/>
    <n v="20"/>
    <n v="50"/>
    <n v="40"/>
  </r>
  <r>
    <x v="81"/>
    <s v="Plato_2"/>
    <n v="18"/>
    <n v="30"/>
    <n v="1"/>
    <n v="8"/>
    <n v="12"/>
    <n v="30"/>
    <n v="40"/>
  </r>
  <r>
    <x v="82"/>
    <s v="Plato_6"/>
    <n v="16"/>
    <n v="27"/>
    <n v="2"/>
    <n v="14"/>
    <n v="22"/>
    <n v="54"/>
    <n v="40.74074074074074"/>
  </r>
  <r>
    <x v="82"/>
    <s v="Plato_3"/>
    <n v="12"/>
    <n v="20"/>
    <n v="1"/>
    <n v="30"/>
    <n v="8"/>
    <n v="20"/>
    <n v="40"/>
  </r>
  <r>
    <x v="82"/>
    <s v="Plato_15"/>
    <n v="19"/>
    <n v="32"/>
    <n v="3"/>
    <n v="50"/>
    <n v="39"/>
    <n v="96"/>
    <n v="40.625"/>
  </r>
  <r>
    <x v="83"/>
    <s v="Plato_2"/>
    <n v="18"/>
    <n v="30"/>
    <n v="2"/>
    <n v="10"/>
    <n v="24"/>
    <n v="60"/>
    <n v="40"/>
  </r>
  <r>
    <x v="84"/>
    <s v="Plato_16"/>
    <n v="16"/>
    <n v="28"/>
    <n v="3"/>
    <n v="26"/>
    <n v="36"/>
    <n v="84"/>
    <n v="42.857142857142854"/>
  </r>
  <r>
    <x v="84"/>
    <s v="Plato_19"/>
    <n v="22"/>
    <n v="36"/>
    <n v="2"/>
    <n v="33"/>
    <n v="28"/>
    <n v="72"/>
    <n v="38.888888888888893"/>
  </r>
  <r>
    <x v="84"/>
    <s v="Plato_3"/>
    <n v="12"/>
    <n v="20"/>
    <n v="1"/>
    <n v="54"/>
    <n v="8"/>
    <n v="20"/>
    <n v="40"/>
  </r>
  <r>
    <x v="84"/>
    <s v="Plato_15"/>
    <n v="19"/>
    <n v="32"/>
    <n v="1"/>
    <n v="29"/>
    <n v="13"/>
    <n v="32"/>
    <n v="40.625"/>
  </r>
  <r>
    <x v="85"/>
    <s v="Plato_1"/>
    <n v="15"/>
    <n v="25"/>
    <n v="2"/>
    <n v="8"/>
    <n v="20"/>
    <n v="50"/>
    <n v="40"/>
  </r>
  <r>
    <x v="86"/>
    <s v="Plato_4"/>
    <n v="10"/>
    <n v="18"/>
    <n v="2"/>
    <n v="55"/>
    <n v="16"/>
    <n v="36"/>
    <n v="44.444444444444443"/>
  </r>
  <r>
    <x v="86"/>
    <s v="Plato_15"/>
    <n v="19"/>
    <n v="32"/>
    <n v="1"/>
    <n v="5"/>
    <n v="13"/>
    <n v="32"/>
    <n v="40.625"/>
  </r>
  <r>
    <x v="86"/>
    <s v="Plato_17"/>
    <n v="19"/>
    <n v="31"/>
    <n v="1"/>
    <n v="11"/>
    <n v="12"/>
    <n v="31"/>
    <n v="38.70967741935484"/>
  </r>
  <r>
    <x v="87"/>
    <s v="Plato_20"/>
    <n v="25"/>
    <n v="40"/>
    <n v="1"/>
    <n v="12"/>
    <n v="15"/>
    <n v="40"/>
    <n v="37.5"/>
  </r>
  <r>
    <x v="87"/>
    <s v="Plato_12"/>
    <n v="11"/>
    <n v="19"/>
    <n v="3"/>
    <n v="46"/>
    <n v="24"/>
    <n v="57"/>
    <n v="42.105263157894733"/>
  </r>
  <r>
    <x v="87"/>
    <s v="Plato_10"/>
    <n v="15"/>
    <n v="26"/>
    <n v="1"/>
    <n v="59"/>
    <n v="11"/>
    <n v="26"/>
    <n v="42.307692307692307"/>
  </r>
  <r>
    <x v="88"/>
    <s v="Plato_14"/>
    <n v="14"/>
    <n v="23"/>
    <n v="3"/>
    <n v="44"/>
    <n v="27"/>
    <n v="69"/>
    <n v="39.130434782608695"/>
  </r>
  <r>
    <x v="88"/>
    <s v="Plato_18"/>
    <n v="20"/>
    <n v="34"/>
    <n v="2"/>
    <n v="58"/>
    <n v="28"/>
    <n v="68"/>
    <n v="41.17647058823529"/>
  </r>
  <r>
    <x v="88"/>
    <s v="Plato_5"/>
    <n v="13"/>
    <n v="22"/>
    <n v="1"/>
    <n v="40"/>
    <n v="9"/>
    <n v="22"/>
    <n v="40.909090909090914"/>
  </r>
  <r>
    <x v="89"/>
    <s v="Plato_18"/>
    <n v="20"/>
    <n v="34"/>
    <n v="1"/>
    <n v="48"/>
    <n v="14"/>
    <n v="34"/>
    <n v="41.17647058823529"/>
  </r>
  <r>
    <x v="90"/>
    <s v="Plato_8"/>
    <n v="21"/>
    <n v="35"/>
    <n v="3"/>
    <n v="21"/>
    <n v="42"/>
    <n v="105"/>
    <n v="40"/>
  </r>
  <r>
    <x v="90"/>
    <s v="Plato_13"/>
    <n v="13"/>
    <n v="21"/>
    <n v="3"/>
    <n v="52"/>
    <n v="24"/>
    <n v="63"/>
    <n v="38.095238095238095"/>
  </r>
  <r>
    <x v="90"/>
    <s v="Plato_5"/>
    <n v="13"/>
    <n v="22"/>
    <n v="2"/>
    <n v="11"/>
    <n v="18"/>
    <n v="44"/>
    <n v="40.909090909090914"/>
  </r>
  <r>
    <x v="90"/>
    <s v="Plato_6"/>
    <n v="16"/>
    <n v="27"/>
    <n v="3"/>
    <n v="48"/>
    <n v="33"/>
    <n v="81"/>
    <n v="40.74074074074074"/>
  </r>
  <r>
    <x v="91"/>
    <s v="Plato_9"/>
    <n v="17"/>
    <n v="29"/>
    <n v="2"/>
    <n v="36"/>
    <n v="24"/>
    <n v="58"/>
    <n v="41.379310344827587"/>
  </r>
  <r>
    <x v="91"/>
    <s v="Plato_7"/>
    <n v="14"/>
    <n v="24"/>
    <n v="1"/>
    <n v="6"/>
    <n v="10"/>
    <n v="24"/>
    <n v="41.666666666666671"/>
  </r>
  <r>
    <x v="92"/>
    <s v="Plato_9"/>
    <n v="17"/>
    <n v="29"/>
    <n v="1"/>
    <n v="18"/>
    <n v="12"/>
    <n v="29"/>
    <n v="41.379310344827587"/>
  </r>
  <r>
    <x v="93"/>
    <s v="Plato_2"/>
    <n v="18"/>
    <n v="30"/>
    <n v="3"/>
    <n v="19"/>
    <n v="36"/>
    <n v="90"/>
    <n v="40"/>
  </r>
  <r>
    <x v="93"/>
    <s v="Plato_15"/>
    <n v="19"/>
    <n v="32"/>
    <n v="2"/>
    <n v="56"/>
    <n v="26"/>
    <n v="64"/>
    <n v="40.625"/>
  </r>
  <r>
    <x v="93"/>
    <s v="Plato_11"/>
    <n v="20"/>
    <n v="33"/>
    <n v="3"/>
    <n v="54"/>
    <n v="39"/>
    <n v="99"/>
    <n v="39.393939393939391"/>
  </r>
  <r>
    <x v="94"/>
    <s v="Plato_12"/>
    <n v="11"/>
    <n v="19"/>
    <n v="3"/>
    <n v="19"/>
    <n v="24"/>
    <n v="57"/>
    <n v="42.105263157894733"/>
  </r>
  <r>
    <x v="94"/>
    <s v="Plato_15"/>
    <n v="19"/>
    <n v="32"/>
    <n v="3"/>
    <n v="22"/>
    <n v="39"/>
    <n v="96"/>
    <n v="40.625"/>
  </r>
  <r>
    <x v="95"/>
    <s v="Plato_11"/>
    <n v="20"/>
    <n v="33"/>
    <n v="2"/>
    <n v="47"/>
    <n v="26"/>
    <n v="66"/>
    <n v="39.393939393939391"/>
  </r>
  <r>
    <x v="95"/>
    <s v="Plato_12"/>
    <n v="11"/>
    <n v="19"/>
    <n v="2"/>
    <n v="10"/>
    <n v="16"/>
    <n v="38"/>
    <n v="42.105263157894733"/>
  </r>
  <r>
    <x v="95"/>
    <s v="Plato_7"/>
    <n v="14"/>
    <n v="24"/>
    <n v="3"/>
    <n v="19"/>
    <n v="30"/>
    <n v="72"/>
    <n v="41.666666666666671"/>
  </r>
  <r>
    <x v="96"/>
    <s v="Plato_10"/>
    <n v="15"/>
    <n v="26"/>
    <n v="1"/>
    <n v="17"/>
    <n v="11"/>
    <n v="26"/>
    <n v="42.307692307692307"/>
  </r>
  <r>
    <x v="96"/>
    <s v="Plato_3"/>
    <n v="12"/>
    <n v="20"/>
    <n v="3"/>
    <n v="5"/>
    <n v="24"/>
    <n v="60"/>
    <n v="40"/>
  </r>
  <r>
    <x v="96"/>
    <s v="Plato_18"/>
    <n v="20"/>
    <n v="34"/>
    <n v="3"/>
    <n v="57"/>
    <n v="42"/>
    <n v="102"/>
    <n v="41.17647058823529"/>
  </r>
  <r>
    <x v="97"/>
    <s v="Plato_3"/>
    <n v="12"/>
    <n v="20"/>
    <n v="3"/>
    <n v="56"/>
    <n v="24"/>
    <n v="60"/>
    <n v="40"/>
  </r>
  <r>
    <x v="97"/>
    <s v="Plato_9"/>
    <n v="17"/>
    <n v="29"/>
    <n v="3"/>
    <n v="33"/>
    <n v="36"/>
    <n v="87"/>
    <n v="41.379310344827587"/>
  </r>
  <r>
    <x v="97"/>
    <s v="Plato_12"/>
    <n v="11"/>
    <n v="19"/>
    <n v="1"/>
    <n v="51"/>
    <n v="8"/>
    <n v="19"/>
    <n v="42.105263157894733"/>
  </r>
  <r>
    <x v="98"/>
    <s v="Plato_2"/>
    <n v="18"/>
    <n v="30"/>
    <n v="2"/>
    <n v="27"/>
    <n v="24"/>
    <n v="60"/>
    <n v="40"/>
  </r>
  <r>
    <x v="98"/>
    <s v="Plato_17"/>
    <n v="19"/>
    <n v="31"/>
    <n v="1"/>
    <n v="5"/>
    <n v="12"/>
    <n v="31"/>
    <n v="38.70967741935484"/>
  </r>
  <r>
    <x v="98"/>
    <s v="Plato_12"/>
    <n v="11"/>
    <n v="19"/>
    <n v="1"/>
    <n v="9"/>
    <n v="8"/>
    <n v="19"/>
    <n v="42.105263157894733"/>
  </r>
  <r>
    <x v="98"/>
    <s v="Plato_9"/>
    <n v="17"/>
    <n v="29"/>
    <n v="1"/>
    <n v="45"/>
    <n v="12"/>
    <n v="29"/>
    <n v="41.379310344827587"/>
  </r>
  <r>
    <x v="99"/>
    <s v="Plato_7"/>
    <n v="14"/>
    <n v="24"/>
    <n v="3"/>
    <n v="48"/>
    <n v="30"/>
    <n v="72"/>
    <n v="41.666666666666671"/>
  </r>
  <r>
    <x v="99"/>
    <s v="Plato_5"/>
    <n v="13"/>
    <n v="22"/>
    <n v="2"/>
    <n v="33"/>
    <n v="18"/>
    <n v="44"/>
    <n v="40.909090909090914"/>
  </r>
  <r>
    <x v="99"/>
    <s v="Plato_1"/>
    <n v="15"/>
    <n v="25"/>
    <n v="2"/>
    <n v="22"/>
    <n v="20"/>
    <n v="50"/>
    <n v="40"/>
  </r>
  <r>
    <x v="100"/>
    <s v="Plato_17"/>
    <n v="19"/>
    <n v="31"/>
    <n v="1"/>
    <n v="24"/>
    <n v="12"/>
    <n v="31"/>
    <n v="38.70967741935484"/>
  </r>
  <r>
    <x v="100"/>
    <s v="Plato_1"/>
    <n v="15"/>
    <n v="25"/>
    <n v="2"/>
    <n v="41"/>
    <n v="20"/>
    <n v="50"/>
    <n v="40"/>
  </r>
  <r>
    <x v="100"/>
    <s v="Plato_5"/>
    <n v="13"/>
    <n v="22"/>
    <n v="1"/>
    <n v="35"/>
    <n v="9"/>
    <n v="22"/>
    <n v="40.909090909090914"/>
  </r>
  <r>
    <x v="100"/>
    <s v="Plato_8"/>
    <n v="21"/>
    <n v="35"/>
    <n v="1"/>
    <n v="34"/>
    <n v="14"/>
    <n v="35"/>
    <n v="40"/>
  </r>
  <r>
    <x v="101"/>
    <s v="Plato_16"/>
    <n v="16"/>
    <n v="28"/>
    <n v="3"/>
    <n v="17"/>
    <n v="36"/>
    <n v="84"/>
    <n v="42.857142857142854"/>
  </r>
  <r>
    <x v="101"/>
    <s v="Plato_9"/>
    <n v="17"/>
    <n v="29"/>
    <n v="3"/>
    <n v="29"/>
    <n v="36"/>
    <n v="87"/>
    <n v="41.379310344827587"/>
  </r>
  <r>
    <x v="102"/>
    <s v="Plato_13"/>
    <n v="13"/>
    <n v="21"/>
    <n v="1"/>
    <n v="57"/>
    <n v="8"/>
    <n v="21"/>
    <n v="38.095238095238095"/>
  </r>
  <r>
    <x v="102"/>
    <s v="Plato_18"/>
    <n v="20"/>
    <n v="34"/>
    <n v="1"/>
    <n v="9"/>
    <n v="14"/>
    <n v="34"/>
    <n v="41.17647058823529"/>
  </r>
  <r>
    <x v="102"/>
    <s v="Plato_4"/>
    <n v="10"/>
    <n v="18"/>
    <n v="1"/>
    <n v="33"/>
    <n v="8"/>
    <n v="18"/>
    <n v="44.444444444444443"/>
  </r>
  <r>
    <x v="103"/>
    <s v="Plato_14"/>
    <n v="14"/>
    <n v="23"/>
    <n v="2"/>
    <n v="43"/>
    <n v="18"/>
    <n v="46"/>
    <n v="39.130434782608695"/>
  </r>
  <r>
    <x v="103"/>
    <s v="Plato_17"/>
    <n v="19"/>
    <n v="31"/>
    <n v="1"/>
    <n v="12"/>
    <n v="12"/>
    <n v="31"/>
    <n v="38.70967741935484"/>
  </r>
  <r>
    <x v="104"/>
    <s v="Plato_3"/>
    <n v="12"/>
    <n v="20"/>
    <n v="3"/>
    <n v="9"/>
    <n v="24"/>
    <n v="60"/>
    <n v="40"/>
  </r>
  <r>
    <x v="104"/>
    <s v="Plato_6"/>
    <n v="16"/>
    <n v="27"/>
    <n v="3"/>
    <n v="34"/>
    <n v="33"/>
    <n v="81"/>
    <n v="40.74074074074074"/>
  </r>
  <r>
    <x v="105"/>
    <s v="Plato_18"/>
    <n v="20"/>
    <n v="34"/>
    <n v="2"/>
    <n v="29"/>
    <n v="28"/>
    <n v="68"/>
    <n v="41.17647058823529"/>
  </r>
  <r>
    <x v="106"/>
    <s v="Plato_15"/>
    <n v="19"/>
    <n v="32"/>
    <n v="2"/>
    <n v="48"/>
    <n v="26"/>
    <n v="64"/>
    <n v="40.625"/>
  </r>
  <r>
    <x v="106"/>
    <s v="Plato_9"/>
    <n v="17"/>
    <n v="29"/>
    <n v="3"/>
    <n v="51"/>
    <n v="36"/>
    <n v="87"/>
    <n v="41.379310344827587"/>
  </r>
  <r>
    <x v="106"/>
    <s v="Plato_18"/>
    <n v="20"/>
    <n v="34"/>
    <n v="3"/>
    <n v="42"/>
    <n v="42"/>
    <n v="102"/>
    <n v="41.17647058823529"/>
  </r>
  <r>
    <x v="107"/>
    <s v="Plato_9"/>
    <n v="17"/>
    <n v="29"/>
    <n v="2"/>
    <n v="23"/>
    <n v="24"/>
    <n v="58"/>
    <n v="41.379310344827587"/>
  </r>
  <r>
    <x v="107"/>
    <s v="Plato_4"/>
    <n v="10"/>
    <n v="18"/>
    <n v="1"/>
    <n v="10"/>
    <n v="8"/>
    <n v="18"/>
    <n v="44.444444444444443"/>
  </r>
  <r>
    <x v="107"/>
    <s v="Plato_3"/>
    <n v="12"/>
    <n v="20"/>
    <n v="1"/>
    <n v="26"/>
    <n v="8"/>
    <n v="20"/>
    <n v="40"/>
  </r>
  <r>
    <x v="107"/>
    <s v="Plato_16"/>
    <n v="16"/>
    <n v="28"/>
    <n v="1"/>
    <n v="56"/>
    <n v="12"/>
    <n v="28"/>
    <n v="42.857142857142854"/>
  </r>
  <r>
    <x v="108"/>
    <s v="Plato_18"/>
    <n v="20"/>
    <n v="34"/>
    <n v="3"/>
    <n v="54"/>
    <n v="42"/>
    <n v="102"/>
    <n v="41.17647058823529"/>
  </r>
  <r>
    <x v="108"/>
    <s v="Plato_14"/>
    <n v="14"/>
    <n v="23"/>
    <n v="1"/>
    <n v="26"/>
    <n v="9"/>
    <n v="23"/>
    <n v="39.130434782608695"/>
  </r>
  <r>
    <x v="108"/>
    <s v="Plato_5"/>
    <n v="13"/>
    <n v="22"/>
    <n v="2"/>
    <n v="38"/>
    <n v="18"/>
    <n v="44"/>
    <n v="40.909090909090914"/>
  </r>
  <r>
    <x v="109"/>
    <s v="Plato_9"/>
    <n v="17"/>
    <n v="29"/>
    <n v="2"/>
    <n v="38"/>
    <n v="24"/>
    <n v="58"/>
    <n v="41.379310344827587"/>
  </r>
  <r>
    <x v="109"/>
    <s v="Plato_10"/>
    <n v="15"/>
    <n v="26"/>
    <n v="3"/>
    <n v="27"/>
    <n v="33"/>
    <n v="78"/>
    <n v="42.307692307692307"/>
  </r>
  <r>
    <x v="109"/>
    <s v="Plato_6"/>
    <n v="16"/>
    <n v="27"/>
    <n v="1"/>
    <n v="56"/>
    <n v="11"/>
    <n v="27"/>
    <n v="40.74074074074074"/>
  </r>
  <r>
    <x v="110"/>
    <s v="Plato_15"/>
    <n v="19"/>
    <n v="32"/>
    <n v="1"/>
    <n v="47"/>
    <n v="13"/>
    <n v="32"/>
    <n v="40.625"/>
  </r>
  <r>
    <x v="110"/>
    <s v="Plato_5"/>
    <n v="13"/>
    <n v="22"/>
    <n v="3"/>
    <n v="5"/>
    <n v="27"/>
    <n v="66"/>
    <n v="40.909090909090914"/>
  </r>
  <r>
    <x v="110"/>
    <s v="Plato_7"/>
    <n v="14"/>
    <n v="24"/>
    <n v="2"/>
    <n v="48"/>
    <n v="20"/>
    <n v="48"/>
    <n v="41.666666666666671"/>
  </r>
  <r>
    <x v="110"/>
    <s v="Plato_9"/>
    <n v="17"/>
    <n v="29"/>
    <n v="2"/>
    <n v="37"/>
    <n v="24"/>
    <n v="58"/>
    <n v="41.379310344827587"/>
  </r>
  <r>
    <x v="111"/>
    <s v="Plato_3"/>
    <n v="12"/>
    <n v="20"/>
    <n v="1"/>
    <n v="16"/>
    <n v="8"/>
    <n v="20"/>
    <n v="40"/>
  </r>
  <r>
    <x v="112"/>
    <s v="Plato_18"/>
    <n v="20"/>
    <n v="34"/>
    <n v="2"/>
    <n v="51"/>
    <n v="28"/>
    <n v="68"/>
    <n v="41.17647058823529"/>
  </r>
  <r>
    <x v="113"/>
    <s v="Plato_2"/>
    <n v="18"/>
    <n v="30"/>
    <n v="3"/>
    <n v="36"/>
    <n v="36"/>
    <n v="90"/>
    <n v="40"/>
  </r>
  <r>
    <x v="113"/>
    <s v="Plato_9"/>
    <n v="17"/>
    <n v="29"/>
    <n v="3"/>
    <n v="22"/>
    <n v="36"/>
    <n v="87"/>
    <n v="41.379310344827587"/>
  </r>
  <r>
    <x v="113"/>
    <s v="Plato_4"/>
    <n v="10"/>
    <n v="18"/>
    <n v="3"/>
    <n v="31"/>
    <n v="24"/>
    <n v="54"/>
    <n v="44.444444444444443"/>
  </r>
  <r>
    <x v="113"/>
    <s v="Plato_5"/>
    <n v="13"/>
    <n v="22"/>
    <n v="1"/>
    <n v="42"/>
    <n v="9"/>
    <n v="22"/>
    <n v="40.909090909090914"/>
  </r>
  <r>
    <x v="114"/>
    <s v="Plato_6"/>
    <n v="16"/>
    <n v="27"/>
    <n v="3"/>
    <n v="23"/>
    <n v="33"/>
    <n v="81"/>
    <n v="40.74074074074074"/>
  </r>
  <r>
    <x v="114"/>
    <s v="Plato_2"/>
    <n v="18"/>
    <n v="30"/>
    <n v="2"/>
    <n v="32"/>
    <n v="24"/>
    <n v="60"/>
    <n v="40"/>
  </r>
  <r>
    <x v="114"/>
    <s v="Plato_15"/>
    <n v="19"/>
    <n v="32"/>
    <n v="3"/>
    <n v="43"/>
    <n v="39"/>
    <n v="96"/>
    <n v="40.625"/>
  </r>
  <r>
    <x v="115"/>
    <s v="Plato_15"/>
    <n v="19"/>
    <n v="32"/>
    <n v="3"/>
    <n v="54"/>
    <n v="39"/>
    <n v="96"/>
    <n v="40.625"/>
  </r>
  <r>
    <x v="115"/>
    <s v="Plato_8"/>
    <n v="21"/>
    <n v="35"/>
    <n v="1"/>
    <n v="21"/>
    <n v="14"/>
    <n v="35"/>
    <n v="40"/>
  </r>
  <r>
    <x v="115"/>
    <s v="Plato_19"/>
    <n v="22"/>
    <n v="36"/>
    <n v="1"/>
    <n v="26"/>
    <n v="14"/>
    <n v="36"/>
    <n v="38.888888888888893"/>
  </r>
  <r>
    <x v="115"/>
    <s v="Plato_18"/>
    <n v="20"/>
    <n v="34"/>
    <n v="3"/>
    <n v="28"/>
    <n v="42"/>
    <n v="102"/>
    <n v="41.17647058823529"/>
  </r>
  <r>
    <x v="116"/>
    <s v="Plato_8"/>
    <n v="21"/>
    <n v="35"/>
    <n v="2"/>
    <n v="8"/>
    <n v="28"/>
    <n v="70"/>
    <n v="40"/>
  </r>
  <r>
    <x v="117"/>
    <s v="Plato_4"/>
    <n v="10"/>
    <n v="18"/>
    <n v="3"/>
    <n v="39"/>
    <n v="24"/>
    <n v="54"/>
    <n v="44.444444444444443"/>
  </r>
  <r>
    <x v="117"/>
    <s v="Plato_14"/>
    <n v="14"/>
    <n v="23"/>
    <n v="3"/>
    <n v="22"/>
    <n v="27"/>
    <n v="69"/>
    <n v="39.130434782608695"/>
  </r>
  <r>
    <x v="117"/>
    <s v="Plato_6"/>
    <n v="16"/>
    <n v="27"/>
    <n v="2"/>
    <n v="52"/>
    <n v="22"/>
    <n v="54"/>
    <n v="40.74074074074074"/>
  </r>
  <r>
    <x v="117"/>
    <s v="Plato_15"/>
    <n v="19"/>
    <n v="32"/>
    <n v="1"/>
    <n v="23"/>
    <n v="13"/>
    <n v="32"/>
    <n v="40.625"/>
  </r>
  <r>
    <x v="118"/>
    <s v="Plato_10"/>
    <n v="15"/>
    <n v="26"/>
    <n v="1"/>
    <n v="7"/>
    <n v="11"/>
    <n v="26"/>
    <n v="42.307692307692307"/>
  </r>
  <r>
    <x v="118"/>
    <s v="Plato_19"/>
    <n v="22"/>
    <n v="36"/>
    <n v="2"/>
    <n v="13"/>
    <n v="28"/>
    <n v="72"/>
    <n v="38.888888888888893"/>
  </r>
  <r>
    <x v="118"/>
    <s v="Plato_4"/>
    <n v="10"/>
    <n v="18"/>
    <n v="2"/>
    <n v="34"/>
    <n v="16"/>
    <n v="36"/>
    <n v="44.444444444444443"/>
  </r>
  <r>
    <x v="119"/>
    <s v="Plato_17"/>
    <n v="19"/>
    <n v="31"/>
    <n v="3"/>
    <n v="56"/>
    <n v="36"/>
    <n v="93"/>
    <n v="38.70967741935484"/>
  </r>
  <r>
    <x v="119"/>
    <s v="Plato_10"/>
    <n v="15"/>
    <n v="26"/>
    <n v="2"/>
    <n v="41"/>
    <n v="22"/>
    <n v="52"/>
    <n v="42.307692307692307"/>
  </r>
  <r>
    <x v="120"/>
    <s v="Plato_10"/>
    <n v="15"/>
    <n v="26"/>
    <n v="2"/>
    <n v="38"/>
    <n v="22"/>
    <n v="52"/>
    <n v="42.307692307692307"/>
  </r>
  <r>
    <x v="121"/>
    <s v="Plato_8"/>
    <n v="21"/>
    <n v="35"/>
    <n v="3"/>
    <n v="32"/>
    <n v="42"/>
    <n v="105"/>
    <n v="40"/>
  </r>
  <r>
    <x v="122"/>
    <s v="Plato_7"/>
    <n v="14"/>
    <n v="24"/>
    <n v="1"/>
    <n v="33"/>
    <n v="10"/>
    <n v="24"/>
    <n v="41.666666666666671"/>
  </r>
  <r>
    <x v="123"/>
    <s v="Plato_3"/>
    <n v="12"/>
    <n v="20"/>
    <n v="2"/>
    <n v="43"/>
    <n v="16"/>
    <n v="40"/>
    <n v="40"/>
  </r>
  <r>
    <x v="123"/>
    <s v="Plato_1"/>
    <n v="15"/>
    <n v="25"/>
    <n v="1"/>
    <n v="27"/>
    <n v="10"/>
    <n v="25"/>
    <n v="40"/>
  </r>
  <r>
    <x v="123"/>
    <s v="Plato_11"/>
    <n v="20"/>
    <n v="33"/>
    <n v="3"/>
    <n v="9"/>
    <n v="39"/>
    <n v="99"/>
    <n v="39.393939393939391"/>
  </r>
  <r>
    <x v="123"/>
    <s v="Plato_9"/>
    <n v="17"/>
    <n v="29"/>
    <n v="2"/>
    <n v="59"/>
    <n v="24"/>
    <n v="58"/>
    <n v="41.379310344827587"/>
  </r>
  <r>
    <x v="124"/>
    <s v="Plato_16"/>
    <n v="16"/>
    <n v="28"/>
    <n v="2"/>
    <n v="38"/>
    <n v="24"/>
    <n v="56"/>
    <n v="42.857142857142854"/>
  </r>
  <r>
    <x v="124"/>
    <s v="Plato_18"/>
    <n v="20"/>
    <n v="34"/>
    <n v="2"/>
    <n v="15"/>
    <n v="28"/>
    <n v="68"/>
    <n v="41.17647058823529"/>
  </r>
  <r>
    <x v="124"/>
    <s v="Plato_3"/>
    <n v="12"/>
    <n v="20"/>
    <n v="3"/>
    <n v="31"/>
    <n v="24"/>
    <n v="60"/>
    <n v="40"/>
  </r>
  <r>
    <x v="125"/>
    <s v="Plato_16"/>
    <n v="16"/>
    <n v="28"/>
    <n v="1"/>
    <n v="19"/>
    <n v="12"/>
    <n v="28"/>
    <n v="42.857142857142854"/>
  </r>
  <r>
    <x v="125"/>
    <s v="Plato_8"/>
    <n v="21"/>
    <n v="35"/>
    <n v="1"/>
    <n v="40"/>
    <n v="14"/>
    <n v="35"/>
    <n v="40"/>
  </r>
  <r>
    <x v="125"/>
    <s v="Plato_7"/>
    <n v="14"/>
    <n v="24"/>
    <n v="3"/>
    <n v="27"/>
    <n v="30"/>
    <n v="72"/>
    <n v="41.666666666666671"/>
  </r>
  <r>
    <x v="125"/>
    <s v="Plato_2"/>
    <n v="18"/>
    <n v="30"/>
    <n v="1"/>
    <n v="53"/>
    <n v="12"/>
    <n v="30"/>
    <n v="40"/>
  </r>
  <r>
    <x v="126"/>
    <s v="Plato_19"/>
    <n v="22"/>
    <n v="36"/>
    <n v="2"/>
    <n v="30"/>
    <n v="28"/>
    <n v="72"/>
    <n v="38.888888888888893"/>
  </r>
  <r>
    <x v="127"/>
    <s v="Plato_1"/>
    <n v="15"/>
    <n v="25"/>
    <n v="3"/>
    <n v="53"/>
    <n v="30"/>
    <n v="75"/>
    <n v="40"/>
  </r>
  <r>
    <x v="127"/>
    <s v="Plato_4"/>
    <n v="10"/>
    <n v="18"/>
    <n v="3"/>
    <n v="50"/>
    <n v="24"/>
    <n v="54"/>
    <n v="44.444444444444443"/>
  </r>
  <r>
    <x v="127"/>
    <s v="Plato_7"/>
    <n v="14"/>
    <n v="24"/>
    <n v="2"/>
    <n v="35"/>
    <n v="20"/>
    <n v="48"/>
    <n v="41.666666666666671"/>
  </r>
  <r>
    <x v="127"/>
    <s v="Plato_17"/>
    <n v="19"/>
    <n v="31"/>
    <n v="2"/>
    <n v="34"/>
    <n v="24"/>
    <n v="62"/>
    <n v="38.70967741935484"/>
  </r>
  <r>
    <x v="128"/>
    <s v="Plato_12"/>
    <n v="11"/>
    <n v="19"/>
    <n v="3"/>
    <n v="6"/>
    <n v="24"/>
    <n v="57"/>
    <n v="42.105263157894733"/>
  </r>
  <r>
    <x v="128"/>
    <s v="Plato_3"/>
    <n v="12"/>
    <n v="20"/>
    <n v="1"/>
    <n v="24"/>
    <n v="8"/>
    <n v="20"/>
    <n v="40"/>
  </r>
  <r>
    <x v="128"/>
    <s v="Plato_9"/>
    <n v="17"/>
    <n v="29"/>
    <n v="1"/>
    <n v="50"/>
    <n v="12"/>
    <n v="29"/>
    <n v="41.379310344827587"/>
  </r>
  <r>
    <x v="129"/>
    <s v="Plato_8"/>
    <n v="21"/>
    <n v="35"/>
    <n v="1"/>
    <n v="25"/>
    <n v="14"/>
    <n v="35"/>
    <n v="40"/>
  </r>
  <r>
    <x v="130"/>
    <s v="Plato_20"/>
    <n v="25"/>
    <n v="40"/>
    <n v="1"/>
    <n v="43"/>
    <n v="15"/>
    <n v="40"/>
    <n v="37.5"/>
  </r>
  <r>
    <x v="130"/>
    <s v="Plato_4"/>
    <n v="10"/>
    <n v="18"/>
    <n v="3"/>
    <n v="20"/>
    <n v="24"/>
    <n v="54"/>
    <n v="44.444444444444443"/>
  </r>
  <r>
    <x v="130"/>
    <s v="Plato_13"/>
    <n v="13"/>
    <n v="21"/>
    <n v="3"/>
    <n v="57"/>
    <n v="24"/>
    <n v="63"/>
    <n v="38.095238095238095"/>
  </r>
  <r>
    <x v="131"/>
    <s v="Plato_14"/>
    <n v="14"/>
    <n v="23"/>
    <n v="1"/>
    <n v="6"/>
    <n v="9"/>
    <n v="23"/>
    <n v="39.130434782608695"/>
  </r>
  <r>
    <x v="131"/>
    <s v="Plato_19"/>
    <n v="22"/>
    <n v="36"/>
    <n v="1"/>
    <n v="18"/>
    <n v="14"/>
    <n v="36"/>
    <n v="38.888888888888893"/>
  </r>
  <r>
    <x v="131"/>
    <s v="Plato_13"/>
    <n v="13"/>
    <n v="21"/>
    <n v="2"/>
    <n v="53"/>
    <n v="16"/>
    <n v="42"/>
    <n v="38.095238095238095"/>
  </r>
  <r>
    <x v="131"/>
    <s v="Plato_8"/>
    <n v="21"/>
    <n v="35"/>
    <n v="3"/>
    <n v="25"/>
    <n v="42"/>
    <n v="105"/>
    <n v="40"/>
  </r>
  <r>
    <x v="132"/>
    <s v="Plato_15"/>
    <n v="19"/>
    <n v="32"/>
    <n v="1"/>
    <n v="5"/>
    <n v="13"/>
    <n v="32"/>
    <n v="40.625"/>
  </r>
  <r>
    <x v="132"/>
    <s v="Plato_18"/>
    <n v="20"/>
    <n v="34"/>
    <n v="1"/>
    <n v="45"/>
    <n v="14"/>
    <n v="34"/>
    <n v="41.17647058823529"/>
  </r>
  <r>
    <x v="132"/>
    <s v="Plato_17"/>
    <n v="19"/>
    <n v="31"/>
    <n v="2"/>
    <n v="46"/>
    <n v="24"/>
    <n v="62"/>
    <n v="38.70967741935484"/>
  </r>
  <r>
    <x v="132"/>
    <s v="Plato_4"/>
    <n v="10"/>
    <n v="18"/>
    <n v="3"/>
    <n v="11"/>
    <n v="24"/>
    <n v="54"/>
    <n v="44.444444444444443"/>
  </r>
  <r>
    <x v="133"/>
    <s v="Plato_7"/>
    <n v="14"/>
    <n v="24"/>
    <n v="1"/>
    <n v="19"/>
    <n v="10"/>
    <n v="24"/>
    <n v="41.666666666666671"/>
  </r>
  <r>
    <x v="133"/>
    <s v="Plato_15"/>
    <n v="19"/>
    <n v="32"/>
    <n v="3"/>
    <n v="29"/>
    <n v="39"/>
    <n v="96"/>
    <n v="40.625"/>
  </r>
  <r>
    <x v="134"/>
    <s v="Plato_17"/>
    <n v="19"/>
    <n v="31"/>
    <n v="3"/>
    <n v="17"/>
    <n v="36"/>
    <n v="93"/>
    <n v="38.70967741935484"/>
  </r>
  <r>
    <x v="134"/>
    <s v="Plato_20"/>
    <n v="25"/>
    <n v="40"/>
    <n v="2"/>
    <n v="42"/>
    <n v="30"/>
    <n v="80"/>
    <n v="37.5"/>
  </r>
  <r>
    <x v="134"/>
    <s v="Plato_9"/>
    <n v="17"/>
    <n v="29"/>
    <n v="3"/>
    <n v="29"/>
    <n v="36"/>
    <n v="87"/>
    <n v="41.379310344827587"/>
  </r>
  <r>
    <x v="135"/>
    <s v="Plato_20"/>
    <n v="25"/>
    <n v="40"/>
    <n v="2"/>
    <n v="13"/>
    <n v="30"/>
    <n v="80"/>
    <n v="37.5"/>
  </r>
  <r>
    <x v="136"/>
    <s v="Plato_13"/>
    <n v="13"/>
    <n v="21"/>
    <n v="3"/>
    <n v="41"/>
    <n v="24"/>
    <n v="63"/>
    <n v="38.095238095238095"/>
  </r>
  <r>
    <x v="137"/>
    <s v="Plato_17"/>
    <n v="19"/>
    <n v="31"/>
    <n v="2"/>
    <n v="40"/>
    <n v="24"/>
    <n v="62"/>
    <n v="38.70967741935484"/>
  </r>
  <r>
    <x v="137"/>
    <s v="Plato_12"/>
    <n v="11"/>
    <n v="19"/>
    <n v="2"/>
    <n v="6"/>
    <n v="16"/>
    <n v="38"/>
    <n v="42.105263157894733"/>
  </r>
  <r>
    <x v="137"/>
    <s v="Plato_10"/>
    <n v="15"/>
    <n v="26"/>
    <n v="3"/>
    <n v="7"/>
    <n v="33"/>
    <n v="78"/>
    <n v="42.307692307692307"/>
  </r>
  <r>
    <x v="137"/>
    <s v="Plato_2"/>
    <n v="18"/>
    <n v="30"/>
    <n v="2"/>
    <n v="44"/>
    <n v="24"/>
    <n v="60"/>
    <n v="40"/>
  </r>
  <r>
    <x v="138"/>
    <s v="Plato_8"/>
    <n v="21"/>
    <n v="35"/>
    <n v="1"/>
    <n v="26"/>
    <n v="14"/>
    <n v="35"/>
    <n v="40"/>
  </r>
  <r>
    <x v="139"/>
    <s v="Plato_1"/>
    <n v="15"/>
    <n v="25"/>
    <n v="2"/>
    <n v="35"/>
    <n v="20"/>
    <n v="50"/>
    <n v="40"/>
  </r>
  <r>
    <x v="139"/>
    <s v="Plato_8"/>
    <n v="21"/>
    <n v="35"/>
    <n v="3"/>
    <n v="35"/>
    <n v="42"/>
    <n v="105"/>
    <n v="40"/>
  </r>
  <r>
    <x v="139"/>
    <s v="Plato_4"/>
    <n v="10"/>
    <n v="18"/>
    <n v="2"/>
    <n v="48"/>
    <n v="16"/>
    <n v="36"/>
    <n v="44.444444444444443"/>
  </r>
  <r>
    <x v="140"/>
    <s v="Plato_13"/>
    <n v="13"/>
    <n v="21"/>
    <n v="1"/>
    <n v="28"/>
    <n v="8"/>
    <n v="21"/>
    <n v="38.095238095238095"/>
  </r>
  <r>
    <x v="141"/>
    <s v="Plato_7"/>
    <n v="14"/>
    <n v="24"/>
    <n v="3"/>
    <n v="37"/>
    <n v="30"/>
    <n v="72"/>
    <n v="41.666666666666671"/>
  </r>
  <r>
    <x v="141"/>
    <s v="Plato_14"/>
    <n v="14"/>
    <n v="23"/>
    <n v="3"/>
    <n v="11"/>
    <n v="27"/>
    <n v="69"/>
    <n v="39.130434782608695"/>
  </r>
  <r>
    <x v="141"/>
    <s v="Plato_20"/>
    <n v="25"/>
    <n v="40"/>
    <n v="1"/>
    <n v="22"/>
    <n v="15"/>
    <n v="40"/>
    <n v="37.5"/>
  </r>
  <r>
    <x v="142"/>
    <s v="Plato_1"/>
    <n v="15"/>
    <n v="25"/>
    <n v="2"/>
    <n v="16"/>
    <n v="20"/>
    <n v="50"/>
    <n v="40"/>
  </r>
  <r>
    <x v="143"/>
    <s v="Plato_19"/>
    <n v="22"/>
    <n v="36"/>
    <n v="1"/>
    <n v="27"/>
    <n v="14"/>
    <n v="36"/>
    <n v="38.888888888888893"/>
  </r>
  <r>
    <x v="143"/>
    <s v="Plato_12"/>
    <n v="11"/>
    <n v="19"/>
    <n v="3"/>
    <n v="51"/>
    <n v="24"/>
    <n v="57"/>
    <n v="42.105263157894733"/>
  </r>
  <r>
    <x v="143"/>
    <s v="Plato_9"/>
    <n v="17"/>
    <n v="29"/>
    <n v="2"/>
    <n v="38"/>
    <n v="24"/>
    <n v="58"/>
    <n v="41.379310344827587"/>
  </r>
  <r>
    <x v="143"/>
    <s v="Plato_18"/>
    <n v="20"/>
    <n v="34"/>
    <n v="1"/>
    <n v="34"/>
    <n v="14"/>
    <n v="34"/>
    <n v="41.17647058823529"/>
  </r>
  <r>
    <x v="144"/>
    <s v="Plato_5"/>
    <n v="13"/>
    <n v="22"/>
    <n v="3"/>
    <n v="59"/>
    <n v="27"/>
    <n v="66"/>
    <n v="40.909090909090914"/>
  </r>
  <r>
    <x v="144"/>
    <s v="Plato_2"/>
    <n v="18"/>
    <n v="30"/>
    <n v="2"/>
    <n v="47"/>
    <n v="24"/>
    <n v="60"/>
    <n v="40"/>
  </r>
  <r>
    <x v="145"/>
    <s v="Plato_17"/>
    <n v="19"/>
    <n v="31"/>
    <n v="2"/>
    <n v="47"/>
    <n v="24"/>
    <n v="62"/>
    <n v="38.70967741935484"/>
  </r>
  <r>
    <x v="146"/>
    <s v="Plato_20"/>
    <n v="25"/>
    <n v="40"/>
    <n v="1"/>
    <n v="13"/>
    <n v="15"/>
    <n v="40"/>
    <n v="37.5"/>
  </r>
  <r>
    <x v="146"/>
    <s v="Plato_5"/>
    <n v="13"/>
    <n v="22"/>
    <n v="2"/>
    <n v="20"/>
    <n v="18"/>
    <n v="44"/>
    <n v="40.909090909090914"/>
  </r>
  <r>
    <x v="147"/>
    <s v="Plato_9"/>
    <n v="17"/>
    <n v="29"/>
    <n v="2"/>
    <n v="31"/>
    <n v="24"/>
    <n v="58"/>
    <n v="41.379310344827587"/>
  </r>
  <r>
    <x v="147"/>
    <s v="Plato_18"/>
    <n v="20"/>
    <n v="34"/>
    <n v="2"/>
    <n v="57"/>
    <n v="28"/>
    <n v="68"/>
    <n v="41.17647058823529"/>
  </r>
  <r>
    <x v="147"/>
    <s v="Plato_3"/>
    <n v="12"/>
    <n v="20"/>
    <n v="3"/>
    <n v="46"/>
    <n v="24"/>
    <n v="60"/>
    <n v="40"/>
  </r>
  <r>
    <x v="147"/>
    <s v="Plato_10"/>
    <n v="15"/>
    <n v="26"/>
    <n v="1"/>
    <n v="25"/>
    <n v="11"/>
    <n v="26"/>
    <n v="42.307692307692307"/>
  </r>
  <r>
    <x v="148"/>
    <s v="Plato_18"/>
    <n v="20"/>
    <n v="34"/>
    <n v="3"/>
    <n v="28"/>
    <n v="42"/>
    <n v="102"/>
    <n v="41.17647058823529"/>
  </r>
  <r>
    <x v="148"/>
    <s v="Plato_2"/>
    <n v="18"/>
    <n v="30"/>
    <n v="1"/>
    <n v="38"/>
    <n v="12"/>
    <n v="30"/>
    <n v="40"/>
  </r>
  <r>
    <x v="148"/>
    <s v="Plato_4"/>
    <n v="10"/>
    <n v="18"/>
    <n v="2"/>
    <n v="25"/>
    <n v="16"/>
    <n v="36"/>
    <n v="44.444444444444443"/>
  </r>
  <r>
    <x v="148"/>
    <s v="Plato_9"/>
    <n v="17"/>
    <n v="29"/>
    <n v="2"/>
    <n v="48"/>
    <n v="24"/>
    <n v="58"/>
    <n v="41.379310344827587"/>
  </r>
  <r>
    <x v="149"/>
    <s v="Plato_5"/>
    <n v="13"/>
    <n v="22"/>
    <n v="2"/>
    <n v="19"/>
    <n v="18"/>
    <n v="44"/>
    <n v="40.909090909090914"/>
  </r>
  <r>
    <x v="149"/>
    <s v="Plato_11"/>
    <n v="20"/>
    <n v="33"/>
    <n v="2"/>
    <n v="57"/>
    <n v="26"/>
    <n v="66"/>
    <n v="39.393939393939391"/>
  </r>
  <r>
    <x v="149"/>
    <s v="Plato_3"/>
    <n v="12"/>
    <n v="20"/>
    <n v="2"/>
    <n v="30"/>
    <n v="16"/>
    <n v="40"/>
    <n v="40"/>
  </r>
  <r>
    <x v="150"/>
    <s v="Plato_14"/>
    <n v="14"/>
    <n v="23"/>
    <n v="3"/>
    <n v="13"/>
    <n v="27"/>
    <n v="69"/>
    <n v="39.130434782608695"/>
  </r>
  <r>
    <x v="150"/>
    <s v="Plato_13"/>
    <n v="13"/>
    <n v="21"/>
    <n v="3"/>
    <n v="6"/>
    <n v="24"/>
    <n v="63"/>
    <n v="38.095238095238095"/>
  </r>
  <r>
    <x v="151"/>
    <s v="Plato_16"/>
    <n v="16"/>
    <n v="28"/>
    <n v="2"/>
    <n v="12"/>
    <n v="24"/>
    <n v="56"/>
    <n v="42.857142857142854"/>
  </r>
  <r>
    <x v="152"/>
    <s v="Plato_11"/>
    <n v="20"/>
    <n v="33"/>
    <n v="3"/>
    <n v="10"/>
    <n v="39"/>
    <n v="99"/>
    <n v="39.393939393939391"/>
  </r>
  <r>
    <x v="152"/>
    <s v="Plato_7"/>
    <n v="14"/>
    <n v="24"/>
    <n v="1"/>
    <n v="53"/>
    <n v="10"/>
    <n v="24"/>
    <n v="41.666666666666671"/>
  </r>
  <r>
    <x v="152"/>
    <s v="Plato_20"/>
    <n v="25"/>
    <n v="40"/>
    <n v="2"/>
    <n v="26"/>
    <n v="30"/>
    <n v="80"/>
    <n v="37.5"/>
  </r>
  <r>
    <x v="153"/>
    <s v="Plato_19"/>
    <n v="22"/>
    <n v="36"/>
    <n v="3"/>
    <n v="52"/>
    <n v="42"/>
    <n v="108"/>
    <n v="38.888888888888893"/>
  </r>
  <r>
    <x v="153"/>
    <s v="Plato_4"/>
    <n v="10"/>
    <n v="18"/>
    <n v="2"/>
    <n v="30"/>
    <n v="16"/>
    <n v="36"/>
    <n v="44.444444444444443"/>
  </r>
  <r>
    <x v="154"/>
    <s v="Plato_6"/>
    <n v="16"/>
    <n v="27"/>
    <n v="2"/>
    <n v="24"/>
    <n v="22"/>
    <n v="54"/>
    <n v="40.74074074074074"/>
  </r>
  <r>
    <x v="154"/>
    <s v="Plato_17"/>
    <n v="19"/>
    <n v="31"/>
    <n v="2"/>
    <n v="43"/>
    <n v="24"/>
    <n v="62"/>
    <n v="38.70967741935484"/>
  </r>
  <r>
    <x v="154"/>
    <s v="Plato_3"/>
    <n v="12"/>
    <n v="20"/>
    <n v="1"/>
    <n v="33"/>
    <n v="8"/>
    <n v="20"/>
    <n v="40"/>
  </r>
  <r>
    <x v="155"/>
    <s v="Plato_16"/>
    <n v="16"/>
    <n v="28"/>
    <n v="2"/>
    <n v="6"/>
    <n v="24"/>
    <n v="56"/>
    <n v="42.857142857142854"/>
  </r>
  <r>
    <x v="156"/>
    <s v="Plato_1"/>
    <n v="15"/>
    <n v="25"/>
    <n v="3"/>
    <n v="48"/>
    <n v="30"/>
    <n v="75"/>
    <n v="40"/>
  </r>
  <r>
    <x v="156"/>
    <s v="Plato_16"/>
    <n v="16"/>
    <n v="28"/>
    <n v="1"/>
    <n v="54"/>
    <n v="12"/>
    <n v="28"/>
    <n v="42.857142857142854"/>
  </r>
  <r>
    <x v="156"/>
    <s v="Plato_2"/>
    <n v="18"/>
    <n v="30"/>
    <n v="2"/>
    <n v="27"/>
    <n v="24"/>
    <n v="60"/>
    <n v="40"/>
  </r>
  <r>
    <x v="156"/>
    <s v="Plato_19"/>
    <n v="22"/>
    <n v="36"/>
    <n v="3"/>
    <n v="21"/>
    <n v="42"/>
    <n v="108"/>
    <n v="38.888888888888893"/>
  </r>
  <r>
    <x v="157"/>
    <s v="Plato_12"/>
    <n v="11"/>
    <n v="19"/>
    <n v="1"/>
    <n v="57"/>
    <n v="8"/>
    <n v="19"/>
    <n v="42.105263157894733"/>
  </r>
  <r>
    <x v="157"/>
    <s v="Plato_10"/>
    <n v="15"/>
    <n v="26"/>
    <n v="3"/>
    <n v="55"/>
    <n v="33"/>
    <n v="78"/>
    <n v="42.307692307692307"/>
  </r>
  <r>
    <x v="157"/>
    <s v="Plato_19"/>
    <n v="22"/>
    <n v="36"/>
    <n v="3"/>
    <n v="7"/>
    <n v="42"/>
    <n v="108"/>
    <n v="38.888888888888893"/>
  </r>
  <r>
    <x v="157"/>
    <s v="Plato_8"/>
    <n v="21"/>
    <n v="35"/>
    <n v="3"/>
    <n v="16"/>
    <n v="42"/>
    <n v="105"/>
    <n v="40"/>
  </r>
  <r>
    <x v="158"/>
    <s v="Plato_9"/>
    <n v="17"/>
    <n v="29"/>
    <n v="3"/>
    <n v="23"/>
    <n v="36"/>
    <n v="87"/>
    <n v="41.379310344827587"/>
  </r>
  <r>
    <x v="158"/>
    <s v="Plato_17"/>
    <n v="19"/>
    <n v="31"/>
    <n v="1"/>
    <n v="5"/>
    <n v="12"/>
    <n v="31"/>
    <n v="38.70967741935484"/>
  </r>
  <r>
    <x v="158"/>
    <s v="Plato_4"/>
    <n v="10"/>
    <n v="18"/>
    <n v="2"/>
    <n v="6"/>
    <n v="16"/>
    <n v="36"/>
    <n v="44.444444444444443"/>
  </r>
  <r>
    <x v="158"/>
    <s v="Plato_11"/>
    <n v="20"/>
    <n v="33"/>
    <n v="3"/>
    <n v="40"/>
    <n v="39"/>
    <n v="99"/>
    <n v="39.393939393939391"/>
  </r>
  <r>
    <x v="159"/>
    <s v="Plato_19"/>
    <n v="22"/>
    <n v="36"/>
    <n v="3"/>
    <n v="20"/>
    <n v="42"/>
    <n v="108"/>
    <n v="38.888888888888893"/>
  </r>
  <r>
    <x v="159"/>
    <s v="Plato_7"/>
    <n v="14"/>
    <n v="24"/>
    <n v="2"/>
    <n v="47"/>
    <n v="20"/>
    <n v="48"/>
    <n v="41.666666666666671"/>
  </r>
  <r>
    <x v="160"/>
    <s v="Plato_16"/>
    <n v="16"/>
    <n v="28"/>
    <n v="3"/>
    <n v="57"/>
    <n v="36"/>
    <n v="84"/>
    <n v="42.857142857142854"/>
  </r>
  <r>
    <x v="161"/>
    <s v="Plato_7"/>
    <n v="14"/>
    <n v="24"/>
    <n v="3"/>
    <n v="25"/>
    <n v="30"/>
    <n v="72"/>
    <n v="41.666666666666671"/>
  </r>
  <r>
    <x v="162"/>
    <s v="Plato_17"/>
    <n v="19"/>
    <n v="31"/>
    <n v="3"/>
    <n v="8"/>
    <n v="36"/>
    <n v="93"/>
    <n v="38.70967741935484"/>
  </r>
  <r>
    <x v="162"/>
    <s v="Plato_2"/>
    <n v="18"/>
    <n v="30"/>
    <n v="3"/>
    <n v="16"/>
    <n v="36"/>
    <n v="90"/>
    <n v="40"/>
  </r>
  <r>
    <x v="162"/>
    <s v="Plato_11"/>
    <n v="20"/>
    <n v="33"/>
    <n v="2"/>
    <n v="40"/>
    <n v="26"/>
    <n v="66"/>
    <n v="39.393939393939391"/>
  </r>
  <r>
    <x v="162"/>
    <s v="Plato_5"/>
    <n v="13"/>
    <n v="22"/>
    <n v="1"/>
    <n v="7"/>
    <n v="9"/>
    <n v="22"/>
    <n v="40.909090909090914"/>
  </r>
  <r>
    <x v="163"/>
    <s v="Plato_5"/>
    <n v="13"/>
    <n v="22"/>
    <n v="1"/>
    <n v="43"/>
    <n v="9"/>
    <n v="22"/>
    <n v="40.909090909090914"/>
  </r>
  <r>
    <x v="163"/>
    <s v="Plato_19"/>
    <n v="22"/>
    <n v="36"/>
    <n v="1"/>
    <n v="7"/>
    <n v="14"/>
    <n v="36"/>
    <n v="38.888888888888893"/>
  </r>
  <r>
    <x v="163"/>
    <s v="Plato_15"/>
    <n v="19"/>
    <n v="32"/>
    <n v="2"/>
    <n v="20"/>
    <n v="26"/>
    <n v="64"/>
    <n v="40.625"/>
  </r>
  <r>
    <x v="163"/>
    <s v="Plato_7"/>
    <n v="14"/>
    <n v="24"/>
    <n v="2"/>
    <n v="35"/>
    <n v="20"/>
    <n v="48"/>
    <n v="41.666666666666671"/>
  </r>
  <r>
    <x v="164"/>
    <s v="Plato_7"/>
    <n v="14"/>
    <n v="24"/>
    <n v="2"/>
    <n v="15"/>
    <n v="20"/>
    <n v="48"/>
    <n v="41.666666666666671"/>
  </r>
  <r>
    <x v="164"/>
    <s v="Plato_13"/>
    <n v="13"/>
    <n v="21"/>
    <n v="2"/>
    <n v="41"/>
    <n v="16"/>
    <n v="42"/>
    <n v="38.095238095238095"/>
  </r>
  <r>
    <x v="165"/>
    <s v="Plato_14"/>
    <n v="14"/>
    <n v="23"/>
    <n v="2"/>
    <n v="22"/>
    <n v="18"/>
    <n v="46"/>
    <n v="39.130434782608695"/>
  </r>
  <r>
    <x v="166"/>
    <s v="Plato_12"/>
    <n v="11"/>
    <n v="19"/>
    <n v="1"/>
    <n v="29"/>
    <n v="8"/>
    <n v="19"/>
    <n v="42.105263157894733"/>
  </r>
  <r>
    <x v="166"/>
    <s v="Plato_18"/>
    <n v="20"/>
    <n v="34"/>
    <n v="3"/>
    <n v="11"/>
    <n v="42"/>
    <n v="102"/>
    <n v="41.17647058823529"/>
  </r>
  <r>
    <x v="166"/>
    <s v="Plato_17"/>
    <n v="19"/>
    <n v="31"/>
    <n v="1"/>
    <n v="36"/>
    <n v="12"/>
    <n v="31"/>
    <n v="38.70967741935484"/>
  </r>
  <r>
    <x v="167"/>
    <s v="Plato_5"/>
    <n v="13"/>
    <n v="22"/>
    <n v="2"/>
    <n v="7"/>
    <n v="18"/>
    <n v="44"/>
    <n v="40.909090909090914"/>
  </r>
  <r>
    <x v="168"/>
    <s v="Plato_13"/>
    <n v="13"/>
    <n v="21"/>
    <n v="2"/>
    <n v="44"/>
    <n v="16"/>
    <n v="42"/>
    <n v="38.095238095238095"/>
  </r>
  <r>
    <x v="168"/>
    <s v="Plato_18"/>
    <n v="20"/>
    <n v="34"/>
    <n v="2"/>
    <n v="59"/>
    <n v="28"/>
    <n v="68"/>
    <n v="41.17647058823529"/>
  </r>
  <r>
    <x v="168"/>
    <s v="Plato_5"/>
    <n v="13"/>
    <n v="22"/>
    <n v="2"/>
    <n v="7"/>
    <n v="18"/>
    <n v="44"/>
    <n v="40.909090909090914"/>
  </r>
  <r>
    <x v="169"/>
    <s v="Plato_3"/>
    <n v="12"/>
    <n v="20"/>
    <n v="3"/>
    <n v="16"/>
    <n v="24"/>
    <n v="60"/>
    <n v="40"/>
  </r>
  <r>
    <x v="169"/>
    <s v="Plato_9"/>
    <n v="17"/>
    <n v="29"/>
    <n v="3"/>
    <n v="16"/>
    <n v="36"/>
    <n v="87"/>
    <n v="41.379310344827587"/>
  </r>
  <r>
    <x v="169"/>
    <s v="Plato_19"/>
    <n v="22"/>
    <n v="36"/>
    <n v="1"/>
    <n v="33"/>
    <n v="14"/>
    <n v="36"/>
    <n v="38.888888888888893"/>
  </r>
  <r>
    <x v="169"/>
    <s v="Plato_2"/>
    <n v="18"/>
    <n v="30"/>
    <n v="2"/>
    <n v="8"/>
    <n v="24"/>
    <n v="60"/>
    <n v="40"/>
  </r>
  <r>
    <x v="170"/>
    <s v="Plato_10"/>
    <n v="15"/>
    <n v="26"/>
    <n v="2"/>
    <n v="29"/>
    <n v="22"/>
    <n v="52"/>
    <n v="42.307692307692307"/>
  </r>
  <r>
    <x v="170"/>
    <s v="Plato_9"/>
    <n v="17"/>
    <n v="29"/>
    <n v="3"/>
    <n v="22"/>
    <n v="36"/>
    <n v="87"/>
    <n v="41.379310344827587"/>
  </r>
  <r>
    <x v="171"/>
    <s v="Plato_18"/>
    <n v="20"/>
    <n v="34"/>
    <n v="2"/>
    <n v="27"/>
    <n v="28"/>
    <n v="68"/>
    <n v="41.17647058823529"/>
  </r>
  <r>
    <x v="172"/>
    <s v="Plato_6"/>
    <n v="16"/>
    <n v="27"/>
    <n v="3"/>
    <n v="15"/>
    <n v="33"/>
    <n v="81"/>
    <n v="40.74074074074074"/>
  </r>
  <r>
    <x v="172"/>
    <s v="Plato_15"/>
    <n v="19"/>
    <n v="32"/>
    <n v="3"/>
    <n v="52"/>
    <n v="39"/>
    <n v="96"/>
    <n v="40.625"/>
  </r>
  <r>
    <x v="173"/>
    <s v="Plato_2"/>
    <n v="18"/>
    <n v="30"/>
    <n v="2"/>
    <n v="12"/>
    <n v="24"/>
    <n v="60"/>
    <n v="40"/>
  </r>
  <r>
    <x v="174"/>
    <s v="Plato_15"/>
    <n v="19"/>
    <n v="32"/>
    <n v="3"/>
    <n v="9"/>
    <n v="39"/>
    <n v="96"/>
    <n v="40.625"/>
  </r>
  <r>
    <x v="174"/>
    <s v="Plato_7"/>
    <n v="14"/>
    <n v="24"/>
    <n v="2"/>
    <n v="38"/>
    <n v="20"/>
    <n v="48"/>
    <n v="41.666666666666671"/>
  </r>
  <r>
    <x v="175"/>
    <s v="Plato_13"/>
    <n v="13"/>
    <n v="21"/>
    <n v="3"/>
    <n v="48"/>
    <n v="24"/>
    <n v="63"/>
    <n v="38.095238095238095"/>
  </r>
  <r>
    <x v="176"/>
    <s v="Plato_7"/>
    <n v="14"/>
    <n v="24"/>
    <n v="2"/>
    <n v="10"/>
    <n v="20"/>
    <n v="48"/>
    <n v="41.666666666666671"/>
  </r>
  <r>
    <x v="176"/>
    <s v="Plato_10"/>
    <n v="15"/>
    <n v="26"/>
    <n v="1"/>
    <n v="40"/>
    <n v="11"/>
    <n v="26"/>
    <n v="42.307692307692307"/>
  </r>
  <r>
    <x v="176"/>
    <s v="Plato_13"/>
    <n v="13"/>
    <n v="21"/>
    <n v="2"/>
    <n v="45"/>
    <n v="16"/>
    <n v="42"/>
    <n v="38.095238095238095"/>
  </r>
  <r>
    <x v="176"/>
    <s v="Plato_12"/>
    <n v="11"/>
    <n v="19"/>
    <n v="3"/>
    <n v="47"/>
    <n v="24"/>
    <n v="57"/>
    <n v="42.105263157894733"/>
  </r>
  <r>
    <x v="177"/>
    <s v="Plato_2"/>
    <n v="18"/>
    <n v="30"/>
    <n v="1"/>
    <n v="55"/>
    <n v="12"/>
    <n v="30"/>
    <n v="40"/>
  </r>
  <r>
    <x v="177"/>
    <s v="Plato_8"/>
    <n v="21"/>
    <n v="35"/>
    <n v="1"/>
    <n v="16"/>
    <n v="14"/>
    <n v="35"/>
    <n v="40"/>
  </r>
  <r>
    <x v="177"/>
    <s v="Plato_5"/>
    <n v="13"/>
    <n v="22"/>
    <n v="2"/>
    <n v="20"/>
    <n v="18"/>
    <n v="44"/>
    <n v="40.909090909090914"/>
  </r>
  <r>
    <x v="177"/>
    <s v="Plato_11"/>
    <n v="20"/>
    <n v="33"/>
    <n v="3"/>
    <n v="55"/>
    <n v="39"/>
    <n v="99"/>
    <n v="39.393939393939391"/>
  </r>
  <r>
    <x v="178"/>
    <s v="Plato_17"/>
    <n v="19"/>
    <n v="31"/>
    <n v="2"/>
    <n v="26"/>
    <n v="24"/>
    <n v="62"/>
    <n v="38.70967741935484"/>
  </r>
  <r>
    <x v="179"/>
    <s v="Plato_9"/>
    <n v="17"/>
    <n v="29"/>
    <n v="1"/>
    <n v="35"/>
    <n v="12"/>
    <n v="29"/>
    <n v="41.379310344827587"/>
  </r>
  <r>
    <x v="179"/>
    <s v="Plato_2"/>
    <n v="18"/>
    <n v="30"/>
    <n v="3"/>
    <n v="20"/>
    <n v="36"/>
    <n v="90"/>
    <n v="40"/>
  </r>
  <r>
    <x v="179"/>
    <s v="Plato_3"/>
    <n v="12"/>
    <n v="20"/>
    <n v="1"/>
    <n v="50"/>
    <n v="8"/>
    <n v="20"/>
    <n v="40"/>
  </r>
  <r>
    <x v="179"/>
    <s v="Plato_6"/>
    <n v="16"/>
    <n v="27"/>
    <n v="1"/>
    <n v="56"/>
    <n v="11"/>
    <n v="27"/>
    <n v="40.74074074074074"/>
  </r>
  <r>
    <x v="180"/>
    <s v="Plato_6"/>
    <n v="16"/>
    <n v="27"/>
    <n v="1"/>
    <n v="55"/>
    <n v="11"/>
    <n v="27"/>
    <n v="40.74074074074074"/>
  </r>
  <r>
    <x v="181"/>
    <s v="Plato_12"/>
    <n v="11"/>
    <n v="19"/>
    <n v="2"/>
    <n v="11"/>
    <n v="16"/>
    <n v="38"/>
    <n v="42.105263157894733"/>
  </r>
  <r>
    <x v="182"/>
    <s v="Plato_15"/>
    <n v="19"/>
    <n v="32"/>
    <n v="2"/>
    <n v="52"/>
    <n v="26"/>
    <n v="64"/>
    <n v="40.625"/>
  </r>
  <r>
    <x v="182"/>
    <s v="Plato_10"/>
    <n v="15"/>
    <n v="26"/>
    <n v="1"/>
    <n v="10"/>
    <n v="11"/>
    <n v="26"/>
    <n v="42.307692307692307"/>
  </r>
  <r>
    <x v="182"/>
    <s v="Plato_3"/>
    <n v="12"/>
    <n v="20"/>
    <n v="3"/>
    <n v="58"/>
    <n v="24"/>
    <n v="60"/>
    <n v="40"/>
  </r>
  <r>
    <x v="182"/>
    <s v="Plato_8"/>
    <n v="21"/>
    <n v="35"/>
    <n v="3"/>
    <n v="46"/>
    <n v="42"/>
    <n v="105"/>
    <n v="40"/>
  </r>
  <r>
    <x v="183"/>
    <s v="Plato_16"/>
    <n v="16"/>
    <n v="28"/>
    <n v="3"/>
    <n v="6"/>
    <n v="36"/>
    <n v="84"/>
    <n v="42.857142857142854"/>
  </r>
  <r>
    <x v="183"/>
    <s v="Plato_6"/>
    <n v="16"/>
    <n v="27"/>
    <n v="3"/>
    <n v="10"/>
    <n v="33"/>
    <n v="81"/>
    <n v="40.74074074074074"/>
  </r>
  <r>
    <x v="183"/>
    <s v="Plato_3"/>
    <n v="12"/>
    <n v="20"/>
    <n v="2"/>
    <n v="13"/>
    <n v="16"/>
    <n v="40"/>
    <n v="40"/>
  </r>
  <r>
    <x v="184"/>
    <s v="Plato_13"/>
    <n v="13"/>
    <n v="21"/>
    <n v="3"/>
    <n v="34"/>
    <n v="24"/>
    <n v="63"/>
    <n v="38.095238095238095"/>
  </r>
  <r>
    <x v="184"/>
    <s v="Plato_16"/>
    <n v="16"/>
    <n v="28"/>
    <n v="1"/>
    <n v="6"/>
    <n v="12"/>
    <n v="28"/>
    <n v="42.857142857142854"/>
  </r>
  <r>
    <x v="185"/>
    <s v="Plato_6"/>
    <n v="16"/>
    <n v="27"/>
    <n v="3"/>
    <n v="16"/>
    <n v="33"/>
    <n v="81"/>
    <n v="40.74074074074074"/>
  </r>
  <r>
    <x v="185"/>
    <s v="Plato_15"/>
    <n v="19"/>
    <n v="32"/>
    <n v="3"/>
    <n v="23"/>
    <n v="39"/>
    <n v="96"/>
    <n v="40.625"/>
  </r>
  <r>
    <x v="185"/>
    <s v="Plato_17"/>
    <n v="19"/>
    <n v="31"/>
    <n v="3"/>
    <n v="54"/>
    <n v="36"/>
    <n v="93"/>
    <n v="38.70967741935484"/>
  </r>
  <r>
    <x v="186"/>
    <s v="Plato_18"/>
    <n v="20"/>
    <n v="34"/>
    <n v="2"/>
    <n v="28"/>
    <n v="28"/>
    <n v="68"/>
    <n v="41.17647058823529"/>
  </r>
  <r>
    <x v="186"/>
    <s v="Plato_10"/>
    <n v="15"/>
    <n v="26"/>
    <n v="1"/>
    <n v="51"/>
    <n v="11"/>
    <n v="26"/>
    <n v="42.307692307692307"/>
  </r>
  <r>
    <x v="186"/>
    <s v="Plato_9"/>
    <n v="17"/>
    <n v="29"/>
    <n v="3"/>
    <n v="11"/>
    <n v="36"/>
    <n v="87"/>
    <n v="41.379310344827587"/>
  </r>
  <r>
    <x v="186"/>
    <s v="Plato_6"/>
    <n v="16"/>
    <n v="27"/>
    <n v="1"/>
    <n v="36"/>
    <n v="11"/>
    <n v="27"/>
    <n v="40.74074074074074"/>
  </r>
  <r>
    <x v="187"/>
    <s v="Plato_17"/>
    <n v="19"/>
    <n v="31"/>
    <n v="1"/>
    <n v="58"/>
    <n v="12"/>
    <n v="31"/>
    <n v="38.70967741935484"/>
  </r>
  <r>
    <x v="187"/>
    <s v="Plato_10"/>
    <n v="15"/>
    <n v="26"/>
    <n v="2"/>
    <n v="47"/>
    <n v="22"/>
    <n v="52"/>
    <n v="42.307692307692307"/>
  </r>
  <r>
    <x v="188"/>
    <s v="Plato_18"/>
    <n v="20"/>
    <n v="34"/>
    <n v="2"/>
    <n v="42"/>
    <n v="28"/>
    <n v="68"/>
    <n v="41.17647058823529"/>
  </r>
  <r>
    <x v="188"/>
    <s v="Plato_10"/>
    <n v="15"/>
    <n v="26"/>
    <n v="2"/>
    <n v="22"/>
    <n v="22"/>
    <n v="52"/>
    <n v="42.307692307692307"/>
  </r>
  <r>
    <x v="188"/>
    <s v="Plato_7"/>
    <n v="14"/>
    <n v="24"/>
    <n v="3"/>
    <n v="53"/>
    <n v="30"/>
    <n v="72"/>
    <n v="41.666666666666671"/>
  </r>
  <r>
    <x v="189"/>
    <s v="Plato_4"/>
    <n v="10"/>
    <n v="18"/>
    <n v="1"/>
    <n v="39"/>
    <n v="8"/>
    <n v="18"/>
    <n v="44.444444444444443"/>
  </r>
  <r>
    <x v="189"/>
    <s v="Plato_20"/>
    <n v="25"/>
    <n v="40"/>
    <n v="2"/>
    <n v="45"/>
    <n v="30"/>
    <n v="80"/>
    <n v="37.5"/>
  </r>
  <r>
    <x v="189"/>
    <s v="Plato_8"/>
    <n v="21"/>
    <n v="35"/>
    <n v="1"/>
    <n v="11"/>
    <n v="14"/>
    <n v="35"/>
    <n v="40"/>
  </r>
  <r>
    <x v="189"/>
    <s v="Plato_14"/>
    <n v="14"/>
    <n v="23"/>
    <n v="3"/>
    <n v="7"/>
    <n v="27"/>
    <n v="69"/>
    <n v="39.130434782608695"/>
  </r>
  <r>
    <x v="190"/>
    <s v="Plato_1"/>
    <n v="15"/>
    <n v="25"/>
    <n v="3"/>
    <n v="32"/>
    <n v="30"/>
    <n v="75"/>
    <n v="40"/>
  </r>
  <r>
    <x v="190"/>
    <s v="Plato_9"/>
    <n v="17"/>
    <n v="29"/>
    <n v="3"/>
    <n v="55"/>
    <n v="36"/>
    <n v="87"/>
    <n v="41.379310344827587"/>
  </r>
  <r>
    <x v="191"/>
    <s v="Plato_1"/>
    <n v="15"/>
    <n v="25"/>
    <n v="3"/>
    <n v="26"/>
    <n v="30"/>
    <n v="75"/>
    <n v="40"/>
  </r>
  <r>
    <x v="192"/>
    <s v="Plato_10"/>
    <n v="15"/>
    <n v="26"/>
    <n v="2"/>
    <n v="57"/>
    <n v="22"/>
    <n v="52"/>
    <n v="42.307692307692307"/>
  </r>
  <r>
    <x v="192"/>
    <s v="Plato_19"/>
    <n v="22"/>
    <n v="36"/>
    <n v="2"/>
    <n v="59"/>
    <n v="28"/>
    <n v="72"/>
    <n v="38.888888888888893"/>
  </r>
  <r>
    <x v="192"/>
    <s v="Plato_6"/>
    <n v="16"/>
    <n v="27"/>
    <n v="1"/>
    <n v="31"/>
    <n v="11"/>
    <n v="27"/>
    <n v="40.74074074074074"/>
  </r>
  <r>
    <x v="192"/>
    <s v="Plato_14"/>
    <n v="14"/>
    <n v="23"/>
    <n v="3"/>
    <n v="24"/>
    <n v="27"/>
    <n v="69"/>
    <n v="39.130434782608695"/>
  </r>
  <r>
    <x v="193"/>
    <s v="Plato_11"/>
    <n v="20"/>
    <n v="33"/>
    <n v="2"/>
    <n v="18"/>
    <n v="26"/>
    <n v="66"/>
    <n v="39.393939393939391"/>
  </r>
  <r>
    <x v="193"/>
    <s v="Plato_2"/>
    <n v="18"/>
    <n v="30"/>
    <n v="1"/>
    <n v="50"/>
    <n v="12"/>
    <n v="30"/>
    <n v="40"/>
  </r>
  <r>
    <x v="194"/>
    <s v="Plato_1"/>
    <n v="15"/>
    <n v="25"/>
    <n v="2"/>
    <n v="51"/>
    <n v="20"/>
    <n v="50"/>
    <n v="40"/>
  </r>
  <r>
    <x v="195"/>
    <s v="Plato_3"/>
    <n v="12"/>
    <n v="20"/>
    <n v="3"/>
    <n v="34"/>
    <n v="24"/>
    <n v="60"/>
    <n v="40"/>
  </r>
  <r>
    <x v="195"/>
    <s v="Plato_14"/>
    <n v="14"/>
    <n v="23"/>
    <n v="2"/>
    <n v="51"/>
    <n v="18"/>
    <n v="46"/>
    <n v="39.130434782608695"/>
  </r>
  <r>
    <x v="195"/>
    <s v="Plato_9"/>
    <n v="17"/>
    <n v="29"/>
    <n v="1"/>
    <n v="47"/>
    <n v="12"/>
    <n v="29"/>
    <n v="41.379310344827587"/>
  </r>
  <r>
    <x v="195"/>
    <s v="Plato_16"/>
    <n v="16"/>
    <n v="28"/>
    <n v="2"/>
    <n v="44"/>
    <n v="24"/>
    <n v="56"/>
    <n v="42.857142857142854"/>
  </r>
  <r>
    <x v="196"/>
    <s v="Plato_18"/>
    <n v="20"/>
    <n v="34"/>
    <n v="3"/>
    <n v="22"/>
    <n v="42"/>
    <n v="102"/>
    <n v="41.17647058823529"/>
  </r>
  <r>
    <x v="196"/>
    <s v="Plato_6"/>
    <n v="16"/>
    <n v="27"/>
    <n v="1"/>
    <n v="50"/>
    <n v="11"/>
    <n v="27"/>
    <n v="40.74074074074074"/>
  </r>
  <r>
    <x v="197"/>
    <s v="Plato_6"/>
    <n v="16"/>
    <n v="27"/>
    <n v="2"/>
    <n v="33"/>
    <n v="22"/>
    <n v="54"/>
    <n v="40.74074074074074"/>
  </r>
  <r>
    <x v="198"/>
    <s v="Plato_9"/>
    <n v="17"/>
    <n v="29"/>
    <n v="3"/>
    <n v="31"/>
    <n v="36"/>
    <n v="87"/>
    <n v="41.379310344827587"/>
  </r>
  <r>
    <x v="198"/>
    <s v="Plato_8"/>
    <n v="21"/>
    <n v="35"/>
    <n v="3"/>
    <n v="41"/>
    <n v="42"/>
    <n v="105"/>
    <n v="40"/>
  </r>
  <r>
    <x v="198"/>
    <s v="Plato_13"/>
    <n v="13"/>
    <n v="21"/>
    <n v="2"/>
    <n v="18"/>
    <n v="16"/>
    <n v="42"/>
    <n v="38.095238095238095"/>
  </r>
  <r>
    <x v="198"/>
    <s v="Plato_6"/>
    <n v="16"/>
    <n v="27"/>
    <n v="1"/>
    <n v="52"/>
    <n v="11"/>
    <n v="27"/>
    <n v="40.74074074074074"/>
  </r>
  <r>
    <x v="199"/>
    <s v="Plato_12"/>
    <n v="11"/>
    <n v="19"/>
    <n v="2"/>
    <n v="39"/>
    <n v="16"/>
    <n v="38"/>
    <n v="42.105263157894733"/>
  </r>
  <r>
    <x v="199"/>
    <s v="Plato_1"/>
    <n v="15"/>
    <n v="25"/>
    <n v="2"/>
    <n v="28"/>
    <n v="20"/>
    <n v="50"/>
    <n v="40"/>
  </r>
  <r>
    <x v="200"/>
    <s v="Plato_7"/>
    <n v="14"/>
    <n v="24"/>
    <n v="3"/>
    <n v="58"/>
    <n v="30"/>
    <n v="72"/>
    <n v="41.666666666666671"/>
  </r>
  <r>
    <x v="201"/>
    <s v="Plato_19"/>
    <n v="22"/>
    <n v="36"/>
    <n v="2"/>
    <n v="46"/>
    <n v="28"/>
    <n v="72"/>
    <n v="38.888888888888893"/>
  </r>
  <r>
    <x v="201"/>
    <s v="Plato_20"/>
    <n v="25"/>
    <n v="40"/>
    <n v="2"/>
    <n v="47"/>
    <n v="30"/>
    <n v="80"/>
    <n v="37.5"/>
  </r>
  <r>
    <x v="201"/>
    <s v="Plato_7"/>
    <n v="14"/>
    <n v="24"/>
    <n v="1"/>
    <n v="5"/>
    <n v="10"/>
    <n v="24"/>
    <n v="41.666666666666671"/>
  </r>
  <r>
    <x v="201"/>
    <s v="Plato_2"/>
    <n v="18"/>
    <n v="30"/>
    <n v="1"/>
    <n v="58"/>
    <n v="12"/>
    <n v="30"/>
    <n v="40"/>
  </r>
  <r>
    <x v="202"/>
    <s v="Plato_17"/>
    <n v="19"/>
    <n v="31"/>
    <n v="3"/>
    <n v="51"/>
    <n v="36"/>
    <n v="93"/>
    <n v="38.70967741935484"/>
  </r>
  <r>
    <x v="202"/>
    <s v="Plato_13"/>
    <n v="13"/>
    <n v="21"/>
    <n v="3"/>
    <n v="34"/>
    <n v="24"/>
    <n v="63"/>
    <n v="38.095238095238095"/>
  </r>
  <r>
    <x v="203"/>
    <s v="Plato_7"/>
    <n v="14"/>
    <n v="24"/>
    <n v="2"/>
    <n v="21"/>
    <n v="20"/>
    <n v="48"/>
    <n v="41.666666666666671"/>
  </r>
  <r>
    <x v="204"/>
    <s v="Plato_15"/>
    <n v="19"/>
    <n v="32"/>
    <n v="1"/>
    <n v="34"/>
    <n v="13"/>
    <n v="32"/>
    <n v="40.625"/>
  </r>
  <r>
    <x v="204"/>
    <s v="Plato_9"/>
    <n v="17"/>
    <n v="29"/>
    <n v="1"/>
    <n v="52"/>
    <n v="12"/>
    <n v="29"/>
    <n v="41.379310344827587"/>
  </r>
  <r>
    <x v="205"/>
    <s v="Plato_2"/>
    <n v="18"/>
    <n v="30"/>
    <n v="1"/>
    <n v="58"/>
    <n v="12"/>
    <n v="30"/>
    <n v="40"/>
  </r>
  <r>
    <x v="206"/>
    <s v="Plato_10"/>
    <n v="15"/>
    <n v="26"/>
    <n v="2"/>
    <n v="37"/>
    <n v="22"/>
    <n v="52"/>
    <n v="42.307692307692307"/>
  </r>
  <r>
    <x v="206"/>
    <s v="Plato_8"/>
    <n v="21"/>
    <n v="35"/>
    <n v="1"/>
    <n v="55"/>
    <n v="14"/>
    <n v="35"/>
    <n v="40"/>
  </r>
  <r>
    <x v="206"/>
    <s v="Plato_17"/>
    <n v="19"/>
    <n v="31"/>
    <n v="3"/>
    <n v="19"/>
    <n v="36"/>
    <n v="93"/>
    <n v="38.70967741935484"/>
  </r>
  <r>
    <x v="207"/>
    <s v="Plato_15"/>
    <n v="19"/>
    <n v="32"/>
    <n v="1"/>
    <n v="18"/>
    <n v="13"/>
    <n v="32"/>
    <n v="40.625"/>
  </r>
  <r>
    <x v="207"/>
    <s v="Plato_19"/>
    <n v="22"/>
    <n v="36"/>
    <n v="3"/>
    <n v="29"/>
    <n v="42"/>
    <n v="108"/>
    <n v="38.888888888888893"/>
  </r>
  <r>
    <x v="207"/>
    <s v="Plato_3"/>
    <n v="12"/>
    <n v="20"/>
    <n v="2"/>
    <n v="53"/>
    <n v="16"/>
    <n v="40"/>
    <n v="40"/>
  </r>
  <r>
    <x v="208"/>
    <s v="Plato_14"/>
    <n v="14"/>
    <n v="23"/>
    <n v="3"/>
    <n v="35"/>
    <n v="27"/>
    <n v="69"/>
    <n v="39.130434782608695"/>
  </r>
  <r>
    <x v="208"/>
    <s v="Plato_18"/>
    <n v="20"/>
    <n v="34"/>
    <n v="2"/>
    <n v="40"/>
    <n v="28"/>
    <n v="68"/>
    <n v="41.17647058823529"/>
  </r>
  <r>
    <x v="208"/>
    <s v="Plato_1"/>
    <n v="15"/>
    <n v="25"/>
    <n v="1"/>
    <n v="42"/>
    <n v="10"/>
    <n v="25"/>
    <n v="40"/>
  </r>
  <r>
    <x v="208"/>
    <s v="Plato_10"/>
    <n v="15"/>
    <n v="26"/>
    <n v="2"/>
    <n v="54"/>
    <n v="22"/>
    <n v="52"/>
    <n v="42.307692307692307"/>
  </r>
  <r>
    <x v="209"/>
    <s v="Plato_13"/>
    <n v="13"/>
    <n v="21"/>
    <n v="1"/>
    <n v="28"/>
    <n v="8"/>
    <n v="21"/>
    <n v="38.095238095238095"/>
  </r>
  <r>
    <x v="209"/>
    <s v="Plato_2"/>
    <n v="18"/>
    <n v="30"/>
    <n v="1"/>
    <n v="50"/>
    <n v="12"/>
    <n v="30"/>
    <n v="40"/>
  </r>
  <r>
    <x v="209"/>
    <s v="Plato_7"/>
    <n v="14"/>
    <n v="24"/>
    <n v="1"/>
    <n v="34"/>
    <n v="10"/>
    <n v="24"/>
    <n v="41.666666666666671"/>
  </r>
  <r>
    <x v="209"/>
    <s v="Plato_20"/>
    <n v="25"/>
    <n v="40"/>
    <n v="3"/>
    <n v="46"/>
    <n v="45"/>
    <n v="120"/>
    <n v="37.5"/>
  </r>
  <r>
    <x v="210"/>
    <s v="Plato_13"/>
    <n v="13"/>
    <n v="21"/>
    <n v="3"/>
    <n v="54"/>
    <n v="24"/>
    <n v="63"/>
    <n v="38.095238095238095"/>
  </r>
  <r>
    <x v="210"/>
    <s v="Plato_4"/>
    <n v="10"/>
    <n v="18"/>
    <n v="2"/>
    <n v="45"/>
    <n v="16"/>
    <n v="36"/>
    <n v="44.444444444444443"/>
  </r>
  <r>
    <x v="210"/>
    <s v="Plato_1"/>
    <n v="15"/>
    <n v="25"/>
    <n v="2"/>
    <n v="9"/>
    <n v="20"/>
    <n v="50"/>
    <n v="40"/>
  </r>
  <r>
    <x v="210"/>
    <s v="Plato_3"/>
    <n v="12"/>
    <n v="20"/>
    <n v="1"/>
    <n v="27"/>
    <n v="8"/>
    <n v="20"/>
    <n v="40"/>
  </r>
  <r>
    <x v="211"/>
    <s v="Plato_2"/>
    <n v="18"/>
    <n v="30"/>
    <n v="3"/>
    <n v="35"/>
    <n v="36"/>
    <n v="90"/>
    <n v="40"/>
  </r>
  <r>
    <x v="211"/>
    <s v="Plato_10"/>
    <n v="15"/>
    <n v="26"/>
    <n v="3"/>
    <n v="43"/>
    <n v="33"/>
    <n v="78"/>
    <n v="42.307692307692307"/>
  </r>
  <r>
    <x v="211"/>
    <s v="Plato_13"/>
    <n v="13"/>
    <n v="21"/>
    <n v="1"/>
    <n v="31"/>
    <n v="8"/>
    <n v="21"/>
    <n v="38.095238095238095"/>
  </r>
  <r>
    <x v="211"/>
    <s v="Plato_16"/>
    <n v="16"/>
    <n v="28"/>
    <n v="2"/>
    <n v="55"/>
    <n v="24"/>
    <n v="56"/>
    <n v="42.857142857142854"/>
  </r>
  <r>
    <x v="212"/>
    <s v="Plato_6"/>
    <n v="16"/>
    <n v="27"/>
    <n v="1"/>
    <n v="53"/>
    <n v="11"/>
    <n v="27"/>
    <n v="40.74074074074074"/>
  </r>
  <r>
    <x v="212"/>
    <s v="Plato_2"/>
    <n v="18"/>
    <n v="30"/>
    <n v="2"/>
    <n v="47"/>
    <n v="24"/>
    <n v="60"/>
    <n v="40"/>
  </r>
  <r>
    <x v="213"/>
    <s v="Plato_18"/>
    <n v="20"/>
    <n v="34"/>
    <n v="2"/>
    <n v="14"/>
    <n v="28"/>
    <n v="68"/>
    <n v="41.17647058823529"/>
  </r>
  <r>
    <x v="213"/>
    <s v="Plato_20"/>
    <n v="25"/>
    <n v="40"/>
    <n v="3"/>
    <n v="12"/>
    <n v="45"/>
    <n v="120"/>
    <n v="37.5"/>
  </r>
  <r>
    <x v="213"/>
    <s v="Plato_3"/>
    <n v="12"/>
    <n v="20"/>
    <n v="2"/>
    <n v="12"/>
    <n v="16"/>
    <n v="40"/>
    <n v="40"/>
  </r>
  <r>
    <x v="214"/>
    <s v="Plato_18"/>
    <n v="20"/>
    <n v="34"/>
    <n v="2"/>
    <n v="12"/>
    <n v="28"/>
    <n v="68"/>
    <n v="41.17647058823529"/>
  </r>
  <r>
    <x v="214"/>
    <s v="Plato_2"/>
    <n v="18"/>
    <n v="30"/>
    <n v="3"/>
    <n v="34"/>
    <n v="36"/>
    <n v="90"/>
    <n v="40"/>
  </r>
  <r>
    <x v="215"/>
    <s v="Plato_1"/>
    <n v="15"/>
    <n v="25"/>
    <n v="1"/>
    <n v="42"/>
    <n v="10"/>
    <n v="25"/>
    <n v="40"/>
  </r>
  <r>
    <x v="215"/>
    <s v="Plato_13"/>
    <n v="13"/>
    <n v="21"/>
    <n v="3"/>
    <n v="36"/>
    <n v="24"/>
    <n v="63"/>
    <n v="38.095238095238095"/>
  </r>
  <r>
    <x v="215"/>
    <s v="Plato_6"/>
    <n v="16"/>
    <n v="27"/>
    <n v="2"/>
    <n v="42"/>
    <n v="22"/>
    <n v="54"/>
    <n v="40.74074074074074"/>
  </r>
  <r>
    <x v="216"/>
    <s v="Plato_15"/>
    <n v="19"/>
    <n v="32"/>
    <n v="3"/>
    <n v="13"/>
    <n v="39"/>
    <n v="96"/>
    <n v="40.625"/>
  </r>
  <r>
    <x v="217"/>
    <s v="Plato_12"/>
    <n v="11"/>
    <n v="19"/>
    <n v="3"/>
    <n v="24"/>
    <n v="24"/>
    <n v="57"/>
    <n v="42.105263157894733"/>
  </r>
  <r>
    <x v="217"/>
    <s v="Plato_6"/>
    <n v="16"/>
    <n v="27"/>
    <n v="3"/>
    <n v="16"/>
    <n v="33"/>
    <n v="81"/>
    <n v="40.74074074074074"/>
  </r>
  <r>
    <x v="217"/>
    <s v="Plato_14"/>
    <n v="14"/>
    <n v="23"/>
    <n v="2"/>
    <n v="6"/>
    <n v="18"/>
    <n v="46"/>
    <n v="39.130434782608695"/>
  </r>
  <r>
    <x v="218"/>
    <s v="Plato_14"/>
    <n v="14"/>
    <n v="23"/>
    <n v="2"/>
    <n v="12"/>
    <n v="18"/>
    <n v="46"/>
    <n v="39.130434782608695"/>
  </r>
  <r>
    <x v="218"/>
    <s v="Plato_17"/>
    <n v="19"/>
    <n v="31"/>
    <n v="3"/>
    <n v="11"/>
    <n v="36"/>
    <n v="93"/>
    <n v="38.70967741935484"/>
  </r>
  <r>
    <x v="219"/>
    <s v="Plato_7"/>
    <n v="14"/>
    <n v="24"/>
    <n v="1"/>
    <n v="13"/>
    <n v="10"/>
    <n v="24"/>
    <n v="41.666666666666671"/>
  </r>
  <r>
    <x v="220"/>
    <s v="Plato_15"/>
    <n v="19"/>
    <n v="32"/>
    <n v="3"/>
    <n v="29"/>
    <n v="39"/>
    <n v="96"/>
    <n v="40.625"/>
  </r>
  <r>
    <x v="220"/>
    <s v="Plato_18"/>
    <n v="20"/>
    <n v="34"/>
    <n v="2"/>
    <n v="54"/>
    <n v="28"/>
    <n v="68"/>
    <n v="41.17647058823529"/>
  </r>
  <r>
    <x v="220"/>
    <s v="Plato_9"/>
    <n v="17"/>
    <n v="29"/>
    <n v="1"/>
    <n v="25"/>
    <n v="12"/>
    <n v="29"/>
    <n v="41.379310344827587"/>
  </r>
  <r>
    <x v="221"/>
    <s v="Plato_14"/>
    <n v="14"/>
    <n v="23"/>
    <n v="3"/>
    <n v="29"/>
    <n v="27"/>
    <n v="69"/>
    <n v="39.130434782608695"/>
  </r>
  <r>
    <x v="221"/>
    <s v="Plato_16"/>
    <n v="16"/>
    <n v="28"/>
    <n v="1"/>
    <n v="56"/>
    <n v="12"/>
    <n v="28"/>
    <n v="42.857142857142854"/>
  </r>
  <r>
    <x v="222"/>
    <s v="Plato_15"/>
    <n v="19"/>
    <n v="32"/>
    <n v="1"/>
    <n v="53"/>
    <n v="13"/>
    <n v="32"/>
    <n v="40.625"/>
  </r>
  <r>
    <x v="223"/>
    <s v="Plato_10"/>
    <n v="15"/>
    <n v="26"/>
    <n v="2"/>
    <n v="20"/>
    <n v="22"/>
    <n v="52"/>
    <n v="42.307692307692307"/>
  </r>
  <r>
    <x v="224"/>
    <s v="Plato_11"/>
    <n v="20"/>
    <n v="33"/>
    <n v="3"/>
    <n v="56"/>
    <n v="39"/>
    <n v="99"/>
    <n v="39.393939393939391"/>
  </r>
  <r>
    <x v="224"/>
    <s v="Plato_14"/>
    <n v="14"/>
    <n v="23"/>
    <n v="3"/>
    <n v="38"/>
    <n v="27"/>
    <n v="69"/>
    <n v="39.130434782608695"/>
  </r>
  <r>
    <x v="225"/>
    <s v="Plato_3"/>
    <n v="12"/>
    <n v="20"/>
    <n v="2"/>
    <n v="7"/>
    <n v="16"/>
    <n v="40"/>
    <n v="40"/>
  </r>
  <r>
    <x v="225"/>
    <s v="Plato_13"/>
    <n v="13"/>
    <n v="21"/>
    <n v="1"/>
    <n v="29"/>
    <n v="8"/>
    <n v="21"/>
    <n v="38.095238095238095"/>
  </r>
  <r>
    <x v="225"/>
    <s v="Plato_6"/>
    <n v="16"/>
    <n v="27"/>
    <n v="3"/>
    <n v="56"/>
    <n v="33"/>
    <n v="81"/>
    <n v="40.74074074074074"/>
  </r>
  <r>
    <x v="225"/>
    <s v="Plato_9"/>
    <n v="17"/>
    <n v="29"/>
    <n v="1"/>
    <n v="54"/>
    <n v="12"/>
    <n v="29"/>
    <n v="41.379310344827587"/>
  </r>
  <r>
    <x v="226"/>
    <s v="Plato_7"/>
    <n v="14"/>
    <n v="24"/>
    <n v="1"/>
    <n v="58"/>
    <n v="10"/>
    <n v="24"/>
    <n v="41.666666666666671"/>
  </r>
  <r>
    <x v="226"/>
    <s v="Plato_17"/>
    <n v="19"/>
    <n v="31"/>
    <n v="3"/>
    <n v="15"/>
    <n v="36"/>
    <n v="93"/>
    <n v="38.70967741935484"/>
  </r>
  <r>
    <x v="226"/>
    <s v="Plato_16"/>
    <n v="16"/>
    <n v="28"/>
    <n v="1"/>
    <n v="13"/>
    <n v="12"/>
    <n v="28"/>
    <n v="42.857142857142854"/>
  </r>
  <r>
    <x v="226"/>
    <s v="Plato_11"/>
    <n v="20"/>
    <n v="33"/>
    <n v="2"/>
    <n v="33"/>
    <n v="26"/>
    <n v="66"/>
    <n v="39.393939393939391"/>
  </r>
  <r>
    <x v="227"/>
    <s v="Plato_14"/>
    <n v="14"/>
    <n v="23"/>
    <n v="3"/>
    <n v="35"/>
    <n v="27"/>
    <n v="69"/>
    <n v="39.130434782608695"/>
  </r>
  <r>
    <x v="228"/>
    <s v="Plato_1"/>
    <n v="15"/>
    <n v="25"/>
    <n v="1"/>
    <n v="28"/>
    <n v="10"/>
    <n v="25"/>
    <n v="40"/>
  </r>
  <r>
    <x v="228"/>
    <s v="Plato_8"/>
    <n v="21"/>
    <n v="35"/>
    <n v="1"/>
    <n v="43"/>
    <n v="14"/>
    <n v="35"/>
    <n v="40"/>
  </r>
  <r>
    <x v="228"/>
    <s v="Plato_19"/>
    <n v="22"/>
    <n v="36"/>
    <n v="1"/>
    <n v="19"/>
    <n v="14"/>
    <n v="36"/>
    <n v="38.888888888888893"/>
  </r>
  <r>
    <x v="228"/>
    <s v="Plato_16"/>
    <n v="16"/>
    <n v="28"/>
    <n v="1"/>
    <n v="27"/>
    <n v="12"/>
    <n v="28"/>
    <n v="42.857142857142854"/>
  </r>
  <r>
    <x v="229"/>
    <s v="Plato_15"/>
    <n v="19"/>
    <n v="32"/>
    <n v="3"/>
    <n v="10"/>
    <n v="39"/>
    <n v="96"/>
    <n v="40.625"/>
  </r>
  <r>
    <x v="229"/>
    <s v="Plato_16"/>
    <n v="16"/>
    <n v="28"/>
    <n v="2"/>
    <n v="24"/>
    <n v="24"/>
    <n v="56"/>
    <n v="42.857142857142854"/>
  </r>
  <r>
    <x v="229"/>
    <s v="Plato_17"/>
    <n v="19"/>
    <n v="31"/>
    <n v="2"/>
    <n v="57"/>
    <n v="24"/>
    <n v="62"/>
    <n v="38.70967741935484"/>
  </r>
  <r>
    <x v="230"/>
    <s v="Plato_13"/>
    <n v="13"/>
    <n v="21"/>
    <n v="2"/>
    <n v="29"/>
    <n v="16"/>
    <n v="42"/>
    <n v="38.095238095238095"/>
  </r>
  <r>
    <x v="230"/>
    <s v="Plato_18"/>
    <n v="20"/>
    <n v="34"/>
    <n v="3"/>
    <n v="17"/>
    <n v="42"/>
    <n v="102"/>
    <n v="41.17647058823529"/>
  </r>
  <r>
    <x v="230"/>
    <s v="Plato_17"/>
    <n v="19"/>
    <n v="31"/>
    <n v="1"/>
    <n v="53"/>
    <n v="12"/>
    <n v="31"/>
    <n v="38.70967741935484"/>
  </r>
  <r>
    <x v="230"/>
    <s v="Plato_11"/>
    <n v="20"/>
    <n v="33"/>
    <n v="1"/>
    <n v="51"/>
    <n v="13"/>
    <n v="33"/>
    <n v="39.393939393939391"/>
  </r>
  <r>
    <x v="231"/>
    <s v="Plato_7"/>
    <n v="14"/>
    <n v="24"/>
    <n v="1"/>
    <n v="50"/>
    <n v="10"/>
    <n v="24"/>
    <n v="41.666666666666671"/>
  </r>
  <r>
    <x v="231"/>
    <s v="Plato_6"/>
    <n v="16"/>
    <n v="27"/>
    <n v="2"/>
    <n v="30"/>
    <n v="22"/>
    <n v="54"/>
    <n v="40.74074074074074"/>
  </r>
  <r>
    <x v="231"/>
    <s v="Plato_2"/>
    <n v="18"/>
    <n v="30"/>
    <n v="2"/>
    <n v="40"/>
    <n v="24"/>
    <n v="60"/>
    <n v="40"/>
  </r>
  <r>
    <x v="231"/>
    <s v="Plato_10"/>
    <n v="15"/>
    <n v="26"/>
    <n v="2"/>
    <n v="19"/>
    <n v="22"/>
    <n v="52"/>
    <n v="42.307692307692307"/>
  </r>
  <r>
    <x v="232"/>
    <s v="Plato_12"/>
    <n v="11"/>
    <n v="19"/>
    <n v="2"/>
    <n v="31"/>
    <n v="16"/>
    <n v="38"/>
    <n v="42.105263157894733"/>
  </r>
  <r>
    <x v="233"/>
    <s v="Plato_2"/>
    <n v="18"/>
    <n v="30"/>
    <n v="2"/>
    <n v="41"/>
    <n v="24"/>
    <n v="60"/>
    <n v="40"/>
  </r>
  <r>
    <x v="233"/>
    <s v="Plato_7"/>
    <n v="14"/>
    <n v="24"/>
    <n v="3"/>
    <n v="35"/>
    <n v="30"/>
    <n v="72"/>
    <n v="41.666666666666671"/>
  </r>
  <r>
    <x v="233"/>
    <s v="Plato_17"/>
    <n v="19"/>
    <n v="31"/>
    <n v="3"/>
    <n v="23"/>
    <n v="36"/>
    <n v="93"/>
    <n v="38.70967741935484"/>
  </r>
  <r>
    <x v="234"/>
    <s v="Plato_11"/>
    <n v="20"/>
    <n v="33"/>
    <n v="1"/>
    <n v="25"/>
    <n v="13"/>
    <n v="33"/>
    <n v="39.393939393939391"/>
  </r>
  <r>
    <x v="235"/>
    <s v="Plato_11"/>
    <n v="20"/>
    <n v="33"/>
    <n v="3"/>
    <n v="21"/>
    <n v="39"/>
    <n v="99"/>
    <n v="39.393939393939391"/>
  </r>
  <r>
    <x v="235"/>
    <s v="Plato_5"/>
    <n v="13"/>
    <n v="22"/>
    <n v="1"/>
    <n v="7"/>
    <n v="9"/>
    <n v="22"/>
    <n v="40.909090909090914"/>
  </r>
  <r>
    <x v="235"/>
    <s v="Plato_8"/>
    <n v="21"/>
    <n v="35"/>
    <n v="2"/>
    <n v="43"/>
    <n v="28"/>
    <n v="70"/>
    <n v="40"/>
  </r>
  <r>
    <x v="235"/>
    <s v="Plato_15"/>
    <n v="19"/>
    <n v="32"/>
    <n v="2"/>
    <n v="30"/>
    <n v="26"/>
    <n v="64"/>
    <n v="40.625"/>
  </r>
  <r>
    <x v="236"/>
    <s v="Plato_14"/>
    <n v="14"/>
    <n v="23"/>
    <n v="2"/>
    <n v="12"/>
    <n v="18"/>
    <n v="46"/>
    <n v="39.130434782608695"/>
  </r>
  <r>
    <x v="236"/>
    <s v="Plato_2"/>
    <n v="18"/>
    <n v="30"/>
    <n v="2"/>
    <n v="25"/>
    <n v="24"/>
    <n v="60"/>
    <n v="40"/>
  </r>
  <r>
    <x v="237"/>
    <s v="Plato_19"/>
    <n v="22"/>
    <n v="36"/>
    <n v="2"/>
    <n v="45"/>
    <n v="28"/>
    <n v="72"/>
    <n v="38.888888888888893"/>
  </r>
  <r>
    <x v="238"/>
    <s v="Plato_10"/>
    <n v="15"/>
    <n v="26"/>
    <n v="1"/>
    <n v="36"/>
    <n v="11"/>
    <n v="26"/>
    <n v="42.307692307692307"/>
  </r>
  <r>
    <x v="238"/>
    <s v="Plato_7"/>
    <n v="14"/>
    <n v="24"/>
    <n v="2"/>
    <n v="37"/>
    <n v="20"/>
    <n v="48"/>
    <n v="41.666666666666671"/>
  </r>
  <r>
    <x v="239"/>
    <s v="Plato_17"/>
    <n v="19"/>
    <n v="31"/>
    <n v="3"/>
    <n v="32"/>
    <n v="36"/>
    <n v="93"/>
    <n v="38.70967741935484"/>
  </r>
  <r>
    <x v="239"/>
    <s v="Plato_14"/>
    <n v="14"/>
    <n v="23"/>
    <n v="3"/>
    <n v="32"/>
    <n v="27"/>
    <n v="69"/>
    <n v="39.130434782608695"/>
  </r>
  <r>
    <x v="239"/>
    <s v="Plato_4"/>
    <n v="10"/>
    <n v="18"/>
    <n v="2"/>
    <n v="46"/>
    <n v="16"/>
    <n v="36"/>
    <n v="44.444444444444443"/>
  </r>
  <r>
    <x v="239"/>
    <s v="Plato_15"/>
    <n v="19"/>
    <n v="32"/>
    <n v="3"/>
    <n v="19"/>
    <n v="39"/>
    <n v="96"/>
    <n v="40.625"/>
  </r>
  <r>
    <x v="240"/>
    <s v="Plato_4"/>
    <n v="10"/>
    <n v="18"/>
    <n v="1"/>
    <n v="11"/>
    <n v="8"/>
    <n v="18"/>
    <n v="44.444444444444443"/>
  </r>
  <r>
    <x v="241"/>
    <s v="Plato_10"/>
    <n v="15"/>
    <n v="26"/>
    <n v="1"/>
    <n v="54"/>
    <n v="11"/>
    <n v="26"/>
    <n v="42.307692307692307"/>
  </r>
  <r>
    <x v="241"/>
    <s v="Plato_1"/>
    <n v="15"/>
    <n v="25"/>
    <n v="3"/>
    <n v="40"/>
    <n v="30"/>
    <n v="75"/>
    <n v="40"/>
  </r>
  <r>
    <x v="241"/>
    <s v="Plato_11"/>
    <n v="20"/>
    <n v="33"/>
    <n v="1"/>
    <n v="5"/>
    <n v="13"/>
    <n v="33"/>
    <n v="39.393939393939391"/>
  </r>
  <r>
    <x v="242"/>
    <s v="Plato_20"/>
    <n v="25"/>
    <n v="40"/>
    <n v="3"/>
    <n v="22"/>
    <n v="45"/>
    <n v="120"/>
    <n v="37.5"/>
  </r>
  <r>
    <x v="243"/>
    <s v="Plato_20"/>
    <n v="25"/>
    <n v="40"/>
    <n v="3"/>
    <n v="30"/>
    <n v="45"/>
    <n v="120"/>
    <n v="37.5"/>
  </r>
  <r>
    <x v="243"/>
    <s v="Plato_12"/>
    <n v="11"/>
    <n v="19"/>
    <n v="2"/>
    <n v="59"/>
    <n v="16"/>
    <n v="38"/>
    <n v="42.105263157894733"/>
  </r>
  <r>
    <x v="244"/>
    <s v="Plato_4"/>
    <n v="10"/>
    <n v="18"/>
    <n v="3"/>
    <n v="45"/>
    <n v="24"/>
    <n v="54"/>
    <n v="44.444444444444443"/>
  </r>
  <r>
    <x v="244"/>
    <s v="Plato_17"/>
    <n v="19"/>
    <n v="31"/>
    <n v="1"/>
    <n v="23"/>
    <n v="12"/>
    <n v="31"/>
    <n v="38.70967741935484"/>
  </r>
  <r>
    <x v="244"/>
    <s v="Plato_20"/>
    <n v="25"/>
    <n v="40"/>
    <n v="2"/>
    <n v="23"/>
    <n v="30"/>
    <n v="80"/>
    <n v="37.5"/>
  </r>
  <r>
    <x v="244"/>
    <s v="Plato_19"/>
    <n v="22"/>
    <n v="36"/>
    <n v="3"/>
    <n v="25"/>
    <n v="42"/>
    <n v="108"/>
    <n v="38.888888888888893"/>
  </r>
  <r>
    <x v="245"/>
    <s v="Plato_6"/>
    <n v="16"/>
    <n v="27"/>
    <n v="3"/>
    <n v="36"/>
    <n v="33"/>
    <n v="81"/>
    <n v="40.74074074074074"/>
  </r>
  <r>
    <x v="245"/>
    <s v="Plato_7"/>
    <n v="14"/>
    <n v="24"/>
    <n v="2"/>
    <n v="10"/>
    <n v="20"/>
    <n v="48"/>
    <n v="41.666666666666671"/>
  </r>
  <r>
    <x v="245"/>
    <s v="Plato_8"/>
    <n v="21"/>
    <n v="35"/>
    <n v="3"/>
    <n v="48"/>
    <n v="42"/>
    <n v="105"/>
    <n v="40"/>
  </r>
  <r>
    <x v="245"/>
    <s v="Plato_17"/>
    <n v="19"/>
    <n v="31"/>
    <n v="3"/>
    <n v="52"/>
    <n v="36"/>
    <n v="93"/>
    <n v="38.70967741935484"/>
  </r>
  <r>
    <x v="246"/>
    <s v="Plato_11"/>
    <n v="20"/>
    <n v="33"/>
    <n v="2"/>
    <n v="59"/>
    <n v="26"/>
    <n v="66"/>
    <n v="39.393939393939391"/>
  </r>
  <r>
    <x v="247"/>
    <s v="Plato_18"/>
    <n v="20"/>
    <n v="34"/>
    <n v="1"/>
    <n v="32"/>
    <n v="14"/>
    <n v="34"/>
    <n v="41.17647058823529"/>
  </r>
  <r>
    <x v="247"/>
    <s v="Plato_9"/>
    <n v="17"/>
    <n v="29"/>
    <n v="3"/>
    <n v="51"/>
    <n v="36"/>
    <n v="87"/>
    <n v="41.379310344827587"/>
  </r>
  <r>
    <x v="247"/>
    <s v="Plato_6"/>
    <n v="16"/>
    <n v="27"/>
    <n v="2"/>
    <n v="6"/>
    <n v="22"/>
    <n v="54"/>
    <n v="40.74074074074074"/>
  </r>
  <r>
    <x v="247"/>
    <s v="Plato_1"/>
    <n v="15"/>
    <n v="25"/>
    <n v="2"/>
    <n v="31"/>
    <n v="20"/>
    <n v="50"/>
    <n v="40"/>
  </r>
  <r>
    <x v="248"/>
    <s v="Plato_5"/>
    <n v="13"/>
    <n v="22"/>
    <n v="2"/>
    <n v="51"/>
    <n v="18"/>
    <n v="44"/>
    <n v="40.909090909090914"/>
  </r>
  <r>
    <x v="248"/>
    <s v="Plato_4"/>
    <n v="10"/>
    <n v="18"/>
    <n v="2"/>
    <n v="58"/>
    <n v="16"/>
    <n v="36"/>
    <n v="44.444444444444443"/>
  </r>
  <r>
    <x v="249"/>
    <s v="Plato_3"/>
    <n v="12"/>
    <n v="20"/>
    <n v="1"/>
    <n v="29"/>
    <n v="8"/>
    <n v="20"/>
    <n v="40"/>
  </r>
  <r>
    <x v="250"/>
    <s v="Plato_10"/>
    <n v="15"/>
    <n v="26"/>
    <n v="1"/>
    <n v="25"/>
    <n v="11"/>
    <n v="26"/>
    <n v="42.307692307692307"/>
  </r>
  <r>
    <x v="250"/>
    <s v="Plato_5"/>
    <n v="13"/>
    <n v="22"/>
    <n v="1"/>
    <n v="34"/>
    <n v="9"/>
    <n v="22"/>
    <n v="40.909090909090914"/>
  </r>
  <r>
    <x v="250"/>
    <s v="Plato_14"/>
    <n v="14"/>
    <n v="23"/>
    <n v="1"/>
    <n v="23"/>
    <n v="9"/>
    <n v="23"/>
    <n v="39.130434782608695"/>
  </r>
  <r>
    <x v="250"/>
    <s v="Plato_12"/>
    <n v="11"/>
    <n v="19"/>
    <n v="2"/>
    <n v="40"/>
    <n v="16"/>
    <n v="38"/>
    <n v="42.105263157894733"/>
  </r>
  <r>
    <x v="251"/>
    <s v="Plato_1"/>
    <n v="15"/>
    <n v="25"/>
    <n v="2"/>
    <n v="53"/>
    <n v="20"/>
    <n v="50"/>
    <n v="40"/>
  </r>
  <r>
    <x v="251"/>
    <s v="Plato_10"/>
    <n v="15"/>
    <n v="26"/>
    <n v="2"/>
    <n v="31"/>
    <n v="22"/>
    <n v="52"/>
    <n v="42.307692307692307"/>
  </r>
  <r>
    <x v="252"/>
    <s v="Plato_1"/>
    <n v="15"/>
    <n v="25"/>
    <n v="1"/>
    <n v="18"/>
    <n v="10"/>
    <n v="25"/>
    <n v="40"/>
  </r>
  <r>
    <x v="252"/>
    <s v="Plato_13"/>
    <n v="13"/>
    <n v="21"/>
    <n v="2"/>
    <n v="8"/>
    <n v="16"/>
    <n v="42"/>
    <n v="38.095238095238095"/>
  </r>
  <r>
    <x v="252"/>
    <s v="Plato_9"/>
    <n v="17"/>
    <n v="29"/>
    <n v="3"/>
    <n v="29"/>
    <n v="36"/>
    <n v="87"/>
    <n v="41.379310344827587"/>
  </r>
  <r>
    <x v="253"/>
    <s v="Plato_17"/>
    <n v="19"/>
    <n v="31"/>
    <n v="3"/>
    <n v="33"/>
    <n v="36"/>
    <n v="93"/>
    <n v="38.70967741935484"/>
  </r>
  <r>
    <x v="253"/>
    <s v="Plato_10"/>
    <n v="15"/>
    <n v="26"/>
    <n v="2"/>
    <n v="10"/>
    <n v="22"/>
    <n v="52"/>
    <n v="42.307692307692307"/>
  </r>
  <r>
    <x v="253"/>
    <s v="Plato_18"/>
    <n v="20"/>
    <n v="34"/>
    <n v="2"/>
    <n v="56"/>
    <n v="28"/>
    <n v="68"/>
    <n v="41.17647058823529"/>
  </r>
  <r>
    <x v="253"/>
    <s v="Plato_16"/>
    <n v="16"/>
    <n v="28"/>
    <n v="3"/>
    <n v="42"/>
    <n v="36"/>
    <n v="84"/>
    <n v="42.857142857142854"/>
  </r>
  <r>
    <x v="254"/>
    <s v="Plato_1"/>
    <n v="15"/>
    <n v="25"/>
    <n v="1"/>
    <n v="37"/>
    <n v="10"/>
    <n v="25"/>
    <n v="40"/>
  </r>
  <r>
    <x v="255"/>
    <s v="Plato_13"/>
    <n v="13"/>
    <n v="21"/>
    <n v="1"/>
    <n v="16"/>
    <n v="8"/>
    <n v="21"/>
    <n v="38.095238095238095"/>
  </r>
  <r>
    <x v="256"/>
    <s v="Plato_14"/>
    <n v="14"/>
    <n v="23"/>
    <n v="2"/>
    <n v="28"/>
    <n v="18"/>
    <n v="46"/>
    <n v="39.130434782608695"/>
  </r>
  <r>
    <x v="257"/>
    <s v="Plato_1"/>
    <n v="15"/>
    <n v="25"/>
    <n v="1"/>
    <n v="59"/>
    <n v="10"/>
    <n v="25"/>
    <n v="40"/>
  </r>
  <r>
    <x v="257"/>
    <s v="Plato_3"/>
    <n v="12"/>
    <n v="20"/>
    <n v="1"/>
    <n v="31"/>
    <n v="8"/>
    <n v="20"/>
    <n v="40"/>
  </r>
  <r>
    <x v="257"/>
    <s v="Plato_15"/>
    <n v="19"/>
    <n v="32"/>
    <n v="1"/>
    <n v="5"/>
    <n v="13"/>
    <n v="32"/>
    <n v="40.625"/>
  </r>
  <r>
    <x v="257"/>
    <s v="Plato_20"/>
    <n v="25"/>
    <n v="40"/>
    <n v="1"/>
    <n v="10"/>
    <n v="15"/>
    <n v="40"/>
    <n v="37.5"/>
  </r>
  <r>
    <x v="258"/>
    <s v="Plato_6"/>
    <n v="16"/>
    <n v="27"/>
    <n v="3"/>
    <n v="11"/>
    <n v="33"/>
    <n v="81"/>
    <n v="40.74074074074074"/>
  </r>
  <r>
    <x v="259"/>
    <s v="Plato_14"/>
    <n v="14"/>
    <n v="23"/>
    <n v="3"/>
    <n v="49"/>
    <n v="27"/>
    <n v="69"/>
    <n v="39.130434782608695"/>
  </r>
  <r>
    <x v="260"/>
    <s v="Plato_15"/>
    <n v="19"/>
    <n v="32"/>
    <n v="3"/>
    <n v="19"/>
    <n v="39"/>
    <n v="96"/>
    <n v="40.625"/>
  </r>
  <r>
    <x v="260"/>
    <s v="Plato_9"/>
    <n v="17"/>
    <n v="29"/>
    <n v="2"/>
    <n v="36"/>
    <n v="24"/>
    <n v="58"/>
    <n v="41.379310344827587"/>
  </r>
  <r>
    <x v="261"/>
    <s v="Plato_5"/>
    <n v="13"/>
    <n v="22"/>
    <n v="1"/>
    <n v="28"/>
    <n v="9"/>
    <n v="22"/>
    <n v="40.909090909090914"/>
  </r>
  <r>
    <x v="261"/>
    <s v="Plato_17"/>
    <n v="19"/>
    <n v="31"/>
    <n v="3"/>
    <n v="20"/>
    <n v="36"/>
    <n v="93"/>
    <n v="38.70967741935484"/>
  </r>
  <r>
    <x v="262"/>
    <s v="Plato_15"/>
    <n v="19"/>
    <n v="32"/>
    <n v="1"/>
    <n v="37"/>
    <n v="13"/>
    <n v="32"/>
    <n v="40.625"/>
  </r>
  <r>
    <x v="262"/>
    <s v="Plato_8"/>
    <n v="21"/>
    <n v="35"/>
    <n v="1"/>
    <n v="30"/>
    <n v="14"/>
    <n v="35"/>
    <n v="40"/>
  </r>
  <r>
    <x v="262"/>
    <s v="Plato_2"/>
    <n v="18"/>
    <n v="30"/>
    <n v="1"/>
    <n v="42"/>
    <n v="12"/>
    <n v="30"/>
    <n v="40"/>
  </r>
  <r>
    <x v="262"/>
    <s v="Plato_7"/>
    <n v="14"/>
    <n v="24"/>
    <n v="1"/>
    <n v="40"/>
    <n v="10"/>
    <n v="24"/>
    <n v="41.666666666666671"/>
  </r>
  <r>
    <x v="263"/>
    <s v="Plato_8"/>
    <n v="21"/>
    <n v="35"/>
    <n v="2"/>
    <n v="39"/>
    <n v="28"/>
    <n v="70"/>
    <n v="40"/>
  </r>
  <r>
    <x v="263"/>
    <s v="Plato_15"/>
    <n v="19"/>
    <n v="32"/>
    <n v="1"/>
    <n v="27"/>
    <n v="13"/>
    <n v="32"/>
    <n v="40.625"/>
  </r>
  <r>
    <x v="263"/>
    <s v="Plato_2"/>
    <n v="18"/>
    <n v="30"/>
    <n v="1"/>
    <n v="37"/>
    <n v="12"/>
    <n v="30"/>
    <n v="40"/>
  </r>
  <r>
    <x v="263"/>
    <s v="Plato_1"/>
    <n v="15"/>
    <n v="25"/>
    <n v="2"/>
    <n v="14"/>
    <n v="20"/>
    <n v="50"/>
    <n v="40"/>
  </r>
  <r>
    <x v="264"/>
    <s v="Plato_14"/>
    <n v="14"/>
    <n v="23"/>
    <n v="1"/>
    <n v="12"/>
    <n v="9"/>
    <n v="23"/>
    <n v="39.130434782608695"/>
  </r>
  <r>
    <x v="264"/>
    <s v="Plato_17"/>
    <n v="19"/>
    <n v="31"/>
    <n v="1"/>
    <n v="17"/>
    <n v="12"/>
    <n v="31"/>
    <n v="38.70967741935484"/>
  </r>
  <r>
    <x v="264"/>
    <s v="Plato_6"/>
    <n v="16"/>
    <n v="27"/>
    <n v="1"/>
    <n v="56"/>
    <n v="11"/>
    <n v="27"/>
    <n v="40.74074074074074"/>
  </r>
  <r>
    <x v="264"/>
    <s v="Plato_2"/>
    <n v="18"/>
    <n v="30"/>
    <n v="3"/>
    <n v="50"/>
    <n v="36"/>
    <n v="90"/>
    <n v="40"/>
  </r>
  <r>
    <x v="265"/>
    <s v="Plato_7"/>
    <n v="14"/>
    <n v="24"/>
    <n v="1"/>
    <n v="53"/>
    <n v="10"/>
    <n v="24"/>
    <n v="41.666666666666671"/>
  </r>
  <r>
    <x v="265"/>
    <s v="Plato_1"/>
    <n v="15"/>
    <n v="25"/>
    <n v="3"/>
    <n v="53"/>
    <n v="30"/>
    <n v="75"/>
    <n v="40"/>
  </r>
  <r>
    <x v="266"/>
    <s v="Plato_15"/>
    <n v="19"/>
    <n v="32"/>
    <n v="1"/>
    <n v="45"/>
    <n v="13"/>
    <n v="32"/>
    <n v="40.625"/>
  </r>
  <r>
    <x v="266"/>
    <s v="Plato_16"/>
    <n v="16"/>
    <n v="28"/>
    <n v="2"/>
    <n v="23"/>
    <n v="24"/>
    <n v="56"/>
    <n v="42.857142857142854"/>
  </r>
  <r>
    <x v="266"/>
    <s v="Plato_2"/>
    <n v="18"/>
    <n v="30"/>
    <n v="1"/>
    <n v="28"/>
    <n v="12"/>
    <n v="30"/>
    <n v="40"/>
  </r>
  <r>
    <x v="267"/>
    <s v="Plato_7"/>
    <n v="14"/>
    <n v="24"/>
    <n v="1"/>
    <n v="39"/>
    <n v="10"/>
    <n v="24"/>
    <n v="41.666666666666671"/>
  </r>
  <r>
    <x v="267"/>
    <s v="Plato_5"/>
    <n v="13"/>
    <n v="22"/>
    <n v="2"/>
    <n v="44"/>
    <n v="18"/>
    <n v="44"/>
    <n v="40.909090909090914"/>
  </r>
  <r>
    <x v="268"/>
    <s v="Plato_19"/>
    <n v="22"/>
    <n v="36"/>
    <n v="3"/>
    <n v="13"/>
    <n v="42"/>
    <n v="108"/>
    <n v="38.888888888888893"/>
  </r>
  <r>
    <x v="268"/>
    <s v="Plato_20"/>
    <n v="25"/>
    <n v="40"/>
    <n v="1"/>
    <n v="58"/>
    <n v="15"/>
    <n v="40"/>
    <n v="37.5"/>
  </r>
  <r>
    <x v="268"/>
    <s v="Plato_18"/>
    <n v="20"/>
    <n v="34"/>
    <n v="3"/>
    <n v="30"/>
    <n v="42"/>
    <n v="102"/>
    <n v="41.17647058823529"/>
  </r>
  <r>
    <x v="269"/>
    <s v="Plato_18"/>
    <n v="20"/>
    <n v="34"/>
    <n v="3"/>
    <n v="26"/>
    <n v="42"/>
    <n v="102"/>
    <n v="41.17647058823529"/>
  </r>
  <r>
    <x v="270"/>
    <s v="Plato_5"/>
    <n v="13"/>
    <n v="22"/>
    <n v="2"/>
    <n v="55"/>
    <n v="18"/>
    <n v="44"/>
    <n v="40.909090909090914"/>
  </r>
  <r>
    <x v="271"/>
    <s v="Plato_7"/>
    <n v="14"/>
    <n v="24"/>
    <n v="2"/>
    <n v="36"/>
    <n v="20"/>
    <n v="48"/>
    <n v="41.666666666666671"/>
  </r>
  <r>
    <x v="271"/>
    <s v="Plato_8"/>
    <n v="21"/>
    <n v="35"/>
    <n v="1"/>
    <n v="47"/>
    <n v="14"/>
    <n v="35"/>
    <n v="40"/>
  </r>
  <r>
    <x v="272"/>
    <s v="Plato_15"/>
    <n v="19"/>
    <n v="32"/>
    <n v="1"/>
    <n v="22"/>
    <n v="13"/>
    <n v="32"/>
    <n v="40.625"/>
  </r>
  <r>
    <x v="272"/>
    <s v="Plato_5"/>
    <n v="13"/>
    <n v="22"/>
    <n v="3"/>
    <n v="40"/>
    <n v="27"/>
    <n v="66"/>
    <n v="40.909090909090914"/>
  </r>
  <r>
    <x v="272"/>
    <s v="Plato_1"/>
    <n v="15"/>
    <n v="25"/>
    <n v="1"/>
    <n v="5"/>
    <n v="10"/>
    <n v="25"/>
    <n v="40"/>
  </r>
  <r>
    <x v="273"/>
    <s v="Plato_10"/>
    <n v="15"/>
    <n v="26"/>
    <n v="3"/>
    <n v="33"/>
    <n v="33"/>
    <n v="78"/>
    <n v="42.307692307692307"/>
  </r>
  <r>
    <x v="273"/>
    <s v="Plato_12"/>
    <n v="11"/>
    <n v="19"/>
    <n v="2"/>
    <n v="42"/>
    <n v="16"/>
    <n v="38"/>
    <n v="42.105263157894733"/>
  </r>
  <r>
    <x v="274"/>
    <s v="Plato_11"/>
    <n v="20"/>
    <n v="33"/>
    <n v="1"/>
    <n v="32"/>
    <n v="13"/>
    <n v="33"/>
    <n v="39.393939393939391"/>
  </r>
  <r>
    <x v="274"/>
    <s v="Plato_17"/>
    <n v="19"/>
    <n v="31"/>
    <n v="2"/>
    <n v="32"/>
    <n v="24"/>
    <n v="62"/>
    <n v="38.70967741935484"/>
  </r>
  <r>
    <x v="274"/>
    <s v="Plato_10"/>
    <n v="15"/>
    <n v="26"/>
    <n v="1"/>
    <n v="58"/>
    <n v="11"/>
    <n v="26"/>
    <n v="42.307692307692307"/>
  </r>
  <r>
    <x v="275"/>
    <s v="Plato_5"/>
    <n v="13"/>
    <n v="22"/>
    <n v="2"/>
    <n v="49"/>
    <n v="18"/>
    <n v="44"/>
    <n v="40.909090909090914"/>
  </r>
  <r>
    <x v="275"/>
    <s v="Plato_10"/>
    <n v="15"/>
    <n v="26"/>
    <n v="1"/>
    <n v="36"/>
    <n v="11"/>
    <n v="26"/>
    <n v="42.307692307692307"/>
  </r>
  <r>
    <x v="276"/>
    <s v="Plato_17"/>
    <n v="19"/>
    <n v="31"/>
    <n v="3"/>
    <n v="29"/>
    <n v="36"/>
    <n v="93"/>
    <n v="38.70967741935484"/>
  </r>
  <r>
    <x v="277"/>
    <s v="Plato_17"/>
    <n v="19"/>
    <n v="31"/>
    <n v="3"/>
    <n v="33"/>
    <n v="36"/>
    <n v="93"/>
    <n v="38.70967741935484"/>
  </r>
  <r>
    <x v="277"/>
    <s v="Plato_7"/>
    <n v="14"/>
    <n v="24"/>
    <n v="2"/>
    <n v="28"/>
    <n v="20"/>
    <n v="48"/>
    <n v="41.666666666666671"/>
  </r>
  <r>
    <x v="278"/>
    <s v="Plato_20"/>
    <n v="25"/>
    <n v="40"/>
    <n v="3"/>
    <n v="48"/>
    <n v="45"/>
    <n v="120"/>
    <n v="37.5"/>
  </r>
  <r>
    <x v="278"/>
    <s v="Plato_8"/>
    <n v="21"/>
    <n v="35"/>
    <n v="1"/>
    <n v="28"/>
    <n v="14"/>
    <n v="35"/>
    <n v="40"/>
  </r>
  <r>
    <x v="278"/>
    <s v="Plato_4"/>
    <n v="10"/>
    <n v="18"/>
    <n v="1"/>
    <n v="58"/>
    <n v="8"/>
    <n v="18"/>
    <n v="44.444444444444443"/>
  </r>
  <r>
    <x v="278"/>
    <s v="Plato_16"/>
    <n v="16"/>
    <n v="28"/>
    <n v="1"/>
    <n v="8"/>
    <n v="12"/>
    <n v="28"/>
    <n v="42.857142857142854"/>
  </r>
  <r>
    <x v="279"/>
    <s v="Plato_7"/>
    <n v="14"/>
    <n v="24"/>
    <n v="2"/>
    <n v="52"/>
    <n v="20"/>
    <n v="48"/>
    <n v="41.666666666666671"/>
  </r>
  <r>
    <x v="279"/>
    <s v="Plato_14"/>
    <n v="14"/>
    <n v="23"/>
    <n v="3"/>
    <n v="34"/>
    <n v="27"/>
    <n v="69"/>
    <n v="39.130434782608695"/>
  </r>
  <r>
    <x v="280"/>
    <s v="Plato_11"/>
    <n v="20"/>
    <n v="33"/>
    <n v="2"/>
    <n v="9"/>
    <n v="26"/>
    <n v="66"/>
    <n v="39.393939393939391"/>
  </r>
  <r>
    <x v="281"/>
    <s v="Plato_4"/>
    <n v="10"/>
    <n v="18"/>
    <n v="3"/>
    <n v="57"/>
    <n v="24"/>
    <n v="54"/>
    <n v="44.444444444444443"/>
  </r>
  <r>
    <x v="281"/>
    <s v="Plato_3"/>
    <n v="12"/>
    <n v="20"/>
    <n v="1"/>
    <n v="57"/>
    <n v="8"/>
    <n v="20"/>
    <n v="40"/>
  </r>
  <r>
    <x v="282"/>
    <s v="Plato_10"/>
    <n v="15"/>
    <n v="26"/>
    <n v="3"/>
    <n v="6"/>
    <n v="33"/>
    <n v="78"/>
    <n v="42.307692307692307"/>
  </r>
  <r>
    <x v="283"/>
    <s v="Plato_3"/>
    <n v="12"/>
    <n v="20"/>
    <n v="3"/>
    <n v="45"/>
    <n v="24"/>
    <n v="60"/>
    <n v="40"/>
  </r>
  <r>
    <x v="283"/>
    <s v="Plato_6"/>
    <n v="16"/>
    <n v="27"/>
    <n v="1"/>
    <n v="59"/>
    <n v="11"/>
    <n v="27"/>
    <n v="40.74074074074074"/>
  </r>
  <r>
    <x v="283"/>
    <s v="Plato_12"/>
    <n v="11"/>
    <n v="19"/>
    <n v="2"/>
    <n v="41"/>
    <n v="16"/>
    <n v="38"/>
    <n v="42.105263157894733"/>
  </r>
  <r>
    <x v="283"/>
    <s v="Plato_11"/>
    <n v="20"/>
    <n v="33"/>
    <n v="1"/>
    <n v="50"/>
    <n v="13"/>
    <n v="33"/>
    <n v="39.393939393939391"/>
  </r>
  <r>
    <x v="284"/>
    <s v="Plato_13"/>
    <n v="13"/>
    <n v="21"/>
    <n v="2"/>
    <n v="12"/>
    <n v="16"/>
    <n v="42"/>
    <n v="38.095238095238095"/>
  </r>
  <r>
    <x v="285"/>
    <s v="Plato_18"/>
    <n v="20"/>
    <n v="34"/>
    <n v="2"/>
    <n v="25"/>
    <n v="28"/>
    <n v="68"/>
    <n v="41.17647058823529"/>
  </r>
  <r>
    <x v="286"/>
    <s v="Plato_15"/>
    <n v="19"/>
    <n v="32"/>
    <n v="3"/>
    <n v="46"/>
    <n v="39"/>
    <n v="96"/>
    <n v="40.625"/>
  </r>
  <r>
    <x v="286"/>
    <s v="Plato_14"/>
    <n v="14"/>
    <n v="23"/>
    <n v="2"/>
    <n v="58"/>
    <n v="18"/>
    <n v="46"/>
    <n v="39.130434782608695"/>
  </r>
  <r>
    <x v="286"/>
    <s v="Plato_2"/>
    <n v="18"/>
    <n v="30"/>
    <n v="2"/>
    <n v="17"/>
    <n v="24"/>
    <n v="60"/>
    <n v="40"/>
  </r>
  <r>
    <x v="287"/>
    <s v="Plato_7"/>
    <n v="14"/>
    <n v="24"/>
    <n v="2"/>
    <n v="6"/>
    <n v="20"/>
    <n v="48"/>
    <n v="41.666666666666671"/>
  </r>
  <r>
    <x v="287"/>
    <s v="Plato_12"/>
    <n v="11"/>
    <n v="19"/>
    <n v="2"/>
    <n v="32"/>
    <n v="16"/>
    <n v="38"/>
    <n v="42.105263157894733"/>
  </r>
  <r>
    <x v="288"/>
    <s v="Plato_3"/>
    <n v="12"/>
    <n v="20"/>
    <n v="3"/>
    <n v="20"/>
    <n v="24"/>
    <n v="60"/>
    <n v="40"/>
  </r>
  <r>
    <x v="288"/>
    <s v="Plato_10"/>
    <n v="15"/>
    <n v="26"/>
    <n v="3"/>
    <n v="48"/>
    <n v="33"/>
    <n v="78"/>
    <n v="42.307692307692307"/>
  </r>
  <r>
    <x v="289"/>
    <s v="Plato_20"/>
    <n v="25"/>
    <n v="40"/>
    <n v="1"/>
    <n v="57"/>
    <n v="15"/>
    <n v="40"/>
    <n v="37.5"/>
  </r>
  <r>
    <x v="290"/>
    <s v="Plato_18"/>
    <n v="20"/>
    <n v="34"/>
    <n v="2"/>
    <n v="28"/>
    <n v="28"/>
    <n v="68"/>
    <n v="41.17647058823529"/>
  </r>
  <r>
    <x v="290"/>
    <s v="Plato_1"/>
    <n v="15"/>
    <n v="25"/>
    <n v="1"/>
    <n v="41"/>
    <n v="10"/>
    <n v="25"/>
    <n v="40"/>
  </r>
  <r>
    <x v="290"/>
    <s v="Plato_8"/>
    <n v="21"/>
    <n v="35"/>
    <n v="3"/>
    <n v="12"/>
    <n v="42"/>
    <n v="105"/>
    <n v="40"/>
  </r>
  <r>
    <x v="290"/>
    <s v="Plato_17"/>
    <n v="19"/>
    <n v="31"/>
    <n v="2"/>
    <n v="14"/>
    <n v="24"/>
    <n v="62"/>
    <n v="38.70967741935484"/>
  </r>
  <r>
    <x v="291"/>
    <s v="Plato_16"/>
    <n v="16"/>
    <n v="28"/>
    <n v="3"/>
    <n v="23"/>
    <n v="36"/>
    <n v="84"/>
    <n v="42.857142857142854"/>
  </r>
  <r>
    <x v="292"/>
    <s v="Plato_16"/>
    <n v="16"/>
    <n v="28"/>
    <n v="3"/>
    <n v="44"/>
    <n v="36"/>
    <n v="84"/>
    <n v="42.857142857142854"/>
  </r>
  <r>
    <x v="292"/>
    <s v="Plato_2"/>
    <n v="18"/>
    <n v="30"/>
    <n v="2"/>
    <n v="29"/>
    <n v="24"/>
    <n v="60"/>
    <n v="40"/>
  </r>
  <r>
    <x v="292"/>
    <s v="Plato_19"/>
    <n v="22"/>
    <n v="36"/>
    <n v="2"/>
    <n v="47"/>
    <n v="28"/>
    <n v="72"/>
    <n v="38.888888888888893"/>
  </r>
  <r>
    <x v="293"/>
    <s v="Plato_17"/>
    <n v="19"/>
    <n v="31"/>
    <n v="2"/>
    <n v="31"/>
    <n v="24"/>
    <n v="62"/>
    <n v="38.70967741935484"/>
  </r>
  <r>
    <x v="293"/>
    <s v="Plato_19"/>
    <n v="22"/>
    <n v="36"/>
    <n v="3"/>
    <n v="13"/>
    <n v="42"/>
    <n v="108"/>
    <n v="38.888888888888893"/>
  </r>
  <r>
    <x v="293"/>
    <s v="Plato_4"/>
    <n v="10"/>
    <n v="18"/>
    <n v="3"/>
    <n v="33"/>
    <n v="24"/>
    <n v="54"/>
    <n v="44.444444444444443"/>
  </r>
  <r>
    <x v="293"/>
    <s v="Plato_18"/>
    <n v="20"/>
    <n v="34"/>
    <n v="3"/>
    <n v="9"/>
    <n v="42"/>
    <n v="102"/>
    <n v="41.17647058823529"/>
  </r>
  <r>
    <x v="294"/>
    <s v="Plato_15"/>
    <n v="19"/>
    <n v="32"/>
    <n v="1"/>
    <n v="44"/>
    <n v="13"/>
    <n v="32"/>
    <n v="40.625"/>
  </r>
  <r>
    <x v="294"/>
    <s v="Plato_2"/>
    <n v="18"/>
    <n v="30"/>
    <n v="3"/>
    <n v="35"/>
    <n v="36"/>
    <n v="90"/>
    <n v="40"/>
  </r>
  <r>
    <x v="294"/>
    <s v="Plato_17"/>
    <n v="19"/>
    <n v="31"/>
    <n v="2"/>
    <n v="39"/>
    <n v="24"/>
    <n v="62"/>
    <n v="38.70967741935484"/>
  </r>
  <r>
    <x v="294"/>
    <s v="Plato_13"/>
    <n v="13"/>
    <n v="21"/>
    <n v="3"/>
    <n v="59"/>
    <n v="24"/>
    <n v="63"/>
    <n v="38.095238095238095"/>
  </r>
  <r>
    <x v="295"/>
    <s v="Plato_14"/>
    <n v="14"/>
    <n v="23"/>
    <n v="1"/>
    <n v="20"/>
    <n v="9"/>
    <n v="23"/>
    <n v="39.130434782608695"/>
  </r>
  <r>
    <x v="295"/>
    <s v="Plato_19"/>
    <n v="22"/>
    <n v="36"/>
    <n v="1"/>
    <n v="26"/>
    <n v="14"/>
    <n v="36"/>
    <n v="38.888888888888893"/>
  </r>
  <r>
    <x v="296"/>
    <s v="Plato_9"/>
    <n v="17"/>
    <n v="29"/>
    <n v="2"/>
    <n v="59"/>
    <n v="24"/>
    <n v="58"/>
    <n v="41.379310344827587"/>
  </r>
  <r>
    <x v="296"/>
    <s v="Plato_4"/>
    <n v="10"/>
    <n v="18"/>
    <n v="3"/>
    <n v="13"/>
    <n v="24"/>
    <n v="54"/>
    <n v="44.444444444444443"/>
  </r>
  <r>
    <x v="296"/>
    <s v="Plato_13"/>
    <n v="13"/>
    <n v="21"/>
    <n v="3"/>
    <n v="40"/>
    <n v="24"/>
    <n v="63"/>
    <n v="38.095238095238095"/>
  </r>
  <r>
    <x v="297"/>
    <s v="Plato_6"/>
    <n v="16"/>
    <n v="27"/>
    <n v="3"/>
    <n v="46"/>
    <n v="33"/>
    <n v="81"/>
    <n v="40.74074074074074"/>
  </r>
  <r>
    <x v="297"/>
    <s v="Plato_19"/>
    <n v="22"/>
    <n v="36"/>
    <n v="3"/>
    <n v="49"/>
    <n v="42"/>
    <n v="108"/>
    <n v="38.888888888888893"/>
  </r>
  <r>
    <x v="297"/>
    <s v="Plato_5"/>
    <n v="13"/>
    <n v="22"/>
    <n v="3"/>
    <n v="46"/>
    <n v="27"/>
    <n v="66"/>
    <n v="40.909090909090914"/>
  </r>
  <r>
    <x v="298"/>
    <s v="Plato_3"/>
    <n v="12"/>
    <n v="20"/>
    <n v="1"/>
    <n v="17"/>
    <n v="8"/>
    <n v="20"/>
    <n v="40"/>
  </r>
  <r>
    <x v="298"/>
    <s v="Plato_19"/>
    <n v="22"/>
    <n v="36"/>
    <n v="2"/>
    <n v="55"/>
    <n v="28"/>
    <n v="72"/>
    <n v="38.888888888888893"/>
  </r>
  <r>
    <x v="298"/>
    <s v="Plato_7"/>
    <n v="14"/>
    <n v="24"/>
    <n v="3"/>
    <n v="15"/>
    <n v="30"/>
    <n v="72"/>
    <n v="41.666666666666671"/>
  </r>
  <r>
    <x v="298"/>
    <s v="Plato_4"/>
    <n v="10"/>
    <n v="18"/>
    <n v="1"/>
    <n v="26"/>
    <n v="8"/>
    <n v="18"/>
    <n v="44.444444444444443"/>
  </r>
  <r>
    <x v="299"/>
    <s v="Plato_20"/>
    <n v="25"/>
    <n v="40"/>
    <n v="3"/>
    <n v="54"/>
    <n v="45"/>
    <n v="120"/>
    <n v="37.5"/>
  </r>
  <r>
    <x v="299"/>
    <s v="Plato_4"/>
    <n v="10"/>
    <n v="18"/>
    <n v="3"/>
    <n v="14"/>
    <n v="24"/>
    <n v="54"/>
    <n v="44.444444444444443"/>
  </r>
  <r>
    <x v="299"/>
    <s v="Plato_10"/>
    <n v="15"/>
    <n v="26"/>
    <n v="1"/>
    <n v="22"/>
    <n v="11"/>
    <n v="26"/>
    <n v="42.307692307692307"/>
  </r>
  <r>
    <x v="299"/>
    <s v="Plato_2"/>
    <n v="18"/>
    <n v="30"/>
    <n v="3"/>
    <n v="28"/>
    <n v="36"/>
    <n v="90"/>
    <n v="40"/>
  </r>
  <r>
    <x v="300"/>
    <s v="Plato_17"/>
    <n v="19"/>
    <n v="31"/>
    <n v="3"/>
    <n v="23"/>
    <n v="36"/>
    <n v="93"/>
    <n v="38.70967741935484"/>
  </r>
  <r>
    <x v="300"/>
    <s v="Plato_10"/>
    <n v="15"/>
    <n v="26"/>
    <n v="2"/>
    <n v="57"/>
    <n v="22"/>
    <n v="52"/>
    <n v="42.307692307692307"/>
  </r>
  <r>
    <x v="300"/>
    <s v="Plato_9"/>
    <n v="17"/>
    <n v="29"/>
    <n v="2"/>
    <n v="49"/>
    <n v="24"/>
    <n v="58"/>
    <n v="41.379310344827587"/>
  </r>
  <r>
    <x v="300"/>
    <s v="Plato_3"/>
    <n v="12"/>
    <n v="20"/>
    <n v="1"/>
    <n v="54"/>
    <n v="8"/>
    <n v="20"/>
    <n v="40"/>
  </r>
  <r>
    <x v="301"/>
    <s v="Plato_15"/>
    <n v="19"/>
    <n v="32"/>
    <n v="3"/>
    <n v="15"/>
    <n v="39"/>
    <n v="96"/>
    <n v="40.625"/>
  </r>
  <r>
    <x v="302"/>
    <s v="Plato_3"/>
    <n v="12"/>
    <n v="20"/>
    <n v="2"/>
    <n v="13"/>
    <n v="16"/>
    <n v="40"/>
    <n v="40"/>
  </r>
  <r>
    <x v="302"/>
    <s v="Plato_20"/>
    <n v="25"/>
    <n v="40"/>
    <n v="3"/>
    <n v="16"/>
    <n v="45"/>
    <n v="120"/>
    <n v="37.5"/>
  </r>
  <r>
    <x v="302"/>
    <s v="Plato_10"/>
    <n v="15"/>
    <n v="26"/>
    <n v="1"/>
    <n v="56"/>
    <n v="11"/>
    <n v="26"/>
    <n v="42.307692307692307"/>
  </r>
  <r>
    <x v="302"/>
    <s v="Plato_7"/>
    <n v="14"/>
    <n v="24"/>
    <n v="1"/>
    <n v="7"/>
    <n v="10"/>
    <n v="24"/>
    <n v="41.666666666666671"/>
  </r>
  <r>
    <x v="303"/>
    <s v="Plato_15"/>
    <n v="19"/>
    <n v="32"/>
    <n v="2"/>
    <n v="9"/>
    <n v="26"/>
    <n v="64"/>
    <n v="40.625"/>
  </r>
  <r>
    <x v="303"/>
    <s v="Plato_13"/>
    <n v="13"/>
    <n v="21"/>
    <n v="2"/>
    <n v="7"/>
    <n v="16"/>
    <n v="42"/>
    <n v="38.095238095238095"/>
  </r>
  <r>
    <x v="303"/>
    <s v="Plato_20"/>
    <n v="25"/>
    <n v="40"/>
    <n v="2"/>
    <n v="48"/>
    <n v="30"/>
    <n v="80"/>
    <n v="37.5"/>
  </r>
  <r>
    <x v="303"/>
    <s v="Plato_17"/>
    <n v="19"/>
    <n v="31"/>
    <n v="3"/>
    <n v="21"/>
    <n v="36"/>
    <n v="93"/>
    <n v="38.70967741935484"/>
  </r>
  <r>
    <x v="304"/>
    <s v="Plato_8"/>
    <n v="21"/>
    <n v="35"/>
    <n v="3"/>
    <n v="17"/>
    <n v="42"/>
    <n v="105"/>
    <n v="40"/>
  </r>
  <r>
    <x v="304"/>
    <s v="Plato_14"/>
    <n v="14"/>
    <n v="23"/>
    <n v="1"/>
    <n v="48"/>
    <n v="9"/>
    <n v="23"/>
    <n v="39.130434782608695"/>
  </r>
  <r>
    <x v="305"/>
    <s v="Plato_15"/>
    <n v="19"/>
    <n v="32"/>
    <n v="1"/>
    <n v="21"/>
    <n v="13"/>
    <n v="32"/>
    <n v="40.625"/>
  </r>
  <r>
    <x v="306"/>
    <s v="Plato_13"/>
    <n v="13"/>
    <n v="21"/>
    <n v="3"/>
    <n v="39"/>
    <n v="24"/>
    <n v="63"/>
    <n v="38.095238095238095"/>
  </r>
  <r>
    <x v="307"/>
    <s v="Plato_18"/>
    <n v="20"/>
    <n v="34"/>
    <n v="1"/>
    <n v="44"/>
    <n v="14"/>
    <n v="34"/>
    <n v="41.17647058823529"/>
  </r>
  <r>
    <x v="307"/>
    <s v="Plato_8"/>
    <n v="21"/>
    <n v="35"/>
    <n v="2"/>
    <n v="41"/>
    <n v="28"/>
    <n v="70"/>
    <n v="40"/>
  </r>
  <r>
    <x v="307"/>
    <s v="Plato_17"/>
    <n v="19"/>
    <n v="31"/>
    <n v="2"/>
    <n v="42"/>
    <n v="24"/>
    <n v="62"/>
    <n v="38.70967741935484"/>
  </r>
  <r>
    <x v="307"/>
    <s v="Plato_16"/>
    <n v="16"/>
    <n v="28"/>
    <n v="2"/>
    <n v="59"/>
    <n v="24"/>
    <n v="56"/>
    <n v="42.857142857142854"/>
  </r>
  <r>
    <x v="308"/>
    <s v="Plato_20"/>
    <n v="25"/>
    <n v="40"/>
    <n v="1"/>
    <n v="29"/>
    <n v="15"/>
    <n v="40"/>
    <n v="37.5"/>
  </r>
  <r>
    <x v="308"/>
    <s v="Plato_17"/>
    <n v="19"/>
    <n v="31"/>
    <n v="2"/>
    <n v="43"/>
    <n v="24"/>
    <n v="62"/>
    <n v="38.70967741935484"/>
  </r>
  <r>
    <x v="308"/>
    <s v="Plato_8"/>
    <n v="21"/>
    <n v="35"/>
    <n v="2"/>
    <n v="51"/>
    <n v="28"/>
    <n v="70"/>
    <n v="40"/>
  </r>
  <r>
    <x v="309"/>
    <s v="Plato_10"/>
    <n v="15"/>
    <n v="26"/>
    <n v="3"/>
    <n v="43"/>
    <n v="33"/>
    <n v="78"/>
    <n v="42.307692307692307"/>
  </r>
  <r>
    <x v="309"/>
    <s v="Plato_2"/>
    <n v="18"/>
    <n v="30"/>
    <n v="2"/>
    <n v="54"/>
    <n v="24"/>
    <n v="60"/>
    <n v="40"/>
  </r>
  <r>
    <x v="310"/>
    <s v="Plato_7"/>
    <n v="14"/>
    <n v="24"/>
    <n v="1"/>
    <n v="46"/>
    <n v="10"/>
    <n v="24"/>
    <n v="41.666666666666671"/>
  </r>
  <r>
    <x v="310"/>
    <s v="Plato_9"/>
    <n v="17"/>
    <n v="29"/>
    <n v="1"/>
    <n v="28"/>
    <n v="12"/>
    <n v="29"/>
    <n v="41.379310344827587"/>
  </r>
  <r>
    <x v="311"/>
    <s v="Plato_15"/>
    <n v="19"/>
    <n v="32"/>
    <n v="2"/>
    <n v="45"/>
    <n v="26"/>
    <n v="64"/>
    <n v="40.625"/>
  </r>
  <r>
    <x v="311"/>
    <s v="Plato_8"/>
    <n v="21"/>
    <n v="35"/>
    <n v="2"/>
    <n v="10"/>
    <n v="28"/>
    <n v="70"/>
    <n v="40"/>
  </r>
  <r>
    <x v="312"/>
    <s v="Plato_12"/>
    <n v="11"/>
    <n v="19"/>
    <n v="2"/>
    <n v="27"/>
    <n v="16"/>
    <n v="38"/>
    <n v="42.105263157894733"/>
  </r>
  <r>
    <x v="312"/>
    <s v="Plato_17"/>
    <n v="19"/>
    <n v="31"/>
    <n v="2"/>
    <n v="38"/>
    <n v="24"/>
    <n v="62"/>
    <n v="38.70967741935484"/>
  </r>
  <r>
    <x v="312"/>
    <s v="Plato_19"/>
    <n v="22"/>
    <n v="36"/>
    <n v="3"/>
    <n v="26"/>
    <n v="42"/>
    <n v="108"/>
    <n v="38.888888888888893"/>
  </r>
  <r>
    <x v="312"/>
    <s v="Plato_7"/>
    <n v="14"/>
    <n v="24"/>
    <n v="1"/>
    <n v="15"/>
    <n v="10"/>
    <n v="24"/>
    <n v="41.666666666666671"/>
  </r>
  <r>
    <x v="313"/>
    <s v="Plato_6"/>
    <n v="16"/>
    <n v="27"/>
    <n v="1"/>
    <n v="5"/>
    <n v="11"/>
    <n v="27"/>
    <n v="40.74074074074074"/>
  </r>
  <r>
    <x v="314"/>
    <s v="Plato_1"/>
    <n v="15"/>
    <n v="25"/>
    <n v="1"/>
    <n v="16"/>
    <n v="10"/>
    <n v="25"/>
    <n v="40"/>
  </r>
  <r>
    <x v="314"/>
    <s v="Plato_16"/>
    <n v="16"/>
    <n v="28"/>
    <n v="1"/>
    <n v="7"/>
    <n v="12"/>
    <n v="28"/>
    <n v="42.857142857142854"/>
  </r>
  <r>
    <x v="314"/>
    <s v="Plato_9"/>
    <n v="17"/>
    <n v="29"/>
    <n v="3"/>
    <n v="52"/>
    <n v="36"/>
    <n v="87"/>
    <n v="41.379310344827587"/>
  </r>
  <r>
    <x v="314"/>
    <s v="Plato_13"/>
    <n v="13"/>
    <n v="21"/>
    <n v="1"/>
    <n v="51"/>
    <n v="8"/>
    <n v="21"/>
    <n v="38.095238095238095"/>
  </r>
  <r>
    <x v="315"/>
    <s v="Plato_4"/>
    <n v="10"/>
    <n v="18"/>
    <n v="1"/>
    <n v="30"/>
    <n v="8"/>
    <n v="18"/>
    <n v="44.444444444444443"/>
  </r>
  <r>
    <x v="315"/>
    <s v="Plato_13"/>
    <n v="13"/>
    <n v="21"/>
    <n v="1"/>
    <n v="23"/>
    <n v="8"/>
    <n v="21"/>
    <n v="38.095238095238095"/>
  </r>
  <r>
    <x v="315"/>
    <s v="Plato_6"/>
    <n v="16"/>
    <n v="27"/>
    <n v="3"/>
    <n v="53"/>
    <n v="33"/>
    <n v="81"/>
    <n v="40.74074074074074"/>
  </r>
  <r>
    <x v="315"/>
    <s v="Plato_20"/>
    <n v="25"/>
    <n v="40"/>
    <n v="1"/>
    <n v="52"/>
    <n v="15"/>
    <n v="40"/>
    <n v="37.5"/>
  </r>
  <r>
    <x v="316"/>
    <s v="Plato_5"/>
    <n v="13"/>
    <n v="22"/>
    <n v="2"/>
    <n v="20"/>
    <n v="18"/>
    <n v="44"/>
    <n v="40.909090909090914"/>
  </r>
  <r>
    <x v="316"/>
    <s v="Plato_18"/>
    <n v="20"/>
    <n v="34"/>
    <n v="3"/>
    <n v="37"/>
    <n v="42"/>
    <n v="102"/>
    <n v="41.17647058823529"/>
  </r>
  <r>
    <x v="316"/>
    <s v="Plato_15"/>
    <n v="19"/>
    <n v="32"/>
    <n v="1"/>
    <n v="31"/>
    <n v="13"/>
    <n v="32"/>
    <n v="40.625"/>
  </r>
  <r>
    <x v="317"/>
    <s v="Plato_9"/>
    <n v="17"/>
    <n v="29"/>
    <n v="1"/>
    <n v="39"/>
    <n v="12"/>
    <n v="29"/>
    <n v="41.379310344827587"/>
  </r>
  <r>
    <x v="318"/>
    <s v="Plato_15"/>
    <n v="19"/>
    <n v="32"/>
    <n v="3"/>
    <n v="16"/>
    <n v="39"/>
    <n v="96"/>
    <n v="40.625"/>
  </r>
  <r>
    <x v="318"/>
    <s v="Plato_8"/>
    <n v="21"/>
    <n v="35"/>
    <n v="2"/>
    <n v="17"/>
    <n v="28"/>
    <n v="70"/>
    <n v="40"/>
  </r>
  <r>
    <x v="318"/>
    <s v="Plato_20"/>
    <n v="25"/>
    <n v="40"/>
    <n v="1"/>
    <n v="38"/>
    <n v="15"/>
    <n v="40"/>
    <n v="37.5"/>
  </r>
  <r>
    <x v="318"/>
    <s v="Plato_17"/>
    <n v="19"/>
    <n v="31"/>
    <n v="2"/>
    <n v="55"/>
    <n v="24"/>
    <n v="62"/>
    <n v="38.70967741935484"/>
  </r>
  <r>
    <x v="319"/>
    <s v="Plato_13"/>
    <n v="13"/>
    <n v="21"/>
    <n v="2"/>
    <n v="44"/>
    <n v="16"/>
    <n v="42"/>
    <n v="38.095238095238095"/>
  </r>
  <r>
    <x v="319"/>
    <s v="Plato_5"/>
    <n v="13"/>
    <n v="22"/>
    <n v="1"/>
    <n v="44"/>
    <n v="9"/>
    <n v="22"/>
    <n v="40.909090909090914"/>
  </r>
  <r>
    <x v="319"/>
    <s v="Plato_18"/>
    <n v="20"/>
    <n v="34"/>
    <n v="1"/>
    <n v="42"/>
    <n v="14"/>
    <n v="34"/>
    <n v="41.17647058823529"/>
  </r>
  <r>
    <x v="320"/>
    <s v="Plato_16"/>
    <n v="16"/>
    <n v="28"/>
    <n v="1"/>
    <n v="34"/>
    <n v="12"/>
    <n v="28"/>
    <n v="42.857142857142854"/>
  </r>
  <r>
    <x v="320"/>
    <s v="Plato_5"/>
    <n v="13"/>
    <n v="22"/>
    <n v="2"/>
    <n v="22"/>
    <n v="18"/>
    <n v="44"/>
    <n v="40.909090909090914"/>
  </r>
  <r>
    <x v="320"/>
    <s v="Plato_14"/>
    <n v="14"/>
    <n v="23"/>
    <n v="3"/>
    <n v="39"/>
    <n v="27"/>
    <n v="69"/>
    <n v="39.130434782608695"/>
  </r>
  <r>
    <x v="321"/>
    <s v="Plato_15"/>
    <n v="19"/>
    <n v="32"/>
    <n v="2"/>
    <n v="8"/>
    <n v="26"/>
    <n v="64"/>
    <n v="40.625"/>
  </r>
  <r>
    <x v="321"/>
    <s v="Plato_13"/>
    <n v="13"/>
    <n v="21"/>
    <n v="1"/>
    <n v="52"/>
    <n v="8"/>
    <n v="21"/>
    <n v="38.095238095238095"/>
  </r>
  <r>
    <x v="322"/>
    <s v="Plato_5"/>
    <n v="13"/>
    <n v="22"/>
    <n v="3"/>
    <n v="37"/>
    <n v="27"/>
    <n v="66"/>
    <n v="40.909090909090914"/>
  </r>
  <r>
    <x v="322"/>
    <s v="Plato_9"/>
    <n v="17"/>
    <n v="29"/>
    <n v="2"/>
    <n v="33"/>
    <n v="24"/>
    <n v="58"/>
    <n v="41.379310344827587"/>
  </r>
  <r>
    <x v="322"/>
    <s v="Plato_7"/>
    <n v="14"/>
    <n v="24"/>
    <n v="2"/>
    <n v="30"/>
    <n v="20"/>
    <n v="48"/>
    <n v="41.666666666666671"/>
  </r>
  <r>
    <x v="322"/>
    <s v="Plato_4"/>
    <n v="10"/>
    <n v="18"/>
    <n v="2"/>
    <n v="22"/>
    <n v="16"/>
    <n v="36"/>
    <n v="44.444444444444443"/>
  </r>
  <r>
    <x v="323"/>
    <s v="Plato_2"/>
    <n v="18"/>
    <n v="30"/>
    <n v="1"/>
    <n v="15"/>
    <n v="12"/>
    <n v="30"/>
    <n v="40"/>
  </r>
  <r>
    <x v="323"/>
    <s v="Plato_6"/>
    <n v="16"/>
    <n v="27"/>
    <n v="3"/>
    <n v="58"/>
    <n v="33"/>
    <n v="81"/>
    <n v="40.74074074074074"/>
  </r>
  <r>
    <x v="323"/>
    <s v="Plato_10"/>
    <n v="15"/>
    <n v="26"/>
    <n v="1"/>
    <n v="17"/>
    <n v="11"/>
    <n v="26"/>
    <n v="42.307692307692307"/>
  </r>
  <r>
    <x v="324"/>
    <s v="Plato_13"/>
    <n v="13"/>
    <n v="21"/>
    <n v="1"/>
    <n v="26"/>
    <n v="8"/>
    <n v="21"/>
    <n v="38.095238095238095"/>
  </r>
  <r>
    <x v="324"/>
    <s v="Plato_17"/>
    <n v="19"/>
    <n v="31"/>
    <n v="1"/>
    <n v="5"/>
    <n v="12"/>
    <n v="31"/>
    <n v="38.70967741935484"/>
  </r>
  <r>
    <x v="324"/>
    <s v="Plato_8"/>
    <n v="21"/>
    <n v="35"/>
    <n v="2"/>
    <n v="13"/>
    <n v="28"/>
    <n v="70"/>
    <n v="40"/>
  </r>
  <r>
    <x v="324"/>
    <s v="Plato_15"/>
    <n v="19"/>
    <n v="32"/>
    <n v="1"/>
    <n v="27"/>
    <n v="13"/>
    <n v="32"/>
    <n v="40.625"/>
  </r>
  <r>
    <x v="325"/>
    <s v="Plato_8"/>
    <n v="21"/>
    <n v="35"/>
    <n v="1"/>
    <n v="14"/>
    <n v="14"/>
    <n v="35"/>
    <n v="40"/>
  </r>
  <r>
    <x v="325"/>
    <s v="Plato_4"/>
    <n v="10"/>
    <n v="18"/>
    <n v="1"/>
    <n v="28"/>
    <n v="8"/>
    <n v="18"/>
    <n v="44.444444444444443"/>
  </r>
  <r>
    <x v="325"/>
    <s v="Plato_16"/>
    <n v="16"/>
    <n v="28"/>
    <n v="1"/>
    <n v="49"/>
    <n v="12"/>
    <n v="28"/>
    <n v="42.857142857142854"/>
  </r>
  <r>
    <x v="326"/>
    <s v="Plato_18"/>
    <n v="20"/>
    <n v="34"/>
    <n v="3"/>
    <n v="33"/>
    <n v="42"/>
    <n v="102"/>
    <n v="41.17647058823529"/>
  </r>
  <r>
    <x v="326"/>
    <s v="Plato_4"/>
    <n v="10"/>
    <n v="18"/>
    <n v="1"/>
    <n v="7"/>
    <n v="8"/>
    <n v="18"/>
    <n v="44.444444444444443"/>
  </r>
  <r>
    <x v="326"/>
    <s v="Plato_6"/>
    <n v="16"/>
    <n v="27"/>
    <n v="1"/>
    <n v="34"/>
    <n v="11"/>
    <n v="27"/>
    <n v="40.74074074074074"/>
  </r>
  <r>
    <x v="327"/>
    <s v="Plato_8"/>
    <n v="21"/>
    <n v="35"/>
    <n v="1"/>
    <n v="21"/>
    <n v="14"/>
    <n v="35"/>
    <n v="40"/>
  </r>
  <r>
    <x v="328"/>
    <s v="Plato_13"/>
    <n v="13"/>
    <n v="21"/>
    <n v="2"/>
    <n v="56"/>
    <n v="16"/>
    <n v="42"/>
    <n v="38.095238095238095"/>
  </r>
  <r>
    <x v="328"/>
    <s v="Plato_20"/>
    <n v="25"/>
    <n v="40"/>
    <n v="2"/>
    <n v="17"/>
    <n v="30"/>
    <n v="80"/>
    <n v="37.5"/>
  </r>
  <r>
    <x v="328"/>
    <s v="Plato_17"/>
    <n v="19"/>
    <n v="31"/>
    <n v="2"/>
    <n v="58"/>
    <n v="24"/>
    <n v="62"/>
    <n v="38.70967741935484"/>
  </r>
  <r>
    <x v="328"/>
    <s v="Plato_14"/>
    <n v="14"/>
    <n v="23"/>
    <n v="1"/>
    <n v="8"/>
    <n v="9"/>
    <n v="23"/>
    <n v="39.130434782608695"/>
  </r>
  <r>
    <x v="329"/>
    <s v="Plato_1"/>
    <n v="15"/>
    <n v="25"/>
    <n v="2"/>
    <n v="25"/>
    <n v="20"/>
    <n v="50"/>
    <n v="40"/>
  </r>
  <r>
    <x v="329"/>
    <s v="Plato_16"/>
    <n v="16"/>
    <n v="28"/>
    <n v="2"/>
    <n v="43"/>
    <n v="24"/>
    <n v="56"/>
    <n v="42.857142857142854"/>
  </r>
  <r>
    <x v="329"/>
    <s v="Plato_14"/>
    <n v="14"/>
    <n v="23"/>
    <n v="3"/>
    <n v="21"/>
    <n v="27"/>
    <n v="69"/>
    <n v="39.130434782608695"/>
  </r>
  <r>
    <x v="329"/>
    <s v="Plato_13"/>
    <n v="13"/>
    <n v="21"/>
    <n v="2"/>
    <n v="51"/>
    <n v="16"/>
    <n v="42"/>
    <n v="38.095238095238095"/>
  </r>
  <r>
    <x v="330"/>
    <s v="Plato_12"/>
    <n v="11"/>
    <n v="19"/>
    <n v="1"/>
    <n v="5"/>
    <n v="8"/>
    <n v="19"/>
    <n v="42.105263157894733"/>
  </r>
  <r>
    <x v="330"/>
    <s v="Plato_8"/>
    <n v="21"/>
    <n v="35"/>
    <n v="3"/>
    <n v="26"/>
    <n v="42"/>
    <n v="105"/>
    <n v="40"/>
  </r>
  <r>
    <x v="330"/>
    <s v="Plato_7"/>
    <n v="14"/>
    <n v="24"/>
    <n v="1"/>
    <n v="55"/>
    <n v="10"/>
    <n v="24"/>
    <n v="41.666666666666671"/>
  </r>
  <r>
    <x v="330"/>
    <s v="Plato_1"/>
    <n v="15"/>
    <n v="25"/>
    <n v="1"/>
    <n v="35"/>
    <n v="10"/>
    <n v="25"/>
    <n v="40"/>
  </r>
  <r>
    <x v="331"/>
    <s v="Plato_20"/>
    <n v="25"/>
    <n v="40"/>
    <n v="3"/>
    <n v="17"/>
    <n v="45"/>
    <n v="120"/>
    <n v="37.5"/>
  </r>
  <r>
    <x v="332"/>
    <s v="Plato_19"/>
    <n v="22"/>
    <n v="36"/>
    <n v="1"/>
    <n v="38"/>
    <n v="14"/>
    <n v="36"/>
    <n v="38.888888888888893"/>
  </r>
  <r>
    <x v="332"/>
    <s v="Plato_4"/>
    <n v="10"/>
    <n v="18"/>
    <n v="2"/>
    <n v="23"/>
    <n v="16"/>
    <n v="36"/>
    <n v="44.444444444444443"/>
  </r>
  <r>
    <x v="333"/>
    <s v="Plato_13"/>
    <n v="13"/>
    <n v="21"/>
    <n v="2"/>
    <n v="36"/>
    <n v="16"/>
    <n v="42"/>
    <n v="38.095238095238095"/>
  </r>
  <r>
    <x v="333"/>
    <s v="Plato_14"/>
    <n v="14"/>
    <n v="23"/>
    <n v="1"/>
    <n v="58"/>
    <n v="9"/>
    <n v="23"/>
    <n v="39.130434782608695"/>
  </r>
  <r>
    <x v="333"/>
    <s v="Plato_7"/>
    <n v="14"/>
    <n v="24"/>
    <n v="2"/>
    <n v="31"/>
    <n v="20"/>
    <n v="48"/>
    <n v="41.666666666666671"/>
  </r>
  <r>
    <x v="333"/>
    <s v="Plato_2"/>
    <n v="18"/>
    <n v="30"/>
    <n v="2"/>
    <n v="31"/>
    <n v="24"/>
    <n v="60"/>
    <n v="40"/>
  </r>
  <r>
    <x v="334"/>
    <s v="Plato_2"/>
    <n v="18"/>
    <n v="30"/>
    <n v="1"/>
    <n v="33"/>
    <n v="12"/>
    <n v="30"/>
    <n v="40"/>
  </r>
  <r>
    <x v="334"/>
    <s v="Plato_16"/>
    <n v="16"/>
    <n v="28"/>
    <n v="3"/>
    <n v="36"/>
    <n v="36"/>
    <n v="84"/>
    <n v="42.857142857142854"/>
  </r>
  <r>
    <x v="335"/>
    <s v="Plato_13"/>
    <n v="13"/>
    <n v="21"/>
    <n v="2"/>
    <n v="12"/>
    <n v="16"/>
    <n v="42"/>
    <n v="38.095238095238095"/>
  </r>
  <r>
    <x v="335"/>
    <s v="Plato_12"/>
    <n v="11"/>
    <n v="19"/>
    <n v="2"/>
    <n v="33"/>
    <n v="16"/>
    <n v="38"/>
    <n v="42.105263157894733"/>
  </r>
  <r>
    <x v="335"/>
    <s v="Plato_10"/>
    <n v="15"/>
    <n v="26"/>
    <n v="3"/>
    <n v="20"/>
    <n v="33"/>
    <n v="78"/>
    <n v="42.307692307692307"/>
  </r>
  <r>
    <x v="336"/>
    <s v="Plato_7"/>
    <n v="14"/>
    <n v="24"/>
    <n v="3"/>
    <n v="53"/>
    <n v="30"/>
    <n v="72"/>
    <n v="41.666666666666671"/>
  </r>
  <r>
    <x v="336"/>
    <s v="Plato_16"/>
    <n v="16"/>
    <n v="28"/>
    <n v="1"/>
    <n v="5"/>
    <n v="12"/>
    <n v="28"/>
    <n v="42.857142857142854"/>
  </r>
  <r>
    <x v="337"/>
    <s v="Plato_18"/>
    <n v="20"/>
    <n v="34"/>
    <n v="3"/>
    <n v="44"/>
    <n v="42"/>
    <n v="102"/>
    <n v="41.17647058823529"/>
  </r>
  <r>
    <x v="337"/>
    <s v="Plato_13"/>
    <n v="13"/>
    <n v="21"/>
    <n v="1"/>
    <n v="10"/>
    <n v="8"/>
    <n v="21"/>
    <n v="38.095238095238095"/>
  </r>
  <r>
    <x v="337"/>
    <s v="Plato_15"/>
    <n v="19"/>
    <n v="32"/>
    <n v="3"/>
    <n v="30"/>
    <n v="39"/>
    <n v="96"/>
    <n v="40.625"/>
  </r>
  <r>
    <x v="337"/>
    <s v="Plato_3"/>
    <n v="12"/>
    <n v="20"/>
    <n v="3"/>
    <n v="59"/>
    <n v="24"/>
    <n v="60"/>
    <n v="40"/>
  </r>
  <r>
    <x v="338"/>
    <s v="Plato_9"/>
    <n v="17"/>
    <n v="29"/>
    <n v="2"/>
    <n v="6"/>
    <n v="24"/>
    <n v="58"/>
    <n v="41.379310344827587"/>
  </r>
  <r>
    <x v="338"/>
    <s v="Plato_14"/>
    <n v="14"/>
    <n v="23"/>
    <n v="2"/>
    <n v="40"/>
    <n v="18"/>
    <n v="46"/>
    <n v="39.130434782608695"/>
  </r>
  <r>
    <x v="339"/>
    <s v="Plato_20"/>
    <n v="25"/>
    <n v="40"/>
    <n v="2"/>
    <n v="35"/>
    <n v="30"/>
    <n v="80"/>
    <n v="37.5"/>
  </r>
  <r>
    <x v="339"/>
    <s v="Plato_16"/>
    <n v="16"/>
    <n v="28"/>
    <n v="3"/>
    <n v="56"/>
    <n v="36"/>
    <n v="84"/>
    <n v="42.857142857142854"/>
  </r>
  <r>
    <x v="340"/>
    <s v="Plato_16"/>
    <n v="16"/>
    <n v="28"/>
    <n v="1"/>
    <n v="46"/>
    <n v="12"/>
    <n v="28"/>
    <n v="42.857142857142854"/>
  </r>
  <r>
    <x v="340"/>
    <s v="Plato_5"/>
    <n v="13"/>
    <n v="22"/>
    <n v="2"/>
    <n v="34"/>
    <n v="18"/>
    <n v="44"/>
    <n v="40.909090909090914"/>
  </r>
  <r>
    <x v="340"/>
    <s v="Plato_8"/>
    <n v="21"/>
    <n v="35"/>
    <n v="3"/>
    <n v="8"/>
    <n v="42"/>
    <n v="105"/>
    <n v="40"/>
  </r>
  <r>
    <x v="341"/>
    <s v="Plato_14"/>
    <n v="14"/>
    <n v="23"/>
    <n v="2"/>
    <n v="23"/>
    <n v="18"/>
    <n v="46"/>
    <n v="39.130434782608695"/>
  </r>
  <r>
    <x v="341"/>
    <s v="Plato_16"/>
    <n v="16"/>
    <n v="28"/>
    <n v="2"/>
    <n v="31"/>
    <n v="24"/>
    <n v="56"/>
    <n v="42.857142857142854"/>
  </r>
  <r>
    <x v="342"/>
    <s v="Plato_18"/>
    <n v="20"/>
    <n v="34"/>
    <n v="2"/>
    <n v="58"/>
    <n v="28"/>
    <n v="68"/>
    <n v="41.17647058823529"/>
  </r>
  <r>
    <x v="342"/>
    <s v="Plato_14"/>
    <n v="14"/>
    <n v="23"/>
    <n v="3"/>
    <n v="43"/>
    <n v="27"/>
    <n v="69"/>
    <n v="39.130434782608695"/>
  </r>
  <r>
    <x v="343"/>
    <s v="Plato_8"/>
    <n v="21"/>
    <n v="35"/>
    <n v="1"/>
    <n v="11"/>
    <n v="14"/>
    <n v="35"/>
    <n v="40"/>
  </r>
  <r>
    <x v="343"/>
    <s v="Plato_17"/>
    <n v="19"/>
    <n v="31"/>
    <n v="2"/>
    <n v="28"/>
    <n v="24"/>
    <n v="62"/>
    <n v="38.70967741935484"/>
  </r>
  <r>
    <x v="343"/>
    <s v="Plato_15"/>
    <n v="19"/>
    <n v="32"/>
    <n v="2"/>
    <n v="19"/>
    <n v="26"/>
    <n v="64"/>
    <n v="40.625"/>
  </r>
  <r>
    <x v="343"/>
    <s v="Plato_5"/>
    <n v="13"/>
    <n v="22"/>
    <n v="1"/>
    <n v="28"/>
    <n v="9"/>
    <n v="22"/>
    <n v="40.909090909090914"/>
  </r>
  <r>
    <x v="344"/>
    <s v="Plato_12"/>
    <n v="11"/>
    <n v="19"/>
    <n v="2"/>
    <n v="18"/>
    <n v="16"/>
    <n v="38"/>
    <n v="42.105263157894733"/>
  </r>
  <r>
    <x v="345"/>
    <s v="Plato_19"/>
    <n v="22"/>
    <n v="36"/>
    <n v="2"/>
    <n v="22"/>
    <n v="28"/>
    <n v="72"/>
    <n v="38.888888888888893"/>
  </r>
  <r>
    <x v="346"/>
    <s v="Plato_8"/>
    <n v="21"/>
    <n v="35"/>
    <n v="2"/>
    <n v="44"/>
    <n v="28"/>
    <n v="70"/>
    <n v="40"/>
  </r>
  <r>
    <x v="347"/>
    <s v="Plato_10"/>
    <n v="15"/>
    <n v="26"/>
    <n v="1"/>
    <n v="31"/>
    <n v="11"/>
    <n v="26"/>
    <n v="42.307692307692307"/>
  </r>
  <r>
    <x v="347"/>
    <s v="Plato_3"/>
    <n v="12"/>
    <n v="20"/>
    <n v="3"/>
    <n v="57"/>
    <n v="24"/>
    <n v="60"/>
    <n v="40"/>
  </r>
  <r>
    <x v="348"/>
    <s v="Plato_2"/>
    <n v="18"/>
    <n v="30"/>
    <n v="2"/>
    <n v="25"/>
    <n v="24"/>
    <n v="60"/>
    <n v="40"/>
  </r>
  <r>
    <x v="348"/>
    <s v="Plato_12"/>
    <n v="11"/>
    <n v="19"/>
    <n v="3"/>
    <n v="7"/>
    <n v="24"/>
    <n v="57"/>
    <n v="42.105263157894733"/>
  </r>
  <r>
    <x v="348"/>
    <s v="Plato_8"/>
    <n v="21"/>
    <n v="35"/>
    <n v="1"/>
    <n v="53"/>
    <n v="14"/>
    <n v="35"/>
    <n v="40"/>
  </r>
  <r>
    <x v="349"/>
    <s v="Plato_17"/>
    <n v="19"/>
    <n v="31"/>
    <n v="2"/>
    <n v="52"/>
    <n v="24"/>
    <n v="62"/>
    <n v="38.70967741935484"/>
  </r>
  <r>
    <x v="349"/>
    <s v="Plato_6"/>
    <n v="16"/>
    <n v="27"/>
    <n v="3"/>
    <n v="57"/>
    <n v="33"/>
    <n v="81"/>
    <n v="40.74074074074074"/>
  </r>
  <r>
    <x v="350"/>
    <s v="Plato_15"/>
    <n v="19"/>
    <n v="32"/>
    <n v="3"/>
    <n v="18"/>
    <n v="39"/>
    <n v="96"/>
    <n v="40.625"/>
  </r>
  <r>
    <x v="350"/>
    <s v="Plato_8"/>
    <n v="21"/>
    <n v="35"/>
    <n v="3"/>
    <n v="7"/>
    <n v="42"/>
    <n v="105"/>
    <n v="40"/>
  </r>
  <r>
    <x v="351"/>
    <s v="Plato_11"/>
    <n v="20"/>
    <n v="33"/>
    <n v="3"/>
    <n v="7"/>
    <n v="39"/>
    <n v="99"/>
    <n v="39.393939393939391"/>
  </r>
  <r>
    <x v="352"/>
    <s v="Plato_5"/>
    <n v="13"/>
    <n v="22"/>
    <n v="2"/>
    <n v="50"/>
    <n v="18"/>
    <n v="44"/>
    <n v="40.909090909090914"/>
  </r>
  <r>
    <x v="352"/>
    <s v="Plato_2"/>
    <n v="18"/>
    <n v="30"/>
    <n v="1"/>
    <n v="16"/>
    <n v="12"/>
    <n v="30"/>
    <n v="40"/>
  </r>
  <r>
    <x v="352"/>
    <s v="Plato_8"/>
    <n v="21"/>
    <n v="35"/>
    <n v="2"/>
    <n v="37"/>
    <n v="28"/>
    <n v="70"/>
    <n v="40"/>
  </r>
  <r>
    <x v="352"/>
    <s v="Plato_18"/>
    <n v="20"/>
    <n v="34"/>
    <n v="2"/>
    <n v="25"/>
    <n v="28"/>
    <n v="68"/>
    <n v="41.17647058823529"/>
  </r>
  <r>
    <x v="353"/>
    <s v="Plato_12"/>
    <n v="11"/>
    <n v="19"/>
    <n v="3"/>
    <n v="32"/>
    <n v="24"/>
    <n v="57"/>
    <n v="42.105263157894733"/>
  </r>
  <r>
    <x v="353"/>
    <s v="Plato_15"/>
    <n v="19"/>
    <n v="32"/>
    <n v="2"/>
    <n v="49"/>
    <n v="26"/>
    <n v="64"/>
    <n v="40.625"/>
  </r>
  <r>
    <x v="353"/>
    <s v="Plato_4"/>
    <n v="10"/>
    <n v="18"/>
    <n v="2"/>
    <n v="7"/>
    <n v="16"/>
    <n v="36"/>
    <n v="44.444444444444443"/>
  </r>
  <r>
    <x v="353"/>
    <s v="Plato_7"/>
    <n v="14"/>
    <n v="24"/>
    <n v="1"/>
    <n v="49"/>
    <n v="10"/>
    <n v="24"/>
    <n v="41.666666666666671"/>
  </r>
  <r>
    <x v="354"/>
    <s v="Plato_10"/>
    <n v="15"/>
    <n v="26"/>
    <n v="1"/>
    <n v="7"/>
    <n v="11"/>
    <n v="26"/>
    <n v="42.307692307692307"/>
  </r>
  <r>
    <x v="355"/>
    <s v="Plato_4"/>
    <n v="10"/>
    <n v="18"/>
    <n v="2"/>
    <n v="7"/>
    <n v="16"/>
    <n v="36"/>
    <n v="44.444444444444443"/>
  </r>
  <r>
    <x v="356"/>
    <s v="Plato_1"/>
    <n v="15"/>
    <n v="25"/>
    <n v="1"/>
    <n v="12"/>
    <n v="10"/>
    <n v="25"/>
    <n v="40"/>
  </r>
  <r>
    <x v="356"/>
    <s v="Plato_3"/>
    <n v="12"/>
    <n v="20"/>
    <n v="2"/>
    <n v="5"/>
    <n v="16"/>
    <n v="40"/>
    <n v="40"/>
  </r>
  <r>
    <x v="356"/>
    <s v="Plato_6"/>
    <n v="16"/>
    <n v="27"/>
    <n v="3"/>
    <n v="31"/>
    <n v="33"/>
    <n v="81"/>
    <n v="40.74074074074074"/>
  </r>
  <r>
    <x v="356"/>
    <s v="Plato_5"/>
    <n v="13"/>
    <n v="22"/>
    <n v="1"/>
    <n v="48"/>
    <n v="9"/>
    <n v="22"/>
    <n v="40.909090909090914"/>
  </r>
  <r>
    <x v="357"/>
    <s v="Plato_10"/>
    <n v="15"/>
    <n v="26"/>
    <n v="2"/>
    <n v="50"/>
    <n v="22"/>
    <n v="52"/>
    <n v="42.307692307692307"/>
  </r>
  <r>
    <x v="357"/>
    <s v="Plato_4"/>
    <n v="10"/>
    <n v="18"/>
    <n v="3"/>
    <n v="50"/>
    <n v="24"/>
    <n v="54"/>
    <n v="44.444444444444443"/>
  </r>
  <r>
    <x v="357"/>
    <s v="Plato_3"/>
    <n v="12"/>
    <n v="20"/>
    <n v="3"/>
    <n v="52"/>
    <n v="24"/>
    <n v="60"/>
    <n v="40"/>
  </r>
  <r>
    <x v="358"/>
    <s v="Plato_5"/>
    <n v="13"/>
    <n v="22"/>
    <n v="1"/>
    <n v="26"/>
    <n v="9"/>
    <n v="22"/>
    <n v="40.909090909090914"/>
  </r>
  <r>
    <x v="358"/>
    <s v="Plato_16"/>
    <n v="16"/>
    <n v="28"/>
    <n v="3"/>
    <n v="57"/>
    <n v="36"/>
    <n v="84"/>
    <n v="42.857142857142854"/>
  </r>
  <r>
    <x v="358"/>
    <s v="Plato_9"/>
    <n v="17"/>
    <n v="29"/>
    <n v="2"/>
    <n v="12"/>
    <n v="24"/>
    <n v="58"/>
    <n v="41.379310344827587"/>
  </r>
  <r>
    <x v="358"/>
    <s v="Plato_10"/>
    <n v="15"/>
    <n v="26"/>
    <n v="1"/>
    <n v="50"/>
    <n v="11"/>
    <n v="26"/>
    <n v="42.307692307692307"/>
  </r>
  <r>
    <x v="359"/>
    <s v="Plato_13"/>
    <n v="13"/>
    <n v="21"/>
    <n v="1"/>
    <n v="42"/>
    <n v="8"/>
    <n v="21"/>
    <n v="38.095238095238095"/>
  </r>
  <r>
    <x v="359"/>
    <s v="Plato_2"/>
    <n v="18"/>
    <n v="30"/>
    <n v="3"/>
    <n v="36"/>
    <n v="36"/>
    <n v="90"/>
    <n v="40"/>
  </r>
  <r>
    <x v="359"/>
    <s v="Plato_10"/>
    <n v="15"/>
    <n v="26"/>
    <n v="1"/>
    <n v="51"/>
    <n v="11"/>
    <n v="26"/>
    <n v="42.307692307692307"/>
  </r>
  <r>
    <x v="359"/>
    <s v="Plato_15"/>
    <n v="19"/>
    <n v="32"/>
    <n v="3"/>
    <n v="30"/>
    <n v="39"/>
    <n v="96"/>
    <n v="40.625"/>
  </r>
  <r>
    <x v="360"/>
    <s v="Plato_9"/>
    <n v="17"/>
    <n v="29"/>
    <n v="1"/>
    <n v="58"/>
    <n v="12"/>
    <n v="29"/>
    <n v="41.379310344827587"/>
  </r>
  <r>
    <x v="360"/>
    <s v="Plato_7"/>
    <n v="14"/>
    <n v="24"/>
    <n v="3"/>
    <n v="54"/>
    <n v="30"/>
    <n v="72"/>
    <n v="41.666666666666671"/>
  </r>
  <r>
    <x v="361"/>
    <s v="Plato_3"/>
    <n v="12"/>
    <n v="20"/>
    <n v="1"/>
    <n v="41"/>
    <n v="8"/>
    <n v="20"/>
    <n v="40"/>
  </r>
  <r>
    <x v="361"/>
    <s v="Plato_7"/>
    <n v="14"/>
    <n v="24"/>
    <n v="1"/>
    <n v="58"/>
    <n v="10"/>
    <n v="24"/>
    <n v="41.666666666666671"/>
  </r>
  <r>
    <x v="361"/>
    <s v="Plato_4"/>
    <n v="10"/>
    <n v="18"/>
    <n v="1"/>
    <n v="24"/>
    <n v="8"/>
    <n v="18"/>
    <n v="44.444444444444443"/>
  </r>
  <r>
    <x v="362"/>
    <s v="Plato_2"/>
    <n v="18"/>
    <n v="30"/>
    <n v="1"/>
    <n v="48"/>
    <n v="12"/>
    <n v="30"/>
    <n v="40"/>
  </r>
  <r>
    <x v="362"/>
    <s v="Plato_7"/>
    <n v="14"/>
    <n v="24"/>
    <n v="3"/>
    <n v="41"/>
    <n v="30"/>
    <n v="72"/>
    <n v="41.666666666666671"/>
  </r>
  <r>
    <x v="362"/>
    <s v="Plato_19"/>
    <n v="22"/>
    <n v="36"/>
    <n v="2"/>
    <n v="42"/>
    <n v="28"/>
    <n v="72"/>
    <n v="38.888888888888893"/>
  </r>
  <r>
    <x v="362"/>
    <s v="Plato_11"/>
    <n v="20"/>
    <n v="33"/>
    <n v="2"/>
    <n v="18"/>
    <n v="26"/>
    <n v="66"/>
    <n v="39.393939393939391"/>
  </r>
  <r>
    <x v="363"/>
    <s v="Plato_16"/>
    <n v="16"/>
    <n v="28"/>
    <n v="2"/>
    <n v="52"/>
    <n v="24"/>
    <n v="56"/>
    <n v="42.857142857142854"/>
  </r>
  <r>
    <x v="363"/>
    <s v="Plato_5"/>
    <n v="13"/>
    <n v="22"/>
    <n v="1"/>
    <n v="20"/>
    <n v="9"/>
    <n v="22"/>
    <n v="40.909090909090914"/>
  </r>
  <r>
    <x v="363"/>
    <s v="Plato_1"/>
    <n v="15"/>
    <n v="25"/>
    <n v="2"/>
    <n v="14"/>
    <n v="20"/>
    <n v="50"/>
    <n v="40"/>
  </r>
  <r>
    <x v="363"/>
    <s v="Plato_9"/>
    <n v="17"/>
    <n v="29"/>
    <n v="1"/>
    <n v="26"/>
    <n v="12"/>
    <n v="29"/>
    <n v="41.379310344827587"/>
  </r>
  <r>
    <x v="364"/>
    <s v="Plato_19"/>
    <n v="22"/>
    <n v="36"/>
    <n v="3"/>
    <n v="25"/>
    <n v="42"/>
    <n v="108"/>
    <n v="38.888888888888893"/>
  </r>
  <r>
    <x v="365"/>
    <s v="Plato_6"/>
    <n v="16"/>
    <n v="27"/>
    <n v="2"/>
    <n v="30"/>
    <n v="22"/>
    <n v="54"/>
    <n v="40.74074074074074"/>
  </r>
  <r>
    <x v="365"/>
    <s v="Plato_8"/>
    <n v="21"/>
    <n v="35"/>
    <n v="3"/>
    <n v="51"/>
    <n v="42"/>
    <n v="105"/>
    <n v="40"/>
  </r>
  <r>
    <x v="365"/>
    <s v="Plato_20"/>
    <n v="25"/>
    <n v="40"/>
    <n v="2"/>
    <n v="9"/>
    <n v="30"/>
    <n v="80"/>
    <n v="37.5"/>
  </r>
  <r>
    <x v="366"/>
    <s v="Plato_10"/>
    <n v="15"/>
    <n v="26"/>
    <n v="2"/>
    <n v="34"/>
    <n v="22"/>
    <n v="52"/>
    <n v="42.307692307692307"/>
  </r>
  <r>
    <x v="366"/>
    <s v="Plato_9"/>
    <n v="17"/>
    <n v="29"/>
    <n v="1"/>
    <n v="26"/>
    <n v="12"/>
    <n v="29"/>
    <n v="41.379310344827587"/>
  </r>
  <r>
    <x v="366"/>
    <s v="Plato_3"/>
    <n v="12"/>
    <n v="20"/>
    <n v="1"/>
    <n v="13"/>
    <n v="8"/>
    <n v="20"/>
    <n v="40"/>
  </r>
  <r>
    <x v="367"/>
    <s v="Plato_11"/>
    <n v="20"/>
    <n v="33"/>
    <n v="3"/>
    <n v="45"/>
    <n v="39"/>
    <n v="99"/>
    <n v="39.393939393939391"/>
  </r>
  <r>
    <x v="367"/>
    <s v="Plato_7"/>
    <n v="14"/>
    <n v="24"/>
    <n v="1"/>
    <n v="40"/>
    <n v="10"/>
    <n v="24"/>
    <n v="41.666666666666671"/>
  </r>
  <r>
    <x v="368"/>
    <s v="Plato_17"/>
    <n v="19"/>
    <n v="31"/>
    <n v="2"/>
    <n v="7"/>
    <n v="24"/>
    <n v="62"/>
    <n v="38.70967741935484"/>
  </r>
  <r>
    <x v="368"/>
    <s v="Plato_14"/>
    <n v="14"/>
    <n v="23"/>
    <n v="2"/>
    <n v="7"/>
    <n v="18"/>
    <n v="46"/>
    <n v="39.130434782608695"/>
  </r>
  <r>
    <x v="368"/>
    <s v="Plato_16"/>
    <n v="16"/>
    <n v="28"/>
    <n v="2"/>
    <n v="8"/>
    <n v="24"/>
    <n v="56"/>
    <n v="42.857142857142854"/>
  </r>
  <r>
    <x v="368"/>
    <s v="Plato_10"/>
    <n v="15"/>
    <n v="26"/>
    <n v="3"/>
    <n v="20"/>
    <n v="33"/>
    <n v="78"/>
    <n v="42.307692307692307"/>
  </r>
  <r>
    <x v="369"/>
    <s v="Plato_19"/>
    <n v="22"/>
    <n v="36"/>
    <n v="2"/>
    <n v="33"/>
    <n v="28"/>
    <n v="72"/>
    <n v="38.888888888888893"/>
  </r>
  <r>
    <x v="370"/>
    <s v="Plato_17"/>
    <n v="19"/>
    <n v="31"/>
    <n v="2"/>
    <n v="11"/>
    <n v="24"/>
    <n v="62"/>
    <n v="38.70967741935484"/>
  </r>
  <r>
    <x v="370"/>
    <s v="Plato_19"/>
    <n v="22"/>
    <n v="36"/>
    <n v="1"/>
    <n v="13"/>
    <n v="14"/>
    <n v="36"/>
    <n v="38.888888888888893"/>
  </r>
  <r>
    <x v="370"/>
    <s v="Plato_16"/>
    <n v="16"/>
    <n v="28"/>
    <n v="2"/>
    <n v="11"/>
    <n v="24"/>
    <n v="56"/>
    <n v="42.857142857142854"/>
  </r>
  <r>
    <x v="370"/>
    <s v="Plato_14"/>
    <n v="14"/>
    <n v="23"/>
    <n v="2"/>
    <n v="14"/>
    <n v="18"/>
    <n v="46"/>
    <n v="39.130434782608695"/>
  </r>
  <r>
    <x v="371"/>
    <s v="Plato_4"/>
    <n v="10"/>
    <n v="18"/>
    <n v="2"/>
    <n v="22"/>
    <n v="16"/>
    <n v="36"/>
    <n v="44.444444444444443"/>
  </r>
  <r>
    <x v="372"/>
    <s v="Plato_13"/>
    <n v="13"/>
    <n v="21"/>
    <n v="1"/>
    <n v="41"/>
    <n v="8"/>
    <n v="21"/>
    <n v="38.095238095238095"/>
  </r>
  <r>
    <x v="372"/>
    <s v="Plato_8"/>
    <n v="21"/>
    <n v="35"/>
    <n v="1"/>
    <n v="49"/>
    <n v="14"/>
    <n v="35"/>
    <n v="40"/>
  </r>
  <r>
    <x v="372"/>
    <s v="Plato_5"/>
    <n v="13"/>
    <n v="22"/>
    <n v="2"/>
    <n v="17"/>
    <n v="18"/>
    <n v="44"/>
    <n v="40.909090909090914"/>
  </r>
  <r>
    <x v="372"/>
    <s v="Plato_3"/>
    <n v="12"/>
    <n v="20"/>
    <n v="3"/>
    <n v="9"/>
    <n v="24"/>
    <n v="60"/>
    <n v="40"/>
  </r>
  <r>
    <x v="373"/>
    <s v="Plato_8"/>
    <n v="21"/>
    <n v="35"/>
    <n v="1"/>
    <n v="9"/>
    <n v="14"/>
    <n v="35"/>
    <n v="40"/>
  </r>
  <r>
    <x v="374"/>
    <s v="Plato_17"/>
    <n v="19"/>
    <n v="31"/>
    <n v="3"/>
    <n v="27"/>
    <n v="36"/>
    <n v="93"/>
    <n v="38.70967741935484"/>
  </r>
  <r>
    <x v="375"/>
    <s v="Plato_14"/>
    <n v="14"/>
    <n v="23"/>
    <n v="2"/>
    <n v="5"/>
    <n v="18"/>
    <n v="46"/>
    <n v="39.130434782608695"/>
  </r>
  <r>
    <x v="376"/>
    <s v="Plato_18"/>
    <n v="20"/>
    <n v="34"/>
    <n v="2"/>
    <n v="13"/>
    <n v="28"/>
    <n v="68"/>
    <n v="41.17647058823529"/>
  </r>
  <r>
    <x v="376"/>
    <s v="Plato_15"/>
    <n v="19"/>
    <n v="32"/>
    <n v="1"/>
    <n v="33"/>
    <n v="13"/>
    <n v="32"/>
    <n v="40.625"/>
  </r>
  <r>
    <x v="377"/>
    <s v="Plato_2"/>
    <n v="18"/>
    <n v="30"/>
    <n v="1"/>
    <n v="14"/>
    <n v="12"/>
    <n v="30"/>
    <n v="40"/>
  </r>
  <r>
    <x v="377"/>
    <s v="Plato_12"/>
    <n v="11"/>
    <n v="19"/>
    <n v="1"/>
    <n v="7"/>
    <n v="8"/>
    <n v="19"/>
    <n v="42.105263157894733"/>
  </r>
  <r>
    <x v="378"/>
    <s v="Plato_8"/>
    <n v="21"/>
    <n v="35"/>
    <n v="2"/>
    <n v="6"/>
    <n v="28"/>
    <n v="70"/>
    <n v="40"/>
  </r>
  <r>
    <x v="379"/>
    <s v="Plato_11"/>
    <n v="20"/>
    <n v="33"/>
    <n v="3"/>
    <n v="58"/>
    <n v="39"/>
    <n v="99"/>
    <n v="39.393939393939391"/>
  </r>
  <r>
    <x v="379"/>
    <s v="Plato_12"/>
    <n v="11"/>
    <n v="19"/>
    <n v="2"/>
    <n v="35"/>
    <n v="16"/>
    <n v="38"/>
    <n v="42.105263157894733"/>
  </r>
  <r>
    <x v="380"/>
    <s v="Plato_10"/>
    <n v="15"/>
    <n v="26"/>
    <n v="3"/>
    <n v="35"/>
    <n v="33"/>
    <n v="78"/>
    <n v="42.307692307692307"/>
  </r>
  <r>
    <x v="380"/>
    <s v="Plato_11"/>
    <n v="20"/>
    <n v="33"/>
    <n v="2"/>
    <n v="12"/>
    <n v="26"/>
    <n v="66"/>
    <n v="39.393939393939391"/>
  </r>
  <r>
    <x v="381"/>
    <s v="Plato_9"/>
    <n v="17"/>
    <n v="29"/>
    <n v="3"/>
    <n v="54"/>
    <n v="36"/>
    <n v="87"/>
    <n v="41.379310344827587"/>
  </r>
  <r>
    <x v="382"/>
    <s v="Plato_19"/>
    <n v="22"/>
    <n v="36"/>
    <n v="3"/>
    <n v="9"/>
    <n v="42"/>
    <n v="108"/>
    <n v="38.888888888888893"/>
  </r>
  <r>
    <x v="383"/>
    <s v="Plato_4"/>
    <n v="10"/>
    <n v="18"/>
    <n v="2"/>
    <n v="26"/>
    <n v="16"/>
    <n v="36"/>
    <n v="44.444444444444443"/>
  </r>
  <r>
    <x v="383"/>
    <s v="Plato_12"/>
    <n v="11"/>
    <n v="19"/>
    <n v="3"/>
    <n v="35"/>
    <n v="24"/>
    <n v="57"/>
    <n v="42.105263157894733"/>
  </r>
  <r>
    <x v="383"/>
    <s v="Plato_6"/>
    <n v="16"/>
    <n v="27"/>
    <n v="1"/>
    <n v="49"/>
    <n v="11"/>
    <n v="27"/>
    <n v="40.74074074074074"/>
  </r>
  <r>
    <x v="384"/>
    <s v="Plato_2"/>
    <n v="18"/>
    <n v="30"/>
    <n v="2"/>
    <n v="22"/>
    <n v="24"/>
    <n v="60"/>
    <n v="40"/>
  </r>
  <r>
    <x v="385"/>
    <s v="Plato_11"/>
    <n v="20"/>
    <n v="33"/>
    <n v="3"/>
    <n v="40"/>
    <n v="39"/>
    <n v="99"/>
    <n v="39.393939393939391"/>
  </r>
  <r>
    <x v="386"/>
    <s v="Plato_17"/>
    <n v="19"/>
    <n v="31"/>
    <n v="3"/>
    <n v="18"/>
    <n v="36"/>
    <n v="93"/>
    <n v="38.70967741935484"/>
  </r>
  <r>
    <x v="387"/>
    <s v="Plato_17"/>
    <n v="19"/>
    <n v="31"/>
    <n v="2"/>
    <n v="52"/>
    <n v="24"/>
    <n v="62"/>
    <n v="38.70967741935484"/>
  </r>
  <r>
    <x v="387"/>
    <s v="Plato_19"/>
    <n v="22"/>
    <n v="36"/>
    <n v="2"/>
    <n v="37"/>
    <n v="28"/>
    <n v="72"/>
    <n v="38.888888888888893"/>
  </r>
  <r>
    <x v="387"/>
    <s v="Plato_9"/>
    <n v="17"/>
    <n v="29"/>
    <n v="2"/>
    <n v="31"/>
    <n v="24"/>
    <n v="58"/>
    <n v="41.379310344827587"/>
  </r>
  <r>
    <x v="387"/>
    <s v="Plato_11"/>
    <n v="20"/>
    <n v="33"/>
    <n v="3"/>
    <n v="51"/>
    <n v="39"/>
    <n v="99"/>
    <n v="39.393939393939391"/>
  </r>
  <r>
    <x v="388"/>
    <s v="Plato_11"/>
    <n v="20"/>
    <n v="33"/>
    <n v="1"/>
    <n v="24"/>
    <n v="13"/>
    <n v="33"/>
    <n v="39.393939393939391"/>
  </r>
  <r>
    <x v="389"/>
    <s v="Plato_5"/>
    <n v="13"/>
    <n v="22"/>
    <n v="2"/>
    <n v="52"/>
    <n v="18"/>
    <n v="44"/>
    <n v="40.909090909090914"/>
  </r>
  <r>
    <x v="389"/>
    <s v="Plato_10"/>
    <n v="15"/>
    <n v="26"/>
    <n v="3"/>
    <n v="13"/>
    <n v="33"/>
    <n v="78"/>
    <n v="42.307692307692307"/>
  </r>
  <r>
    <x v="389"/>
    <s v="Plato_13"/>
    <n v="13"/>
    <n v="21"/>
    <n v="1"/>
    <n v="28"/>
    <n v="8"/>
    <n v="21"/>
    <n v="38.095238095238095"/>
  </r>
  <r>
    <x v="390"/>
    <s v="Plato_5"/>
    <n v="13"/>
    <n v="22"/>
    <n v="1"/>
    <n v="35"/>
    <n v="9"/>
    <n v="22"/>
    <n v="40.909090909090914"/>
  </r>
  <r>
    <x v="391"/>
    <s v="Plato_15"/>
    <n v="19"/>
    <n v="32"/>
    <n v="3"/>
    <n v="17"/>
    <n v="39"/>
    <n v="96"/>
    <n v="40.625"/>
  </r>
  <r>
    <x v="391"/>
    <s v="Plato_7"/>
    <n v="14"/>
    <n v="24"/>
    <n v="1"/>
    <n v="37"/>
    <n v="10"/>
    <n v="24"/>
    <n v="41.666666666666671"/>
  </r>
  <r>
    <x v="392"/>
    <s v="Plato_12"/>
    <n v="11"/>
    <n v="19"/>
    <n v="2"/>
    <n v="40"/>
    <n v="16"/>
    <n v="38"/>
    <n v="42.105263157894733"/>
  </r>
  <r>
    <x v="392"/>
    <s v="Plato_8"/>
    <n v="21"/>
    <n v="35"/>
    <n v="3"/>
    <n v="23"/>
    <n v="42"/>
    <n v="105"/>
    <n v="40"/>
  </r>
  <r>
    <x v="392"/>
    <s v="Plato_13"/>
    <n v="13"/>
    <n v="21"/>
    <n v="1"/>
    <n v="20"/>
    <n v="8"/>
    <n v="21"/>
    <n v="38.095238095238095"/>
  </r>
  <r>
    <x v="392"/>
    <s v="Plato_5"/>
    <n v="13"/>
    <n v="22"/>
    <n v="2"/>
    <n v="26"/>
    <n v="18"/>
    <n v="44"/>
    <n v="40.909090909090914"/>
  </r>
  <r>
    <x v="393"/>
    <s v="Plato_7"/>
    <n v="14"/>
    <n v="24"/>
    <n v="2"/>
    <n v="5"/>
    <n v="20"/>
    <n v="48"/>
    <n v="41.666666666666671"/>
  </r>
  <r>
    <x v="393"/>
    <s v="Plato_9"/>
    <n v="17"/>
    <n v="29"/>
    <n v="1"/>
    <n v="42"/>
    <n v="12"/>
    <n v="29"/>
    <n v="41.379310344827587"/>
  </r>
  <r>
    <x v="394"/>
    <s v="Plato_12"/>
    <n v="11"/>
    <n v="19"/>
    <n v="2"/>
    <n v="8"/>
    <n v="16"/>
    <n v="38"/>
    <n v="42.105263157894733"/>
  </r>
  <r>
    <x v="395"/>
    <s v="Plato_3"/>
    <n v="12"/>
    <n v="20"/>
    <n v="1"/>
    <n v="31"/>
    <n v="8"/>
    <n v="20"/>
    <n v="40"/>
  </r>
  <r>
    <x v="395"/>
    <s v="Plato_13"/>
    <n v="13"/>
    <n v="21"/>
    <n v="3"/>
    <n v="26"/>
    <n v="24"/>
    <n v="63"/>
    <n v="38.095238095238095"/>
  </r>
  <r>
    <x v="396"/>
    <s v="Plato_6"/>
    <n v="16"/>
    <n v="27"/>
    <n v="2"/>
    <n v="10"/>
    <n v="22"/>
    <n v="54"/>
    <n v="40.74074074074074"/>
  </r>
  <r>
    <x v="396"/>
    <s v="Plato_17"/>
    <n v="19"/>
    <n v="31"/>
    <n v="3"/>
    <n v="59"/>
    <n v="36"/>
    <n v="93"/>
    <n v="38.70967741935484"/>
  </r>
  <r>
    <x v="397"/>
    <s v="Plato_16"/>
    <n v="16"/>
    <n v="28"/>
    <n v="2"/>
    <n v="50"/>
    <n v="24"/>
    <n v="56"/>
    <n v="42.857142857142854"/>
  </r>
  <r>
    <x v="397"/>
    <s v="Plato_11"/>
    <n v="20"/>
    <n v="33"/>
    <n v="2"/>
    <n v="21"/>
    <n v="26"/>
    <n v="66"/>
    <n v="39.393939393939391"/>
  </r>
  <r>
    <x v="398"/>
    <s v="Plato_11"/>
    <n v="20"/>
    <n v="33"/>
    <n v="3"/>
    <n v="45"/>
    <n v="39"/>
    <n v="99"/>
    <n v="39.393939393939391"/>
  </r>
  <r>
    <x v="398"/>
    <s v="Plato_19"/>
    <n v="22"/>
    <n v="36"/>
    <n v="3"/>
    <n v="46"/>
    <n v="42"/>
    <n v="108"/>
    <n v="38.888888888888893"/>
  </r>
  <r>
    <x v="399"/>
    <s v="Plato_20"/>
    <n v="25"/>
    <n v="40"/>
    <n v="2"/>
    <n v="28"/>
    <n v="30"/>
    <n v="80"/>
    <n v="37.5"/>
  </r>
  <r>
    <x v="399"/>
    <s v="Plato_16"/>
    <n v="16"/>
    <n v="28"/>
    <n v="2"/>
    <n v="13"/>
    <n v="24"/>
    <n v="56"/>
    <n v="42.857142857142854"/>
  </r>
  <r>
    <x v="399"/>
    <s v="Plato_17"/>
    <n v="19"/>
    <n v="31"/>
    <n v="2"/>
    <n v="38"/>
    <n v="24"/>
    <n v="62"/>
    <n v="38.70967741935484"/>
  </r>
  <r>
    <x v="400"/>
    <s v="Plato_13"/>
    <n v="13"/>
    <n v="21"/>
    <n v="2"/>
    <n v="20"/>
    <n v="16"/>
    <n v="42"/>
    <n v="38.095238095238095"/>
  </r>
  <r>
    <x v="401"/>
    <s v="Plato_1"/>
    <n v="15"/>
    <n v="25"/>
    <n v="2"/>
    <n v="16"/>
    <n v="20"/>
    <n v="50"/>
    <n v="40"/>
  </r>
  <r>
    <x v="401"/>
    <s v="Plato_12"/>
    <n v="11"/>
    <n v="19"/>
    <n v="3"/>
    <n v="29"/>
    <n v="24"/>
    <n v="57"/>
    <n v="42.105263157894733"/>
  </r>
  <r>
    <x v="401"/>
    <s v="Plato_5"/>
    <n v="13"/>
    <n v="22"/>
    <n v="2"/>
    <n v="21"/>
    <n v="18"/>
    <n v="44"/>
    <n v="40.909090909090914"/>
  </r>
  <r>
    <x v="402"/>
    <s v="Plato_5"/>
    <n v="13"/>
    <n v="22"/>
    <n v="3"/>
    <n v="17"/>
    <n v="27"/>
    <n v="66"/>
    <n v="40.909090909090914"/>
  </r>
  <r>
    <x v="402"/>
    <s v="Plato_4"/>
    <n v="10"/>
    <n v="18"/>
    <n v="2"/>
    <n v="5"/>
    <n v="16"/>
    <n v="36"/>
    <n v="44.444444444444443"/>
  </r>
  <r>
    <x v="402"/>
    <s v="Plato_15"/>
    <n v="19"/>
    <n v="32"/>
    <n v="2"/>
    <n v="8"/>
    <n v="26"/>
    <n v="64"/>
    <n v="40.625"/>
  </r>
  <r>
    <x v="402"/>
    <s v="Plato_7"/>
    <n v="14"/>
    <n v="24"/>
    <n v="1"/>
    <n v="55"/>
    <n v="10"/>
    <n v="24"/>
    <n v="41.666666666666671"/>
  </r>
  <r>
    <x v="403"/>
    <s v="Plato_13"/>
    <n v="13"/>
    <n v="21"/>
    <n v="2"/>
    <n v="20"/>
    <n v="16"/>
    <n v="42"/>
    <n v="38.095238095238095"/>
  </r>
  <r>
    <x v="403"/>
    <s v="Plato_3"/>
    <n v="12"/>
    <n v="20"/>
    <n v="1"/>
    <n v="53"/>
    <n v="8"/>
    <n v="20"/>
    <n v="40"/>
  </r>
  <r>
    <x v="403"/>
    <s v="Plato_20"/>
    <n v="25"/>
    <n v="40"/>
    <n v="3"/>
    <n v="29"/>
    <n v="45"/>
    <n v="120"/>
    <n v="37.5"/>
  </r>
  <r>
    <x v="404"/>
    <s v="Plato_10"/>
    <n v="15"/>
    <n v="26"/>
    <n v="1"/>
    <n v="41"/>
    <n v="11"/>
    <n v="26"/>
    <n v="42.307692307692307"/>
  </r>
  <r>
    <x v="404"/>
    <s v="Plato_20"/>
    <n v="25"/>
    <n v="40"/>
    <n v="1"/>
    <n v="44"/>
    <n v="15"/>
    <n v="40"/>
    <n v="37.5"/>
  </r>
  <r>
    <x v="404"/>
    <s v="Plato_3"/>
    <n v="12"/>
    <n v="20"/>
    <n v="2"/>
    <n v="13"/>
    <n v="16"/>
    <n v="40"/>
    <n v="40"/>
  </r>
  <r>
    <x v="405"/>
    <s v="Plato_3"/>
    <n v="12"/>
    <n v="20"/>
    <n v="3"/>
    <n v="6"/>
    <n v="24"/>
    <n v="60"/>
    <n v="40"/>
  </r>
  <r>
    <x v="405"/>
    <s v="Plato_8"/>
    <n v="21"/>
    <n v="35"/>
    <n v="2"/>
    <n v="56"/>
    <n v="28"/>
    <n v="70"/>
    <n v="40"/>
  </r>
  <r>
    <x v="405"/>
    <s v="Plato_1"/>
    <n v="15"/>
    <n v="25"/>
    <n v="1"/>
    <n v="55"/>
    <n v="10"/>
    <n v="25"/>
    <n v="40"/>
  </r>
  <r>
    <x v="406"/>
    <s v="Plato_3"/>
    <n v="12"/>
    <n v="20"/>
    <n v="3"/>
    <n v="32"/>
    <n v="24"/>
    <n v="60"/>
    <n v="40"/>
  </r>
  <r>
    <x v="406"/>
    <s v="Plato_8"/>
    <n v="21"/>
    <n v="35"/>
    <n v="1"/>
    <n v="18"/>
    <n v="14"/>
    <n v="35"/>
    <n v="40"/>
  </r>
  <r>
    <x v="407"/>
    <s v="Plato_1"/>
    <n v="15"/>
    <n v="25"/>
    <n v="1"/>
    <n v="58"/>
    <n v="10"/>
    <n v="25"/>
    <n v="40"/>
  </r>
  <r>
    <x v="407"/>
    <s v="Plato_7"/>
    <n v="14"/>
    <n v="24"/>
    <n v="3"/>
    <n v="11"/>
    <n v="30"/>
    <n v="72"/>
    <n v="41.666666666666671"/>
  </r>
  <r>
    <x v="407"/>
    <s v="Plato_18"/>
    <n v="20"/>
    <n v="34"/>
    <n v="1"/>
    <n v="37"/>
    <n v="14"/>
    <n v="34"/>
    <n v="41.17647058823529"/>
  </r>
  <r>
    <x v="408"/>
    <s v="Plato_13"/>
    <n v="13"/>
    <n v="21"/>
    <n v="3"/>
    <n v="44"/>
    <n v="24"/>
    <n v="63"/>
    <n v="38.095238095238095"/>
  </r>
  <r>
    <x v="408"/>
    <s v="Plato_20"/>
    <n v="25"/>
    <n v="40"/>
    <n v="1"/>
    <n v="43"/>
    <n v="15"/>
    <n v="40"/>
    <n v="37.5"/>
  </r>
  <r>
    <x v="408"/>
    <s v="Plato_16"/>
    <n v="16"/>
    <n v="28"/>
    <n v="1"/>
    <n v="47"/>
    <n v="12"/>
    <n v="28"/>
    <n v="42.857142857142854"/>
  </r>
  <r>
    <x v="408"/>
    <s v="Plato_7"/>
    <n v="14"/>
    <n v="24"/>
    <n v="3"/>
    <n v="29"/>
    <n v="30"/>
    <n v="72"/>
    <n v="41.666666666666671"/>
  </r>
  <r>
    <x v="409"/>
    <s v="Plato_3"/>
    <n v="12"/>
    <n v="20"/>
    <n v="1"/>
    <n v="50"/>
    <n v="8"/>
    <n v="20"/>
    <n v="40"/>
  </r>
  <r>
    <x v="409"/>
    <s v="Plato_19"/>
    <n v="22"/>
    <n v="36"/>
    <n v="1"/>
    <n v="41"/>
    <n v="14"/>
    <n v="36"/>
    <n v="38.888888888888893"/>
  </r>
  <r>
    <x v="410"/>
    <s v="Plato_20"/>
    <n v="25"/>
    <n v="40"/>
    <n v="3"/>
    <n v="36"/>
    <n v="45"/>
    <n v="120"/>
    <n v="37.5"/>
  </r>
  <r>
    <x v="410"/>
    <s v="Plato_4"/>
    <n v="10"/>
    <n v="18"/>
    <n v="1"/>
    <n v="33"/>
    <n v="8"/>
    <n v="18"/>
    <n v="44.444444444444443"/>
  </r>
  <r>
    <x v="410"/>
    <s v="Plato_6"/>
    <n v="16"/>
    <n v="27"/>
    <n v="3"/>
    <n v="9"/>
    <n v="33"/>
    <n v="81"/>
    <n v="40.74074074074074"/>
  </r>
  <r>
    <x v="411"/>
    <s v="Plato_17"/>
    <n v="19"/>
    <n v="31"/>
    <n v="3"/>
    <n v="57"/>
    <n v="36"/>
    <n v="93"/>
    <n v="38.70967741935484"/>
  </r>
  <r>
    <x v="412"/>
    <s v="Plato_8"/>
    <n v="21"/>
    <n v="35"/>
    <n v="1"/>
    <n v="12"/>
    <n v="14"/>
    <n v="35"/>
    <n v="40"/>
  </r>
  <r>
    <x v="413"/>
    <s v="Plato_11"/>
    <n v="20"/>
    <n v="33"/>
    <n v="1"/>
    <n v="38"/>
    <n v="13"/>
    <n v="33"/>
    <n v="39.393939393939391"/>
  </r>
  <r>
    <x v="414"/>
    <s v="Plato_6"/>
    <n v="16"/>
    <n v="27"/>
    <n v="2"/>
    <n v="32"/>
    <n v="22"/>
    <n v="54"/>
    <n v="40.74074074074074"/>
  </r>
  <r>
    <x v="414"/>
    <s v="Plato_18"/>
    <n v="20"/>
    <n v="34"/>
    <n v="2"/>
    <n v="16"/>
    <n v="28"/>
    <n v="68"/>
    <n v="41.17647058823529"/>
  </r>
  <r>
    <x v="414"/>
    <s v="Plato_19"/>
    <n v="22"/>
    <n v="36"/>
    <n v="1"/>
    <n v="39"/>
    <n v="14"/>
    <n v="36"/>
    <n v="38.888888888888893"/>
  </r>
  <r>
    <x v="415"/>
    <s v="Plato_1"/>
    <n v="15"/>
    <n v="25"/>
    <n v="1"/>
    <n v="9"/>
    <n v="10"/>
    <n v="25"/>
    <n v="40"/>
  </r>
  <r>
    <x v="416"/>
    <s v="Plato_9"/>
    <n v="17"/>
    <n v="29"/>
    <n v="1"/>
    <n v="23"/>
    <n v="12"/>
    <n v="29"/>
    <n v="41.379310344827587"/>
  </r>
  <r>
    <x v="416"/>
    <s v="Plato_20"/>
    <n v="25"/>
    <n v="40"/>
    <n v="1"/>
    <n v="17"/>
    <n v="15"/>
    <n v="40"/>
    <n v="37.5"/>
  </r>
  <r>
    <x v="416"/>
    <s v="Plato_12"/>
    <n v="11"/>
    <n v="19"/>
    <n v="1"/>
    <n v="16"/>
    <n v="8"/>
    <n v="19"/>
    <n v="42.105263157894733"/>
  </r>
  <r>
    <x v="416"/>
    <s v="Plato_6"/>
    <n v="16"/>
    <n v="27"/>
    <n v="2"/>
    <n v="34"/>
    <n v="22"/>
    <n v="54"/>
    <n v="40.74074074074074"/>
  </r>
  <r>
    <x v="417"/>
    <s v="Plato_1"/>
    <n v="15"/>
    <n v="25"/>
    <n v="1"/>
    <n v="45"/>
    <n v="10"/>
    <n v="25"/>
    <n v="40"/>
  </r>
  <r>
    <x v="417"/>
    <s v="Plato_17"/>
    <n v="19"/>
    <n v="31"/>
    <n v="3"/>
    <n v="55"/>
    <n v="36"/>
    <n v="93"/>
    <n v="38.70967741935484"/>
  </r>
  <r>
    <x v="418"/>
    <s v="Plato_18"/>
    <n v="20"/>
    <n v="34"/>
    <n v="1"/>
    <n v="7"/>
    <n v="14"/>
    <n v="34"/>
    <n v="41.17647058823529"/>
  </r>
  <r>
    <x v="418"/>
    <s v="Plato_11"/>
    <n v="20"/>
    <n v="33"/>
    <n v="1"/>
    <n v="57"/>
    <n v="13"/>
    <n v="33"/>
    <n v="39.393939393939391"/>
  </r>
  <r>
    <x v="419"/>
    <s v="Plato_18"/>
    <n v="20"/>
    <n v="34"/>
    <n v="2"/>
    <n v="33"/>
    <n v="28"/>
    <n v="68"/>
    <n v="41.17647058823529"/>
  </r>
  <r>
    <x v="419"/>
    <s v="Plato_3"/>
    <n v="12"/>
    <n v="20"/>
    <n v="3"/>
    <n v="10"/>
    <n v="24"/>
    <n v="60"/>
    <n v="40"/>
  </r>
  <r>
    <x v="419"/>
    <s v="Plato_1"/>
    <n v="15"/>
    <n v="25"/>
    <n v="2"/>
    <n v="28"/>
    <n v="20"/>
    <n v="50"/>
    <n v="40"/>
  </r>
  <r>
    <x v="419"/>
    <s v="Plato_15"/>
    <n v="19"/>
    <n v="32"/>
    <n v="2"/>
    <n v="34"/>
    <n v="26"/>
    <n v="64"/>
    <n v="40.625"/>
  </r>
  <r>
    <x v="420"/>
    <s v="Plato_17"/>
    <n v="19"/>
    <n v="31"/>
    <n v="1"/>
    <n v="18"/>
    <n v="12"/>
    <n v="31"/>
    <n v="38.70967741935484"/>
  </r>
  <r>
    <x v="420"/>
    <s v="Plato_4"/>
    <n v="10"/>
    <n v="18"/>
    <n v="3"/>
    <n v="53"/>
    <n v="24"/>
    <n v="54"/>
    <n v="44.444444444444443"/>
  </r>
  <r>
    <x v="421"/>
    <s v="Plato_10"/>
    <n v="15"/>
    <n v="26"/>
    <n v="2"/>
    <n v="7"/>
    <n v="22"/>
    <n v="52"/>
    <n v="42.307692307692307"/>
  </r>
  <r>
    <x v="421"/>
    <s v="Plato_19"/>
    <n v="22"/>
    <n v="36"/>
    <n v="1"/>
    <n v="27"/>
    <n v="14"/>
    <n v="36"/>
    <n v="38.888888888888893"/>
  </r>
  <r>
    <x v="422"/>
    <s v="Plato_16"/>
    <n v="16"/>
    <n v="28"/>
    <n v="2"/>
    <n v="24"/>
    <n v="24"/>
    <n v="56"/>
    <n v="42.857142857142854"/>
  </r>
  <r>
    <x v="422"/>
    <s v="Plato_15"/>
    <n v="19"/>
    <n v="32"/>
    <n v="3"/>
    <n v="7"/>
    <n v="39"/>
    <n v="96"/>
    <n v="40.625"/>
  </r>
  <r>
    <x v="423"/>
    <s v="Plato_5"/>
    <n v="13"/>
    <n v="22"/>
    <n v="3"/>
    <n v="43"/>
    <n v="27"/>
    <n v="66"/>
    <n v="40.909090909090914"/>
  </r>
  <r>
    <x v="423"/>
    <s v="Plato_6"/>
    <n v="16"/>
    <n v="27"/>
    <n v="3"/>
    <n v="45"/>
    <n v="33"/>
    <n v="81"/>
    <n v="40.74074074074074"/>
  </r>
  <r>
    <x v="424"/>
    <s v="Plato_12"/>
    <n v="11"/>
    <n v="19"/>
    <n v="1"/>
    <n v="28"/>
    <n v="8"/>
    <n v="19"/>
    <n v="42.105263157894733"/>
  </r>
  <r>
    <x v="425"/>
    <s v="Plato_11"/>
    <n v="20"/>
    <n v="33"/>
    <n v="1"/>
    <n v="8"/>
    <n v="13"/>
    <n v="33"/>
    <n v="39.393939393939391"/>
  </r>
  <r>
    <x v="425"/>
    <s v="Plato_16"/>
    <n v="16"/>
    <n v="28"/>
    <n v="2"/>
    <n v="38"/>
    <n v="24"/>
    <n v="56"/>
    <n v="42.857142857142854"/>
  </r>
  <r>
    <x v="425"/>
    <s v="Plato_1"/>
    <n v="15"/>
    <n v="25"/>
    <n v="2"/>
    <n v="23"/>
    <n v="20"/>
    <n v="50"/>
    <n v="40"/>
  </r>
  <r>
    <x v="425"/>
    <s v="Plato_19"/>
    <n v="22"/>
    <n v="36"/>
    <n v="3"/>
    <n v="47"/>
    <n v="42"/>
    <n v="108"/>
    <n v="38.888888888888893"/>
  </r>
  <r>
    <x v="426"/>
    <s v="Plato_1"/>
    <n v="15"/>
    <n v="25"/>
    <n v="3"/>
    <n v="34"/>
    <n v="30"/>
    <n v="75"/>
    <n v="40"/>
  </r>
  <r>
    <x v="426"/>
    <s v="Plato_8"/>
    <n v="21"/>
    <n v="35"/>
    <n v="2"/>
    <n v="52"/>
    <n v="28"/>
    <n v="70"/>
    <n v="40"/>
  </r>
  <r>
    <x v="426"/>
    <s v="Plato_14"/>
    <n v="14"/>
    <n v="23"/>
    <n v="1"/>
    <n v="24"/>
    <n v="9"/>
    <n v="23"/>
    <n v="39.130434782608695"/>
  </r>
  <r>
    <x v="426"/>
    <s v="Plato_12"/>
    <n v="11"/>
    <n v="19"/>
    <n v="2"/>
    <n v="56"/>
    <n v="16"/>
    <n v="38"/>
    <n v="42.105263157894733"/>
  </r>
  <r>
    <x v="427"/>
    <s v="Plato_20"/>
    <n v="25"/>
    <n v="40"/>
    <n v="1"/>
    <n v="38"/>
    <n v="15"/>
    <n v="40"/>
    <n v="37.5"/>
  </r>
  <r>
    <x v="427"/>
    <s v="Plato_14"/>
    <n v="14"/>
    <n v="23"/>
    <n v="1"/>
    <n v="46"/>
    <n v="9"/>
    <n v="23"/>
    <n v="39.130434782608695"/>
  </r>
  <r>
    <x v="427"/>
    <s v="Plato_1"/>
    <n v="15"/>
    <n v="25"/>
    <n v="2"/>
    <n v="48"/>
    <n v="20"/>
    <n v="50"/>
    <n v="40"/>
  </r>
  <r>
    <x v="427"/>
    <s v="Plato_17"/>
    <n v="19"/>
    <n v="31"/>
    <n v="2"/>
    <n v="47"/>
    <n v="24"/>
    <n v="62"/>
    <n v="38.70967741935484"/>
  </r>
  <r>
    <x v="428"/>
    <s v="Plato_10"/>
    <n v="15"/>
    <n v="26"/>
    <n v="3"/>
    <n v="27"/>
    <n v="33"/>
    <n v="78"/>
    <n v="42.307692307692307"/>
  </r>
  <r>
    <x v="429"/>
    <s v="Plato_1"/>
    <n v="15"/>
    <n v="25"/>
    <n v="1"/>
    <n v="49"/>
    <n v="10"/>
    <n v="25"/>
    <n v="40"/>
  </r>
  <r>
    <x v="430"/>
    <s v="Plato_2"/>
    <n v="18"/>
    <n v="30"/>
    <n v="2"/>
    <n v="20"/>
    <n v="24"/>
    <n v="60"/>
    <n v="40"/>
  </r>
  <r>
    <x v="431"/>
    <s v="Plato_3"/>
    <n v="12"/>
    <n v="20"/>
    <n v="3"/>
    <n v="16"/>
    <n v="24"/>
    <n v="60"/>
    <n v="40"/>
  </r>
  <r>
    <x v="431"/>
    <s v="Plato_13"/>
    <n v="13"/>
    <n v="21"/>
    <n v="1"/>
    <n v="27"/>
    <n v="8"/>
    <n v="21"/>
    <n v="38.095238095238095"/>
  </r>
  <r>
    <x v="431"/>
    <s v="Plato_16"/>
    <n v="16"/>
    <n v="28"/>
    <n v="1"/>
    <n v="31"/>
    <n v="12"/>
    <n v="28"/>
    <n v="42.857142857142854"/>
  </r>
  <r>
    <x v="432"/>
    <s v="Plato_2"/>
    <n v="18"/>
    <n v="30"/>
    <n v="1"/>
    <n v="56"/>
    <n v="12"/>
    <n v="30"/>
    <n v="40"/>
  </r>
  <r>
    <x v="432"/>
    <s v="Plato_7"/>
    <n v="14"/>
    <n v="24"/>
    <n v="3"/>
    <n v="18"/>
    <n v="30"/>
    <n v="72"/>
    <n v="41.666666666666671"/>
  </r>
  <r>
    <x v="433"/>
    <s v="Plato_10"/>
    <n v="15"/>
    <n v="26"/>
    <n v="2"/>
    <n v="26"/>
    <n v="22"/>
    <n v="52"/>
    <n v="42.307692307692307"/>
  </r>
  <r>
    <x v="433"/>
    <s v="Plato_5"/>
    <n v="13"/>
    <n v="22"/>
    <n v="2"/>
    <n v="32"/>
    <n v="18"/>
    <n v="44"/>
    <n v="40.909090909090914"/>
  </r>
  <r>
    <x v="434"/>
    <s v="Plato_10"/>
    <n v="15"/>
    <n v="26"/>
    <n v="2"/>
    <n v="14"/>
    <n v="22"/>
    <n v="52"/>
    <n v="42.307692307692307"/>
  </r>
  <r>
    <x v="434"/>
    <s v="Plato_13"/>
    <n v="13"/>
    <n v="21"/>
    <n v="2"/>
    <n v="42"/>
    <n v="16"/>
    <n v="42"/>
    <n v="38.095238095238095"/>
  </r>
  <r>
    <x v="434"/>
    <s v="Plato_2"/>
    <n v="18"/>
    <n v="30"/>
    <n v="2"/>
    <n v="55"/>
    <n v="24"/>
    <n v="60"/>
    <n v="40"/>
  </r>
  <r>
    <x v="435"/>
    <s v="Plato_16"/>
    <n v="16"/>
    <n v="28"/>
    <n v="2"/>
    <n v="45"/>
    <n v="24"/>
    <n v="56"/>
    <n v="42.857142857142854"/>
  </r>
  <r>
    <x v="436"/>
    <s v="Plato_8"/>
    <n v="21"/>
    <n v="35"/>
    <n v="2"/>
    <n v="51"/>
    <n v="28"/>
    <n v="70"/>
    <n v="40"/>
  </r>
  <r>
    <x v="437"/>
    <s v="Plato_11"/>
    <n v="20"/>
    <n v="33"/>
    <n v="1"/>
    <n v="51"/>
    <n v="13"/>
    <n v="33"/>
    <n v="39.393939393939391"/>
  </r>
  <r>
    <x v="438"/>
    <s v="Plato_11"/>
    <n v="20"/>
    <n v="33"/>
    <n v="3"/>
    <n v="35"/>
    <n v="39"/>
    <n v="99"/>
    <n v="39.393939393939391"/>
  </r>
  <r>
    <x v="438"/>
    <s v="Plato_10"/>
    <n v="15"/>
    <n v="26"/>
    <n v="3"/>
    <n v="29"/>
    <n v="33"/>
    <n v="78"/>
    <n v="42.307692307692307"/>
  </r>
  <r>
    <x v="439"/>
    <s v="Plato_14"/>
    <n v="14"/>
    <n v="23"/>
    <n v="2"/>
    <n v="36"/>
    <n v="18"/>
    <n v="46"/>
    <n v="39.130434782608695"/>
  </r>
  <r>
    <x v="439"/>
    <s v="Plato_12"/>
    <n v="11"/>
    <n v="19"/>
    <n v="2"/>
    <n v="9"/>
    <n v="16"/>
    <n v="38"/>
    <n v="42.105263157894733"/>
  </r>
  <r>
    <x v="440"/>
    <s v="Plato_8"/>
    <n v="21"/>
    <n v="35"/>
    <n v="3"/>
    <n v="54"/>
    <n v="42"/>
    <n v="105"/>
    <n v="40"/>
  </r>
  <r>
    <x v="440"/>
    <s v="Plato_10"/>
    <n v="15"/>
    <n v="26"/>
    <n v="3"/>
    <n v="36"/>
    <n v="33"/>
    <n v="78"/>
    <n v="42.307692307692307"/>
  </r>
  <r>
    <x v="441"/>
    <s v="Plato_18"/>
    <n v="20"/>
    <n v="34"/>
    <n v="3"/>
    <n v="29"/>
    <n v="42"/>
    <n v="102"/>
    <n v="41.17647058823529"/>
  </r>
  <r>
    <x v="441"/>
    <s v="Plato_1"/>
    <n v="15"/>
    <n v="25"/>
    <n v="1"/>
    <n v="57"/>
    <n v="10"/>
    <n v="25"/>
    <n v="40"/>
  </r>
  <r>
    <x v="441"/>
    <s v="Plato_19"/>
    <n v="22"/>
    <n v="36"/>
    <n v="3"/>
    <n v="45"/>
    <n v="42"/>
    <n v="108"/>
    <n v="38.888888888888893"/>
  </r>
  <r>
    <x v="442"/>
    <s v="Plato_14"/>
    <n v="14"/>
    <n v="23"/>
    <n v="1"/>
    <n v="30"/>
    <n v="9"/>
    <n v="23"/>
    <n v="39.130434782608695"/>
  </r>
  <r>
    <x v="442"/>
    <s v="Plato_15"/>
    <n v="19"/>
    <n v="32"/>
    <n v="1"/>
    <n v="52"/>
    <n v="13"/>
    <n v="32"/>
    <n v="40.625"/>
  </r>
  <r>
    <x v="442"/>
    <s v="Plato_10"/>
    <n v="15"/>
    <n v="26"/>
    <n v="3"/>
    <n v="55"/>
    <n v="33"/>
    <n v="78"/>
    <n v="42.307692307692307"/>
  </r>
  <r>
    <x v="442"/>
    <s v="Plato_16"/>
    <n v="16"/>
    <n v="28"/>
    <n v="3"/>
    <n v="18"/>
    <n v="36"/>
    <n v="84"/>
    <n v="42.857142857142854"/>
  </r>
  <r>
    <x v="443"/>
    <s v="Plato_14"/>
    <n v="14"/>
    <n v="23"/>
    <n v="1"/>
    <n v="32"/>
    <n v="9"/>
    <n v="23"/>
    <n v="39.130434782608695"/>
  </r>
  <r>
    <x v="443"/>
    <s v="Plato_7"/>
    <n v="14"/>
    <n v="24"/>
    <n v="3"/>
    <n v="49"/>
    <n v="30"/>
    <n v="72"/>
    <n v="41.666666666666671"/>
  </r>
  <r>
    <x v="444"/>
    <s v="Plato_6"/>
    <n v="16"/>
    <n v="27"/>
    <n v="3"/>
    <n v="26"/>
    <n v="33"/>
    <n v="81"/>
    <n v="40.74074074074074"/>
  </r>
  <r>
    <x v="445"/>
    <s v="Plato_13"/>
    <n v="13"/>
    <n v="21"/>
    <n v="1"/>
    <n v="8"/>
    <n v="8"/>
    <n v="21"/>
    <n v="38.095238095238095"/>
  </r>
  <r>
    <x v="446"/>
    <s v="Plato_3"/>
    <n v="12"/>
    <n v="20"/>
    <n v="2"/>
    <n v="29"/>
    <n v="16"/>
    <n v="40"/>
    <n v="40"/>
  </r>
  <r>
    <x v="446"/>
    <s v="Plato_12"/>
    <n v="11"/>
    <n v="19"/>
    <n v="3"/>
    <n v="50"/>
    <n v="24"/>
    <n v="57"/>
    <n v="42.105263157894733"/>
  </r>
  <r>
    <x v="446"/>
    <s v="Plato_16"/>
    <n v="16"/>
    <n v="28"/>
    <n v="3"/>
    <n v="7"/>
    <n v="36"/>
    <n v="84"/>
    <n v="42.857142857142854"/>
  </r>
  <r>
    <x v="447"/>
    <s v="Plato_12"/>
    <n v="11"/>
    <n v="19"/>
    <n v="2"/>
    <n v="26"/>
    <n v="16"/>
    <n v="38"/>
    <n v="42.105263157894733"/>
  </r>
  <r>
    <x v="447"/>
    <s v="Plato_11"/>
    <n v="20"/>
    <n v="33"/>
    <n v="3"/>
    <n v="40"/>
    <n v="39"/>
    <n v="99"/>
    <n v="39.393939393939391"/>
  </r>
  <r>
    <x v="448"/>
    <s v="Plato_15"/>
    <n v="19"/>
    <n v="32"/>
    <n v="2"/>
    <n v="33"/>
    <n v="26"/>
    <n v="64"/>
    <n v="40.625"/>
  </r>
  <r>
    <x v="449"/>
    <s v="Plato_4"/>
    <n v="10"/>
    <n v="18"/>
    <n v="2"/>
    <n v="13"/>
    <n v="16"/>
    <n v="36"/>
    <n v="44.444444444444443"/>
  </r>
  <r>
    <x v="449"/>
    <s v="Plato_19"/>
    <n v="22"/>
    <n v="36"/>
    <n v="1"/>
    <n v="21"/>
    <n v="14"/>
    <n v="36"/>
    <n v="38.888888888888893"/>
  </r>
  <r>
    <x v="450"/>
    <s v="Plato_8"/>
    <n v="21"/>
    <n v="35"/>
    <n v="1"/>
    <n v="23"/>
    <n v="14"/>
    <n v="35"/>
    <n v="40"/>
  </r>
  <r>
    <x v="450"/>
    <s v="Plato_14"/>
    <n v="14"/>
    <n v="23"/>
    <n v="1"/>
    <n v="41"/>
    <n v="9"/>
    <n v="23"/>
    <n v="39.130434782608695"/>
  </r>
  <r>
    <x v="450"/>
    <s v="Plato_18"/>
    <n v="20"/>
    <n v="34"/>
    <n v="1"/>
    <n v="39"/>
    <n v="14"/>
    <n v="34"/>
    <n v="41.17647058823529"/>
  </r>
  <r>
    <x v="451"/>
    <s v="Plato_17"/>
    <n v="19"/>
    <n v="31"/>
    <n v="3"/>
    <n v="53"/>
    <n v="36"/>
    <n v="93"/>
    <n v="38.70967741935484"/>
  </r>
  <r>
    <x v="451"/>
    <s v="Plato_5"/>
    <n v="13"/>
    <n v="22"/>
    <n v="2"/>
    <n v="28"/>
    <n v="18"/>
    <n v="44"/>
    <n v="40.909090909090914"/>
  </r>
  <r>
    <x v="451"/>
    <s v="Plato_13"/>
    <n v="13"/>
    <n v="21"/>
    <n v="1"/>
    <n v="42"/>
    <n v="8"/>
    <n v="21"/>
    <n v="38.095238095238095"/>
  </r>
  <r>
    <x v="452"/>
    <s v="Plato_18"/>
    <n v="20"/>
    <n v="34"/>
    <n v="1"/>
    <n v="42"/>
    <n v="14"/>
    <n v="34"/>
    <n v="41.17647058823529"/>
  </r>
  <r>
    <x v="452"/>
    <s v="Plato_15"/>
    <n v="19"/>
    <n v="32"/>
    <n v="3"/>
    <n v="58"/>
    <n v="39"/>
    <n v="96"/>
    <n v="40.625"/>
  </r>
  <r>
    <x v="453"/>
    <s v="Plato_6"/>
    <n v="16"/>
    <n v="27"/>
    <n v="2"/>
    <n v="49"/>
    <n v="22"/>
    <n v="54"/>
    <n v="40.74074074074074"/>
  </r>
  <r>
    <x v="453"/>
    <s v="Plato_12"/>
    <n v="11"/>
    <n v="19"/>
    <n v="3"/>
    <n v="18"/>
    <n v="24"/>
    <n v="57"/>
    <n v="42.105263157894733"/>
  </r>
  <r>
    <x v="453"/>
    <s v="Plato_19"/>
    <n v="22"/>
    <n v="36"/>
    <n v="2"/>
    <n v="42"/>
    <n v="28"/>
    <n v="72"/>
    <n v="38.888888888888893"/>
  </r>
  <r>
    <x v="453"/>
    <s v="Plato_1"/>
    <n v="15"/>
    <n v="25"/>
    <n v="2"/>
    <n v="44"/>
    <n v="20"/>
    <n v="50"/>
    <n v="40"/>
  </r>
  <r>
    <x v="454"/>
    <s v="Plato_7"/>
    <n v="14"/>
    <n v="24"/>
    <n v="2"/>
    <n v="11"/>
    <n v="20"/>
    <n v="48"/>
    <n v="41.666666666666671"/>
  </r>
  <r>
    <x v="455"/>
    <s v="Plato_20"/>
    <n v="25"/>
    <n v="40"/>
    <n v="2"/>
    <n v="47"/>
    <n v="30"/>
    <n v="80"/>
    <n v="37.5"/>
  </r>
  <r>
    <x v="455"/>
    <s v="Plato_18"/>
    <n v="20"/>
    <n v="34"/>
    <n v="2"/>
    <n v="24"/>
    <n v="28"/>
    <n v="68"/>
    <n v="41.17647058823529"/>
  </r>
  <r>
    <x v="456"/>
    <s v="Plato_11"/>
    <n v="20"/>
    <n v="33"/>
    <n v="3"/>
    <n v="43"/>
    <n v="39"/>
    <n v="99"/>
    <n v="39.393939393939391"/>
  </r>
  <r>
    <x v="456"/>
    <s v="Plato_12"/>
    <n v="11"/>
    <n v="19"/>
    <n v="2"/>
    <n v="15"/>
    <n v="16"/>
    <n v="38"/>
    <n v="42.105263157894733"/>
  </r>
  <r>
    <x v="457"/>
    <s v="Plato_16"/>
    <n v="16"/>
    <n v="28"/>
    <n v="2"/>
    <n v="11"/>
    <n v="24"/>
    <n v="56"/>
    <n v="42.857142857142854"/>
  </r>
  <r>
    <x v="457"/>
    <s v="Plato_18"/>
    <n v="20"/>
    <n v="34"/>
    <n v="3"/>
    <n v="28"/>
    <n v="42"/>
    <n v="102"/>
    <n v="41.17647058823529"/>
  </r>
  <r>
    <x v="457"/>
    <s v="Plato_11"/>
    <n v="20"/>
    <n v="33"/>
    <n v="2"/>
    <n v="6"/>
    <n v="26"/>
    <n v="66"/>
    <n v="39.393939393939391"/>
  </r>
  <r>
    <x v="457"/>
    <s v="Plato_5"/>
    <n v="13"/>
    <n v="22"/>
    <n v="2"/>
    <n v="44"/>
    <n v="18"/>
    <n v="44"/>
    <n v="40.909090909090914"/>
  </r>
  <r>
    <x v="458"/>
    <s v="Plato_16"/>
    <n v="16"/>
    <n v="28"/>
    <n v="3"/>
    <n v="30"/>
    <n v="36"/>
    <n v="84"/>
    <n v="42.857142857142854"/>
  </r>
  <r>
    <x v="459"/>
    <s v="Plato_16"/>
    <n v="16"/>
    <n v="28"/>
    <n v="1"/>
    <n v="40"/>
    <n v="12"/>
    <n v="28"/>
    <n v="42.857142857142854"/>
  </r>
  <r>
    <x v="459"/>
    <s v="Plato_10"/>
    <n v="15"/>
    <n v="26"/>
    <n v="1"/>
    <n v="8"/>
    <n v="11"/>
    <n v="26"/>
    <n v="42.307692307692307"/>
  </r>
  <r>
    <x v="459"/>
    <s v="Plato_1"/>
    <n v="15"/>
    <n v="25"/>
    <n v="2"/>
    <n v="43"/>
    <n v="20"/>
    <n v="50"/>
    <n v="40"/>
  </r>
  <r>
    <x v="459"/>
    <s v="Plato_7"/>
    <n v="14"/>
    <n v="24"/>
    <n v="3"/>
    <n v="33"/>
    <n v="30"/>
    <n v="72"/>
    <n v="41.666666666666671"/>
  </r>
  <r>
    <x v="460"/>
    <s v="Plato_8"/>
    <n v="21"/>
    <n v="35"/>
    <n v="2"/>
    <n v="38"/>
    <n v="28"/>
    <n v="70"/>
    <n v="40"/>
  </r>
  <r>
    <x v="460"/>
    <s v="Plato_9"/>
    <n v="17"/>
    <n v="29"/>
    <n v="1"/>
    <n v="28"/>
    <n v="12"/>
    <n v="29"/>
    <n v="41.379310344827587"/>
  </r>
  <r>
    <x v="461"/>
    <s v="Plato_11"/>
    <n v="20"/>
    <n v="33"/>
    <n v="3"/>
    <n v="11"/>
    <n v="39"/>
    <n v="99"/>
    <n v="39.393939393939391"/>
  </r>
  <r>
    <x v="462"/>
    <s v="Plato_17"/>
    <n v="19"/>
    <n v="31"/>
    <n v="3"/>
    <n v="14"/>
    <n v="36"/>
    <n v="93"/>
    <n v="38.70967741935484"/>
  </r>
  <r>
    <x v="463"/>
    <s v="Plato_10"/>
    <n v="15"/>
    <n v="26"/>
    <n v="3"/>
    <n v="50"/>
    <n v="33"/>
    <n v="78"/>
    <n v="42.307692307692307"/>
  </r>
  <r>
    <x v="463"/>
    <s v="Plato_6"/>
    <n v="16"/>
    <n v="27"/>
    <n v="2"/>
    <n v="24"/>
    <n v="22"/>
    <n v="54"/>
    <n v="40.74074074074074"/>
  </r>
  <r>
    <x v="463"/>
    <s v="Plato_5"/>
    <n v="13"/>
    <n v="22"/>
    <n v="1"/>
    <n v="10"/>
    <n v="9"/>
    <n v="22"/>
    <n v="40.909090909090914"/>
  </r>
  <r>
    <x v="464"/>
    <s v="Plato_1"/>
    <n v="15"/>
    <n v="25"/>
    <n v="3"/>
    <n v="37"/>
    <n v="30"/>
    <n v="75"/>
    <n v="40"/>
  </r>
  <r>
    <x v="464"/>
    <s v="Plato_14"/>
    <n v="14"/>
    <n v="23"/>
    <n v="2"/>
    <n v="23"/>
    <n v="18"/>
    <n v="46"/>
    <n v="39.130434782608695"/>
  </r>
  <r>
    <x v="465"/>
    <s v="Plato_5"/>
    <n v="13"/>
    <n v="22"/>
    <n v="1"/>
    <n v="50"/>
    <n v="9"/>
    <n v="22"/>
    <n v="40.909090909090914"/>
  </r>
  <r>
    <x v="465"/>
    <s v="Plato_2"/>
    <n v="18"/>
    <n v="30"/>
    <n v="3"/>
    <n v="52"/>
    <n v="36"/>
    <n v="90"/>
    <n v="40"/>
  </r>
  <r>
    <x v="465"/>
    <s v="Plato_16"/>
    <n v="16"/>
    <n v="28"/>
    <n v="1"/>
    <n v="43"/>
    <n v="12"/>
    <n v="28"/>
    <n v="42.857142857142854"/>
  </r>
  <r>
    <x v="466"/>
    <s v="Plato_11"/>
    <n v="20"/>
    <n v="33"/>
    <n v="3"/>
    <n v="13"/>
    <n v="39"/>
    <n v="99"/>
    <n v="39.393939393939391"/>
  </r>
  <r>
    <x v="466"/>
    <s v="Plato_5"/>
    <n v="13"/>
    <n v="22"/>
    <n v="2"/>
    <n v="59"/>
    <n v="18"/>
    <n v="44"/>
    <n v="40.909090909090914"/>
  </r>
  <r>
    <x v="467"/>
    <s v="Plato_12"/>
    <n v="11"/>
    <n v="19"/>
    <n v="2"/>
    <n v="38"/>
    <n v="16"/>
    <n v="38"/>
    <n v="42.105263157894733"/>
  </r>
  <r>
    <x v="467"/>
    <s v="Plato_3"/>
    <n v="12"/>
    <n v="20"/>
    <n v="2"/>
    <n v="16"/>
    <n v="16"/>
    <n v="40"/>
    <n v="40"/>
  </r>
  <r>
    <x v="467"/>
    <s v="Plato_16"/>
    <n v="16"/>
    <n v="28"/>
    <n v="1"/>
    <n v="9"/>
    <n v="12"/>
    <n v="28"/>
    <n v="42.857142857142854"/>
  </r>
  <r>
    <x v="468"/>
    <s v="Plato_8"/>
    <n v="21"/>
    <n v="35"/>
    <n v="3"/>
    <n v="22"/>
    <n v="42"/>
    <n v="105"/>
    <n v="40"/>
  </r>
  <r>
    <x v="468"/>
    <s v="Plato_15"/>
    <n v="19"/>
    <n v="32"/>
    <n v="1"/>
    <n v="44"/>
    <n v="13"/>
    <n v="32"/>
    <n v="40.625"/>
  </r>
  <r>
    <x v="469"/>
    <s v="Plato_7"/>
    <n v="14"/>
    <n v="24"/>
    <n v="1"/>
    <n v="44"/>
    <n v="10"/>
    <n v="24"/>
    <n v="41.666666666666671"/>
  </r>
  <r>
    <x v="469"/>
    <s v="Plato_4"/>
    <n v="10"/>
    <n v="18"/>
    <n v="3"/>
    <n v="28"/>
    <n v="24"/>
    <n v="54"/>
    <n v="44.444444444444443"/>
  </r>
  <r>
    <x v="470"/>
    <s v="Plato_8"/>
    <n v="21"/>
    <n v="35"/>
    <n v="3"/>
    <n v="57"/>
    <n v="42"/>
    <n v="105"/>
    <n v="40"/>
  </r>
  <r>
    <x v="471"/>
    <s v="Plato_8"/>
    <n v="21"/>
    <n v="35"/>
    <n v="2"/>
    <n v="42"/>
    <n v="28"/>
    <n v="70"/>
    <n v="40"/>
  </r>
  <r>
    <x v="471"/>
    <s v="Plato_5"/>
    <n v="13"/>
    <n v="22"/>
    <n v="2"/>
    <n v="31"/>
    <n v="18"/>
    <n v="44"/>
    <n v="40.909090909090914"/>
  </r>
  <r>
    <x v="472"/>
    <s v="Plato_5"/>
    <n v="13"/>
    <n v="22"/>
    <n v="2"/>
    <n v="51"/>
    <n v="18"/>
    <n v="44"/>
    <n v="40.909090909090914"/>
  </r>
  <r>
    <x v="472"/>
    <s v="Plato_8"/>
    <n v="21"/>
    <n v="35"/>
    <n v="1"/>
    <n v="10"/>
    <n v="14"/>
    <n v="35"/>
    <n v="40"/>
  </r>
  <r>
    <x v="473"/>
    <s v="Plato_18"/>
    <n v="20"/>
    <n v="34"/>
    <n v="1"/>
    <n v="55"/>
    <n v="14"/>
    <n v="34"/>
    <n v="41.17647058823529"/>
  </r>
  <r>
    <x v="473"/>
    <s v="Plato_9"/>
    <n v="17"/>
    <n v="29"/>
    <n v="1"/>
    <n v="37"/>
    <n v="12"/>
    <n v="29"/>
    <n v="41.379310344827587"/>
  </r>
  <r>
    <x v="473"/>
    <s v="Plato_17"/>
    <n v="19"/>
    <n v="31"/>
    <n v="1"/>
    <n v="34"/>
    <n v="12"/>
    <n v="31"/>
    <n v="38.70967741935484"/>
  </r>
  <r>
    <x v="473"/>
    <s v="Plato_16"/>
    <n v="16"/>
    <n v="28"/>
    <n v="3"/>
    <n v="35"/>
    <n v="36"/>
    <n v="84"/>
    <n v="42.857142857142854"/>
  </r>
  <r>
    <x v="474"/>
    <s v="Plato_7"/>
    <n v="14"/>
    <n v="24"/>
    <n v="3"/>
    <n v="21"/>
    <n v="30"/>
    <n v="72"/>
    <n v="41.666666666666671"/>
  </r>
  <r>
    <x v="474"/>
    <s v="Plato_18"/>
    <n v="20"/>
    <n v="34"/>
    <n v="3"/>
    <n v="14"/>
    <n v="42"/>
    <n v="102"/>
    <n v="41.17647058823529"/>
  </r>
  <r>
    <x v="475"/>
    <s v="Plato_7"/>
    <n v="14"/>
    <n v="24"/>
    <n v="2"/>
    <n v="55"/>
    <n v="20"/>
    <n v="48"/>
    <n v="41.666666666666671"/>
  </r>
  <r>
    <x v="475"/>
    <s v="Plato_18"/>
    <n v="20"/>
    <n v="34"/>
    <n v="1"/>
    <n v="34"/>
    <n v="14"/>
    <n v="34"/>
    <n v="41.17647058823529"/>
  </r>
  <r>
    <x v="475"/>
    <s v="Plato_15"/>
    <n v="19"/>
    <n v="32"/>
    <n v="3"/>
    <n v="5"/>
    <n v="39"/>
    <n v="96"/>
    <n v="40.625"/>
  </r>
  <r>
    <x v="475"/>
    <s v="Plato_20"/>
    <n v="25"/>
    <n v="40"/>
    <n v="1"/>
    <n v="21"/>
    <n v="15"/>
    <n v="40"/>
    <n v="37.5"/>
  </r>
  <r>
    <x v="476"/>
    <s v="Plato_18"/>
    <n v="20"/>
    <n v="34"/>
    <n v="2"/>
    <n v="34"/>
    <n v="28"/>
    <n v="68"/>
    <n v="41.17647058823529"/>
  </r>
  <r>
    <x v="476"/>
    <s v="Plato_14"/>
    <n v="14"/>
    <n v="23"/>
    <n v="2"/>
    <n v="13"/>
    <n v="18"/>
    <n v="46"/>
    <n v="39.130434782608695"/>
  </r>
  <r>
    <x v="476"/>
    <s v="Plato_7"/>
    <n v="14"/>
    <n v="24"/>
    <n v="2"/>
    <n v="47"/>
    <n v="20"/>
    <n v="48"/>
    <n v="41.666666666666671"/>
  </r>
  <r>
    <x v="476"/>
    <s v="Plato_13"/>
    <n v="13"/>
    <n v="21"/>
    <n v="2"/>
    <n v="21"/>
    <n v="16"/>
    <n v="42"/>
    <n v="38.095238095238095"/>
  </r>
  <r>
    <x v="477"/>
    <s v="Plato_2"/>
    <n v="18"/>
    <n v="30"/>
    <n v="2"/>
    <n v="54"/>
    <n v="24"/>
    <n v="60"/>
    <n v="40"/>
  </r>
  <r>
    <x v="477"/>
    <s v="Plato_9"/>
    <n v="17"/>
    <n v="29"/>
    <n v="2"/>
    <n v="36"/>
    <n v="24"/>
    <n v="58"/>
    <n v="41.379310344827587"/>
  </r>
  <r>
    <x v="478"/>
    <s v="Plato_4"/>
    <n v="10"/>
    <n v="18"/>
    <n v="1"/>
    <n v="45"/>
    <n v="8"/>
    <n v="18"/>
    <n v="44.444444444444443"/>
  </r>
  <r>
    <x v="478"/>
    <s v="Plato_18"/>
    <n v="20"/>
    <n v="34"/>
    <n v="1"/>
    <n v="38"/>
    <n v="14"/>
    <n v="34"/>
    <n v="41.17647058823529"/>
  </r>
  <r>
    <x v="479"/>
    <s v="Plato_8"/>
    <n v="21"/>
    <n v="35"/>
    <n v="3"/>
    <n v="57"/>
    <n v="42"/>
    <n v="105"/>
    <n v="40"/>
  </r>
  <r>
    <x v="479"/>
    <s v="Plato_6"/>
    <n v="16"/>
    <n v="27"/>
    <n v="2"/>
    <n v="8"/>
    <n v="22"/>
    <n v="54"/>
    <n v="40.74074074074074"/>
  </r>
  <r>
    <x v="480"/>
    <s v="Plato_10"/>
    <n v="15"/>
    <n v="26"/>
    <n v="2"/>
    <n v="58"/>
    <n v="22"/>
    <n v="52"/>
    <n v="42.307692307692307"/>
  </r>
  <r>
    <x v="481"/>
    <s v="Plato_13"/>
    <n v="13"/>
    <n v="21"/>
    <n v="3"/>
    <n v="21"/>
    <n v="24"/>
    <n v="63"/>
    <n v="38.095238095238095"/>
  </r>
  <r>
    <x v="482"/>
    <s v="Plato_6"/>
    <n v="16"/>
    <n v="27"/>
    <n v="3"/>
    <n v="53"/>
    <n v="33"/>
    <n v="81"/>
    <n v="40.74074074074074"/>
  </r>
  <r>
    <x v="483"/>
    <s v="Plato_1"/>
    <n v="15"/>
    <n v="25"/>
    <n v="3"/>
    <n v="34"/>
    <n v="30"/>
    <n v="75"/>
    <n v="40"/>
  </r>
  <r>
    <x v="484"/>
    <s v="Plato_7"/>
    <n v="14"/>
    <n v="24"/>
    <n v="3"/>
    <n v="23"/>
    <n v="30"/>
    <n v="72"/>
    <n v="41.666666666666671"/>
  </r>
  <r>
    <x v="484"/>
    <s v="Plato_19"/>
    <n v="22"/>
    <n v="36"/>
    <n v="2"/>
    <n v="56"/>
    <n v="28"/>
    <n v="72"/>
    <n v="38.888888888888893"/>
  </r>
  <r>
    <x v="485"/>
    <s v="Plato_19"/>
    <n v="22"/>
    <n v="36"/>
    <n v="2"/>
    <n v="7"/>
    <n v="28"/>
    <n v="72"/>
    <n v="38.888888888888893"/>
  </r>
  <r>
    <x v="485"/>
    <s v="Plato_3"/>
    <n v="12"/>
    <n v="20"/>
    <n v="1"/>
    <n v="19"/>
    <n v="8"/>
    <n v="20"/>
    <n v="40"/>
  </r>
  <r>
    <x v="485"/>
    <s v="Plato_18"/>
    <n v="20"/>
    <n v="34"/>
    <n v="1"/>
    <n v="9"/>
    <n v="14"/>
    <n v="34"/>
    <n v="41.17647058823529"/>
  </r>
  <r>
    <x v="485"/>
    <s v="Plato_7"/>
    <n v="14"/>
    <n v="24"/>
    <n v="1"/>
    <n v="24"/>
    <n v="10"/>
    <n v="24"/>
    <n v="41.666666666666671"/>
  </r>
  <r>
    <x v="486"/>
    <s v="Plato_18"/>
    <n v="20"/>
    <n v="34"/>
    <n v="2"/>
    <n v="58"/>
    <n v="28"/>
    <n v="68"/>
    <n v="41.17647058823529"/>
  </r>
  <r>
    <x v="486"/>
    <s v="Plato_17"/>
    <n v="19"/>
    <n v="31"/>
    <n v="2"/>
    <n v="29"/>
    <n v="24"/>
    <n v="62"/>
    <n v="38.70967741935484"/>
  </r>
  <r>
    <x v="486"/>
    <s v="Plato_5"/>
    <n v="13"/>
    <n v="22"/>
    <n v="1"/>
    <n v="5"/>
    <n v="9"/>
    <n v="22"/>
    <n v="40.909090909090914"/>
  </r>
  <r>
    <x v="487"/>
    <s v="Plato_4"/>
    <n v="10"/>
    <n v="18"/>
    <n v="3"/>
    <n v="54"/>
    <n v="24"/>
    <n v="54"/>
    <n v="44.444444444444443"/>
  </r>
  <r>
    <x v="487"/>
    <s v="Plato_14"/>
    <n v="14"/>
    <n v="23"/>
    <n v="3"/>
    <n v="52"/>
    <n v="27"/>
    <n v="69"/>
    <n v="39.130434782608695"/>
  </r>
  <r>
    <x v="487"/>
    <s v="Plato_17"/>
    <n v="19"/>
    <n v="31"/>
    <n v="2"/>
    <n v="18"/>
    <n v="24"/>
    <n v="62"/>
    <n v="38.70967741935484"/>
  </r>
  <r>
    <x v="488"/>
    <s v="Plato_20"/>
    <n v="25"/>
    <n v="40"/>
    <n v="2"/>
    <n v="28"/>
    <n v="30"/>
    <n v="80"/>
    <n v="37.5"/>
  </r>
  <r>
    <x v="488"/>
    <s v="Plato_14"/>
    <n v="14"/>
    <n v="23"/>
    <n v="3"/>
    <n v="6"/>
    <n v="27"/>
    <n v="69"/>
    <n v="39.130434782608695"/>
  </r>
  <r>
    <x v="489"/>
    <s v="Plato_10"/>
    <n v="15"/>
    <n v="26"/>
    <n v="3"/>
    <n v="34"/>
    <n v="33"/>
    <n v="78"/>
    <n v="42.307692307692307"/>
  </r>
  <r>
    <x v="489"/>
    <s v="Plato_15"/>
    <n v="19"/>
    <n v="32"/>
    <n v="1"/>
    <n v="55"/>
    <n v="13"/>
    <n v="32"/>
    <n v="40.625"/>
  </r>
  <r>
    <x v="489"/>
    <s v="Plato_18"/>
    <n v="20"/>
    <n v="34"/>
    <n v="3"/>
    <n v="42"/>
    <n v="42"/>
    <n v="102"/>
    <n v="41.17647058823529"/>
  </r>
  <r>
    <x v="490"/>
    <s v="Plato_9"/>
    <n v="17"/>
    <n v="29"/>
    <n v="2"/>
    <n v="30"/>
    <n v="24"/>
    <n v="58"/>
    <n v="41.379310344827587"/>
  </r>
  <r>
    <x v="490"/>
    <s v="Plato_2"/>
    <n v="18"/>
    <n v="30"/>
    <n v="2"/>
    <n v="11"/>
    <n v="24"/>
    <n v="60"/>
    <n v="40"/>
  </r>
  <r>
    <x v="491"/>
    <s v="Plato_11"/>
    <n v="20"/>
    <n v="33"/>
    <n v="3"/>
    <n v="15"/>
    <n v="39"/>
    <n v="99"/>
    <n v="39.393939393939391"/>
  </r>
  <r>
    <x v="491"/>
    <s v="Plato_13"/>
    <n v="13"/>
    <n v="21"/>
    <n v="3"/>
    <n v="8"/>
    <n v="24"/>
    <n v="63"/>
    <n v="38.095238095238095"/>
  </r>
  <r>
    <x v="491"/>
    <s v="Plato_7"/>
    <n v="14"/>
    <n v="24"/>
    <n v="2"/>
    <n v="26"/>
    <n v="20"/>
    <n v="48"/>
    <n v="41.666666666666671"/>
  </r>
  <r>
    <x v="492"/>
    <s v="Plato_4"/>
    <n v="10"/>
    <n v="18"/>
    <n v="3"/>
    <n v="8"/>
    <n v="24"/>
    <n v="54"/>
    <n v="44.444444444444443"/>
  </r>
  <r>
    <x v="493"/>
    <s v="Plato_15"/>
    <n v="19"/>
    <n v="32"/>
    <n v="2"/>
    <n v="9"/>
    <n v="26"/>
    <n v="64"/>
    <n v="40.625"/>
  </r>
  <r>
    <x v="493"/>
    <s v="Plato_19"/>
    <n v="22"/>
    <n v="36"/>
    <n v="3"/>
    <n v="22"/>
    <n v="42"/>
    <n v="108"/>
    <n v="38.888888888888893"/>
  </r>
  <r>
    <x v="494"/>
    <s v="Plato_20"/>
    <n v="25"/>
    <n v="40"/>
    <n v="3"/>
    <n v="13"/>
    <n v="45"/>
    <n v="120"/>
    <n v="37.5"/>
  </r>
  <r>
    <x v="494"/>
    <s v="Plato_6"/>
    <n v="16"/>
    <n v="27"/>
    <n v="2"/>
    <n v="9"/>
    <n v="22"/>
    <n v="54"/>
    <n v="40.74074074074074"/>
  </r>
  <r>
    <x v="494"/>
    <s v="Plato_16"/>
    <n v="16"/>
    <n v="28"/>
    <n v="2"/>
    <n v="44"/>
    <n v="24"/>
    <n v="56"/>
    <n v="42.857142857142854"/>
  </r>
  <r>
    <x v="494"/>
    <s v="Plato_11"/>
    <n v="20"/>
    <n v="33"/>
    <n v="1"/>
    <n v="36"/>
    <n v="13"/>
    <n v="33"/>
    <n v="39.393939393939391"/>
  </r>
  <r>
    <x v="495"/>
    <s v="Plato_11"/>
    <n v="20"/>
    <n v="33"/>
    <n v="1"/>
    <n v="28"/>
    <n v="13"/>
    <n v="33"/>
    <n v="39.393939393939391"/>
  </r>
  <r>
    <x v="495"/>
    <s v="Plato_18"/>
    <n v="20"/>
    <n v="34"/>
    <n v="3"/>
    <n v="23"/>
    <n v="42"/>
    <n v="102"/>
    <n v="41.17647058823529"/>
  </r>
  <r>
    <x v="495"/>
    <s v="Plato_12"/>
    <n v="11"/>
    <n v="19"/>
    <n v="3"/>
    <n v="41"/>
    <n v="24"/>
    <n v="57"/>
    <n v="42.105263157894733"/>
  </r>
  <r>
    <x v="495"/>
    <s v="Plato_17"/>
    <n v="19"/>
    <n v="31"/>
    <n v="1"/>
    <n v="41"/>
    <n v="12"/>
    <n v="31"/>
    <n v="38.70967741935484"/>
  </r>
  <r>
    <x v="496"/>
    <s v="Plato_2"/>
    <n v="18"/>
    <n v="30"/>
    <n v="1"/>
    <n v="6"/>
    <n v="12"/>
    <n v="30"/>
    <n v="40"/>
  </r>
  <r>
    <x v="496"/>
    <s v="Plato_20"/>
    <n v="25"/>
    <n v="40"/>
    <n v="3"/>
    <n v="32"/>
    <n v="45"/>
    <n v="120"/>
    <n v="37.5"/>
  </r>
  <r>
    <x v="497"/>
    <s v="Plato_12"/>
    <n v="11"/>
    <n v="19"/>
    <n v="1"/>
    <n v="32"/>
    <n v="8"/>
    <n v="19"/>
    <n v="42.105263157894733"/>
  </r>
  <r>
    <x v="498"/>
    <s v="Plato_10"/>
    <n v="15"/>
    <n v="26"/>
    <n v="3"/>
    <n v="52"/>
    <n v="33"/>
    <n v="78"/>
    <n v="42.307692307692307"/>
  </r>
  <r>
    <x v="498"/>
    <s v="Plato_2"/>
    <n v="18"/>
    <n v="30"/>
    <n v="1"/>
    <n v="36"/>
    <n v="12"/>
    <n v="30"/>
    <n v="40"/>
  </r>
  <r>
    <x v="498"/>
    <s v="Plato_1"/>
    <n v="15"/>
    <n v="25"/>
    <n v="2"/>
    <n v="42"/>
    <n v="20"/>
    <n v="50"/>
    <n v="40"/>
  </r>
  <r>
    <x v="499"/>
    <s v="Plato_6"/>
    <n v="16"/>
    <n v="27"/>
    <n v="1"/>
    <n v="22"/>
    <n v="11"/>
    <n v="27"/>
    <n v="40.74074074074074"/>
  </r>
  <r>
    <x v="499"/>
    <s v="Plato_5"/>
    <n v="13"/>
    <n v="22"/>
    <n v="3"/>
    <n v="20"/>
    <n v="27"/>
    <n v="66"/>
    <n v="40.909090909090914"/>
  </r>
  <r>
    <x v="500"/>
    <s v="Plato_20"/>
    <n v="25"/>
    <n v="40"/>
    <n v="1"/>
    <n v="18"/>
    <n v="15"/>
    <n v="40"/>
    <n v="37.5"/>
  </r>
  <r>
    <x v="500"/>
    <s v="Plato_13"/>
    <n v="13"/>
    <n v="21"/>
    <n v="2"/>
    <n v="15"/>
    <n v="16"/>
    <n v="42"/>
    <n v="38.095238095238095"/>
  </r>
  <r>
    <x v="500"/>
    <s v="Plato_16"/>
    <n v="16"/>
    <n v="28"/>
    <n v="2"/>
    <n v="6"/>
    <n v="24"/>
    <n v="56"/>
    <n v="42.857142857142854"/>
  </r>
  <r>
    <x v="501"/>
    <s v="Plato_5"/>
    <n v="13"/>
    <n v="22"/>
    <n v="1"/>
    <n v="33"/>
    <n v="9"/>
    <n v="22"/>
    <n v="40.909090909090914"/>
  </r>
  <r>
    <x v="501"/>
    <s v="Plato_4"/>
    <n v="10"/>
    <n v="18"/>
    <n v="1"/>
    <n v="5"/>
    <n v="8"/>
    <n v="18"/>
    <n v="44.444444444444443"/>
  </r>
  <r>
    <x v="501"/>
    <s v="Plato_11"/>
    <n v="20"/>
    <n v="33"/>
    <n v="3"/>
    <n v="35"/>
    <n v="39"/>
    <n v="99"/>
    <n v="39.393939393939391"/>
  </r>
  <r>
    <x v="502"/>
    <s v="Plato_20"/>
    <n v="25"/>
    <n v="40"/>
    <n v="2"/>
    <n v="52"/>
    <n v="30"/>
    <n v="80"/>
    <n v="37.5"/>
  </r>
  <r>
    <x v="502"/>
    <s v="Plato_12"/>
    <n v="11"/>
    <n v="19"/>
    <n v="3"/>
    <n v="33"/>
    <n v="24"/>
    <n v="57"/>
    <n v="42.105263157894733"/>
  </r>
  <r>
    <x v="503"/>
    <s v="Plato_6"/>
    <n v="16"/>
    <n v="27"/>
    <n v="2"/>
    <n v="19"/>
    <n v="22"/>
    <n v="54"/>
    <n v="40.74074074074074"/>
  </r>
  <r>
    <x v="504"/>
    <s v="Plato_20"/>
    <n v="25"/>
    <n v="40"/>
    <n v="2"/>
    <n v="56"/>
    <n v="30"/>
    <n v="80"/>
    <n v="37.5"/>
  </r>
  <r>
    <x v="504"/>
    <s v="Plato_1"/>
    <n v="15"/>
    <n v="25"/>
    <n v="3"/>
    <n v="59"/>
    <n v="30"/>
    <n v="75"/>
    <n v="40"/>
  </r>
  <r>
    <x v="505"/>
    <s v="Plato_8"/>
    <n v="21"/>
    <n v="35"/>
    <n v="2"/>
    <n v="5"/>
    <n v="28"/>
    <n v="70"/>
    <n v="40"/>
  </r>
  <r>
    <x v="506"/>
    <s v="Plato_18"/>
    <n v="20"/>
    <n v="34"/>
    <n v="3"/>
    <n v="53"/>
    <n v="42"/>
    <n v="102"/>
    <n v="41.17647058823529"/>
  </r>
  <r>
    <x v="506"/>
    <s v="Plato_19"/>
    <n v="22"/>
    <n v="36"/>
    <n v="3"/>
    <n v="16"/>
    <n v="42"/>
    <n v="108"/>
    <n v="38.888888888888893"/>
  </r>
  <r>
    <x v="507"/>
    <s v="Plato_15"/>
    <n v="19"/>
    <n v="32"/>
    <n v="1"/>
    <n v="34"/>
    <n v="13"/>
    <n v="32"/>
    <n v="40.625"/>
  </r>
  <r>
    <x v="508"/>
    <s v="Plato_20"/>
    <n v="25"/>
    <n v="40"/>
    <n v="2"/>
    <n v="47"/>
    <n v="30"/>
    <n v="80"/>
    <n v="37.5"/>
  </r>
  <r>
    <x v="509"/>
    <s v="Plato_19"/>
    <n v="22"/>
    <n v="36"/>
    <n v="1"/>
    <n v="48"/>
    <n v="14"/>
    <n v="36"/>
    <n v="38.888888888888893"/>
  </r>
  <r>
    <x v="510"/>
    <s v="Plato_14"/>
    <n v="14"/>
    <n v="23"/>
    <n v="3"/>
    <n v="14"/>
    <n v="27"/>
    <n v="69"/>
    <n v="39.130434782608695"/>
  </r>
  <r>
    <x v="510"/>
    <s v="Plato_18"/>
    <n v="20"/>
    <n v="34"/>
    <n v="2"/>
    <n v="24"/>
    <n v="28"/>
    <n v="68"/>
    <n v="41.17647058823529"/>
  </r>
  <r>
    <x v="511"/>
    <s v="Plato_3"/>
    <n v="12"/>
    <n v="20"/>
    <n v="1"/>
    <n v="6"/>
    <n v="8"/>
    <n v="20"/>
    <n v="40"/>
  </r>
  <r>
    <x v="511"/>
    <s v="Plato_19"/>
    <n v="22"/>
    <n v="36"/>
    <n v="3"/>
    <n v="53"/>
    <n v="42"/>
    <n v="108"/>
    <n v="38.888888888888893"/>
  </r>
  <r>
    <x v="512"/>
    <s v="Plato_4"/>
    <n v="10"/>
    <n v="18"/>
    <n v="3"/>
    <n v="56"/>
    <n v="24"/>
    <n v="54"/>
    <n v="44.444444444444443"/>
  </r>
  <r>
    <x v="513"/>
    <s v="Plato_10"/>
    <n v="15"/>
    <n v="26"/>
    <n v="2"/>
    <n v="21"/>
    <n v="22"/>
    <n v="52"/>
    <n v="42.307692307692307"/>
  </r>
  <r>
    <x v="513"/>
    <s v="Plato_12"/>
    <n v="11"/>
    <n v="19"/>
    <n v="2"/>
    <n v="56"/>
    <n v="16"/>
    <n v="38"/>
    <n v="42.105263157894733"/>
  </r>
  <r>
    <x v="513"/>
    <s v="Plato_3"/>
    <n v="12"/>
    <n v="20"/>
    <n v="1"/>
    <n v="25"/>
    <n v="8"/>
    <n v="20"/>
    <n v="40"/>
  </r>
  <r>
    <x v="513"/>
    <s v="Plato_15"/>
    <n v="19"/>
    <n v="32"/>
    <n v="2"/>
    <n v="10"/>
    <n v="26"/>
    <n v="64"/>
    <n v="40.625"/>
  </r>
  <r>
    <x v="514"/>
    <s v="Plato_4"/>
    <n v="10"/>
    <n v="18"/>
    <n v="1"/>
    <n v="13"/>
    <n v="8"/>
    <n v="18"/>
    <n v="44.444444444444443"/>
  </r>
  <r>
    <x v="515"/>
    <s v="Plato_12"/>
    <n v="11"/>
    <n v="19"/>
    <n v="3"/>
    <n v="43"/>
    <n v="24"/>
    <n v="57"/>
    <n v="42.105263157894733"/>
  </r>
  <r>
    <x v="515"/>
    <s v="Plato_14"/>
    <n v="14"/>
    <n v="23"/>
    <n v="3"/>
    <n v="40"/>
    <n v="27"/>
    <n v="69"/>
    <n v="39.130434782608695"/>
  </r>
  <r>
    <x v="515"/>
    <s v="Plato_3"/>
    <n v="12"/>
    <n v="20"/>
    <n v="1"/>
    <n v="14"/>
    <n v="8"/>
    <n v="20"/>
    <n v="40"/>
  </r>
  <r>
    <x v="516"/>
    <s v="Plato_7"/>
    <n v="14"/>
    <n v="24"/>
    <n v="1"/>
    <n v="6"/>
    <n v="10"/>
    <n v="24"/>
    <n v="41.666666666666671"/>
  </r>
  <r>
    <x v="516"/>
    <s v="Plato_12"/>
    <n v="11"/>
    <n v="19"/>
    <n v="3"/>
    <n v="44"/>
    <n v="24"/>
    <n v="57"/>
    <n v="42.105263157894733"/>
  </r>
  <r>
    <x v="516"/>
    <s v="Plato_5"/>
    <n v="13"/>
    <n v="22"/>
    <n v="1"/>
    <n v="15"/>
    <n v="9"/>
    <n v="22"/>
    <n v="40.909090909090914"/>
  </r>
  <r>
    <x v="517"/>
    <s v="Plato_11"/>
    <n v="20"/>
    <n v="33"/>
    <n v="1"/>
    <n v="48"/>
    <n v="13"/>
    <n v="33"/>
    <n v="39.393939393939391"/>
  </r>
  <r>
    <x v="517"/>
    <s v="Plato_5"/>
    <n v="13"/>
    <n v="22"/>
    <n v="2"/>
    <n v="5"/>
    <n v="18"/>
    <n v="44"/>
    <n v="40.909090909090914"/>
  </r>
  <r>
    <x v="518"/>
    <s v="Plato_6"/>
    <n v="16"/>
    <n v="27"/>
    <n v="3"/>
    <n v="49"/>
    <n v="33"/>
    <n v="81"/>
    <n v="40.74074074074074"/>
  </r>
  <r>
    <x v="518"/>
    <s v="Plato_20"/>
    <n v="25"/>
    <n v="40"/>
    <n v="3"/>
    <n v="51"/>
    <n v="45"/>
    <n v="120"/>
    <n v="37.5"/>
  </r>
  <r>
    <x v="518"/>
    <s v="Plato_5"/>
    <n v="13"/>
    <n v="22"/>
    <n v="2"/>
    <n v="56"/>
    <n v="18"/>
    <n v="44"/>
    <n v="40.909090909090914"/>
  </r>
  <r>
    <x v="519"/>
    <s v="Plato_9"/>
    <n v="17"/>
    <n v="29"/>
    <n v="1"/>
    <n v="46"/>
    <n v="12"/>
    <n v="29"/>
    <n v="41.379310344827587"/>
  </r>
  <r>
    <x v="519"/>
    <s v="Plato_18"/>
    <n v="20"/>
    <n v="34"/>
    <n v="2"/>
    <n v="21"/>
    <n v="28"/>
    <n v="68"/>
    <n v="41.17647058823529"/>
  </r>
  <r>
    <x v="519"/>
    <s v="Plato_17"/>
    <n v="19"/>
    <n v="31"/>
    <n v="3"/>
    <n v="22"/>
    <n v="36"/>
    <n v="93"/>
    <n v="38.70967741935484"/>
  </r>
  <r>
    <x v="519"/>
    <s v="Plato_2"/>
    <n v="18"/>
    <n v="30"/>
    <n v="3"/>
    <n v="32"/>
    <n v="36"/>
    <n v="90"/>
    <n v="40"/>
  </r>
  <r>
    <x v="520"/>
    <s v="Plato_1"/>
    <n v="15"/>
    <n v="25"/>
    <n v="2"/>
    <n v="52"/>
    <n v="20"/>
    <n v="50"/>
    <n v="40"/>
  </r>
  <r>
    <x v="520"/>
    <s v="Plato_9"/>
    <n v="17"/>
    <n v="29"/>
    <n v="2"/>
    <n v="18"/>
    <n v="24"/>
    <n v="58"/>
    <n v="41.379310344827587"/>
  </r>
  <r>
    <x v="520"/>
    <s v="Plato_18"/>
    <n v="20"/>
    <n v="34"/>
    <n v="3"/>
    <n v="21"/>
    <n v="42"/>
    <n v="102"/>
    <n v="41.17647058823529"/>
  </r>
  <r>
    <x v="521"/>
    <s v="Plato_16"/>
    <n v="16"/>
    <n v="28"/>
    <n v="3"/>
    <n v="47"/>
    <n v="36"/>
    <n v="84"/>
    <n v="42.857142857142854"/>
  </r>
  <r>
    <x v="522"/>
    <s v="Plato_6"/>
    <n v="16"/>
    <n v="27"/>
    <n v="3"/>
    <n v="51"/>
    <n v="33"/>
    <n v="81"/>
    <n v="40.74074074074074"/>
  </r>
  <r>
    <x v="523"/>
    <s v="Plato_5"/>
    <n v="13"/>
    <n v="22"/>
    <n v="1"/>
    <n v="46"/>
    <n v="9"/>
    <n v="22"/>
    <n v="40.909090909090914"/>
  </r>
  <r>
    <x v="523"/>
    <s v="Plato_6"/>
    <n v="16"/>
    <n v="27"/>
    <n v="2"/>
    <n v="15"/>
    <n v="22"/>
    <n v="54"/>
    <n v="40.74074074074074"/>
  </r>
  <r>
    <x v="524"/>
    <s v="Plato_14"/>
    <n v="14"/>
    <n v="23"/>
    <n v="3"/>
    <n v="23"/>
    <n v="27"/>
    <n v="69"/>
    <n v="39.130434782608695"/>
  </r>
  <r>
    <x v="524"/>
    <s v="Plato_8"/>
    <n v="21"/>
    <n v="35"/>
    <n v="1"/>
    <n v="14"/>
    <n v="14"/>
    <n v="35"/>
    <n v="40"/>
  </r>
  <r>
    <x v="524"/>
    <s v="Plato_17"/>
    <n v="19"/>
    <n v="31"/>
    <n v="3"/>
    <n v="40"/>
    <n v="36"/>
    <n v="93"/>
    <n v="38.70967741935484"/>
  </r>
  <r>
    <x v="525"/>
    <s v="Plato_11"/>
    <n v="20"/>
    <n v="33"/>
    <n v="1"/>
    <n v="22"/>
    <n v="13"/>
    <n v="33"/>
    <n v="39.393939393939391"/>
  </r>
  <r>
    <x v="526"/>
    <s v="Plato_6"/>
    <n v="16"/>
    <n v="27"/>
    <n v="2"/>
    <n v="31"/>
    <n v="22"/>
    <n v="54"/>
    <n v="40.74074074074074"/>
  </r>
  <r>
    <x v="527"/>
    <s v="Plato_3"/>
    <n v="12"/>
    <n v="20"/>
    <n v="1"/>
    <n v="29"/>
    <n v="8"/>
    <n v="20"/>
    <n v="40"/>
  </r>
  <r>
    <x v="527"/>
    <s v="Plato_20"/>
    <n v="25"/>
    <n v="40"/>
    <n v="1"/>
    <n v="47"/>
    <n v="15"/>
    <n v="40"/>
    <n v="37.5"/>
  </r>
  <r>
    <x v="527"/>
    <s v="Plato_4"/>
    <n v="10"/>
    <n v="18"/>
    <n v="1"/>
    <n v="45"/>
    <n v="8"/>
    <n v="18"/>
    <n v="44.444444444444443"/>
  </r>
  <r>
    <x v="528"/>
    <s v="Plato_18"/>
    <n v="20"/>
    <n v="34"/>
    <n v="1"/>
    <n v="24"/>
    <n v="14"/>
    <n v="34"/>
    <n v="41.17647058823529"/>
  </r>
  <r>
    <x v="528"/>
    <s v="Plato_19"/>
    <n v="22"/>
    <n v="36"/>
    <n v="2"/>
    <n v="51"/>
    <n v="28"/>
    <n v="72"/>
    <n v="38.888888888888893"/>
  </r>
  <r>
    <x v="528"/>
    <s v="Plato_14"/>
    <n v="14"/>
    <n v="23"/>
    <n v="2"/>
    <n v="27"/>
    <n v="18"/>
    <n v="46"/>
    <n v="39.130434782608695"/>
  </r>
  <r>
    <x v="528"/>
    <s v="Plato_16"/>
    <n v="16"/>
    <n v="28"/>
    <n v="2"/>
    <n v="55"/>
    <n v="24"/>
    <n v="56"/>
    <n v="42.857142857142854"/>
  </r>
  <r>
    <x v="529"/>
    <s v="Plato_4"/>
    <n v="10"/>
    <n v="18"/>
    <n v="3"/>
    <n v="37"/>
    <n v="24"/>
    <n v="54"/>
    <n v="44.444444444444443"/>
  </r>
  <r>
    <x v="529"/>
    <s v="Plato_16"/>
    <n v="16"/>
    <n v="28"/>
    <n v="2"/>
    <n v="50"/>
    <n v="24"/>
    <n v="56"/>
    <n v="42.857142857142854"/>
  </r>
  <r>
    <x v="529"/>
    <s v="Plato_1"/>
    <n v="15"/>
    <n v="25"/>
    <n v="2"/>
    <n v="19"/>
    <n v="20"/>
    <n v="50"/>
    <n v="40"/>
  </r>
  <r>
    <x v="530"/>
    <s v="Plato_13"/>
    <n v="13"/>
    <n v="21"/>
    <n v="3"/>
    <n v="41"/>
    <n v="24"/>
    <n v="63"/>
    <n v="38.095238095238095"/>
  </r>
  <r>
    <x v="530"/>
    <s v="Plato_20"/>
    <n v="25"/>
    <n v="40"/>
    <n v="1"/>
    <n v="43"/>
    <n v="15"/>
    <n v="40"/>
    <n v="37.5"/>
  </r>
  <r>
    <x v="530"/>
    <s v="Plato_4"/>
    <n v="10"/>
    <n v="18"/>
    <n v="3"/>
    <n v="56"/>
    <n v="24"/>
    <n v="54"/>
    <n v="44.444444444444443"/>
  </r>
  <r>
    <x v="530"/>
    <s v="Plato_9"/>
    <n v="17"/>
    <n v="29"/>
    <n v="3"/>
    <n v="59"/>
    <n v="36"/>
    <n v="87"/>
    <n v="41.379310344827587"/>
  </r>
  <r>
    <x v="531"/>
    <s v="Plato_13"/>
    <n v="13"/>
    <n v="21"/>
    <n v="1"/>
    <n v="24"/>
    <n v="8"/>
    <n v="21"/>
    <n v="38.095238095238095"/>
  </r>
  <r>
    <x v="531"/>
    <s v="Plato_10"/>
    <n v="15"/>
    <n v="26"/>
    <n v="2"/>
    <n v="28"/>
    <n v="22"/>
    <n v="52"/>
    <n v="42.307692307692307"/>
  </r>
  <r>
    <x v="531"/>
    <s v="Plato_15"/>
    <n v="19"/>
    <n v="32"/>
    <n v="2"/>
    <n v="7"/>
    <n v="26"/>
    <n v="64"/>
    <n v="40.625"/>
  </r>
  <r>
    <x v="532"/>
    <s v="Plato_3"/>
    <n v="12"/>
    <n v="20"/>
    <n v="1"/>
    <n v="34"/>
    <n v="8"/>
    <n v="20"/>
    <n v="40"/>
  </r>
  <r>
    <x v="532"/>
    <s v="Plato_13"/>
    <n v="13"/>
    <n v="21"/>
    <n v="1"/>
    <n v="14"/>
    <n v="8"/>
    <n v="21"/>
    <n v="38.095238095238095"/>
  </r>
  <r>
    <x v="533"/>
    <s v="Plato_7"/>
    <n v="14"/>
    <n v="24"/>
    <n v="2"/>
    <n v="56"/>
    <n v="20"/>
    <n v="48"/>
    <n v="41.666666666666671"/>
  </r>
  <r>
    <x v="533"/>
    <s v="Plato_9"/>
    <n v="17"/>
    <n v="29"/>
    <n v="1"/>
    <n v="10"/>
    <n v="12"/>
    <n v="29"/>
    <n v="41.379310344827587"/>
  </r>
  <r>
    <x v="533"/>
    <s v="Plato_8"/>
    <n v="21"/>
    <n v="35"/>
    <n v="2"/>
    <n v="10"/>
    <n v="28"/>
    <n v="70"/>
    <n v="40"/>
  </r>
  <r>
    <x v="534"/>
    <s v="Plato_20"/>
    <n v="25"/>
    <n v="40"/>
    <n v="3"/>
    <n v="48"/>
    <n v="45"/>
    <n v="120"/>
    <n v="37.5"/>
  </r>
  <r>
    <x v="534"/>
    <s v="Plato_9"/>
    <n v="17"/>
    <n v="29"/>
    <n v="3"/>
    <n v="9"/>
    <n v="36"/>
    <n v="87"/>
    <n v="41.379310344827587"/>
  </r>
  <r>
    <x v="534"/>
    <s v="Plato_7"/>
    <n v="14"/>
    <n v="24"/>
    <n v="2"/>
    <n v="42"/>
    <n v="20"/>
    <n v="48"/>
    <n v="41.666666666666671"/>
  </r>
  <r>
    <x v="534"/>
    <s v="Plato_13"/>
    <n v="13"/>
    <n v="21"/>
    <n v="1"/>
    <n v="14"/>
    <n v="8"/>
    <n v="21"/>
    <n v="38.095238095238095"/>
  </r>
  <r>
    <x v="535"/>
    <s v="Plato_4"/>
    <n v="10"/>
    <n v="18"/>
    <n v="1"/>
    <n v="29"/>
    <n v="8"/>
    <n v="18"/>
    <n v="44.444444444444443"/>
  </r>
  <r>
    <x v="535"/>
    <s v="Plato_9"/>
    <n v="17"/>
    <n v="29"/>
    <n v="2"/>
    <n v="52"/>
    <n v="24"/>
    <n v="58"/>
    <n v="41.379310344827587"/>
  </r>
  <r>
    <x v="535"/>
    <s v="Plato_14"/>
    <n v="14"/>
    <n v="23"/>
    <n v="2"/>
    <n v="38"/>
    <n v="18"/>
    <n v="46"/>
    <n v="39.130434782608695"/>
  </r>
  <r>
    <x v="535"/>
    <s v="Plato_2"/>
    <n v="18"/>
    <n v="30"/>
    <n v="3"/>
    <n v="33"/>
    <n v="36"/>
    <n v="90"/>
    <n v="40"/>
  </r>
  <r>
    <x v="536"/>
    <s v="Plato_13"/>
    <n v="13"/>
    <n v="21"/>
    <n v="3"/>
    <n v="21"/>
    <n v="24"/>
    <n v="63"/>
    <n v="38.095238095238095"/>
  </r>
  <r>
    <x v="537"/>
    <s v="Plato_2"/>
    <n v="18"/>
    <n v="30"/>
    <n v="1"/>
    <n v="55"/>
    <n v="12"/>
    <n v="30"/>
    <n v="40"/>
  </r>
  <r>
    <x v="537"/>
    <s v="Plato_14"/>
    <n v="14"/>
    <n v="23"/>
    <n v="1"/>
    <n v="39"/>
    <n v="9"/>
    <n v="23"/>
    <n v="39.130434782608695"/>
  </r>
  <r>
    <x v="537"/>
    <s v="Plato_11"/>
    <n v="20"/>
    <n v="33"/>
    <n v="1"/>
    <n v="58"/>
    <n v="13"/>
    <n v="33"/>
    <n v="39.393939393939391"/>
  </r>
  <r>
    <x v="537"/>
    <s v="Plato_16"/>
    <n v="16"/>
    <n v="28"/>
    <n v="2"/>
    <n v="46"/>
    <n v="24"/>
    <n v="56"/>
    <n v="42.857142857142854"/>
  </r>
  <r>
    <x v="538"/>
    <s v="Plato_2"/>
    <n v="18"/>
    <n v="30"/>
    <n v="3"/>
    <n v="43"/>
    <n v="36"/>
    <n v="90"/>
    <n v="40"/>
  </r>
  <r>
    <x v="538"/>
    <s v="Plato_6"/>
    <n v="16"/>
    <n v="27"/>
    <n v="1"/>
    <n v="40"/>
    <n v="11"/>
    <n v="27"/>
    <n v="40.74074074074074"/>
  </r>
  <r>
    <x v="538"/>
    <s v="Plato_9"/>
    <n v="17"/>
    <n v="29"/>
    <n v="3"/>
    <n v="18"/>
    <n v="36"/>
    <n v="87"/>
    <n v="41.379310344827587"/>
  </r>
  <r>
    <x v="538"/>
    <s v="Plato_4"/>
    <n v="10"/>
    <n v="18"/>
    <n v="2"/>
    <n v="28"/>
    <n v="16"/>
    <n v="36"/>
    <n v="44.444444444444443"/>
  </r>
  <r>
    <x v="539"/>
    <s v="Plato_4"/>
    <n v="10"/>
    <n v="18"/>
    <n v="3"/>
    <n v="47"/>
    <n v="24"/>
    <n v="54"/>
    <n v="44.444444444444443"/>
  </r>
  <r>
    <x v="539"/>
    <s v="Plato_8"/>
    <n v="21"/>
    <n v="35"/>
    <n v="2"/>
    <n v="35"/>
    <n v="28"/>
    <n v="70"/>
    <n v="40"/>
  </r>
  <r>
    <x v="540"/>
    <s v="Plato_12"/>
    <n v="11"/>
    <n v="19"/>
    <n v="2"/>
    <n v="31"/>
    <n v="16"/>
    <n v="38"/>
    <n v="42.105263157894733"/>
  </r>
  <r>
    <x v="540"/>
    <s v="Plato_11"/>
    <n v="20"/>
    <n v="33"/>
    <n v="2"/>
    <n v="21"/>
    <n v="26"/>
    <n v="66"/>
    <n v="39.393939393939391"/>
  </r>
  <r>
    <x v="540"/>
    <s v="Plato_9"/>
    <n v="17"/>
    <n v="29"/>
    <n v="1"/>
    <n v="35"/>
    <n v="12"/>
    <n v="29"/>
    <n v="41.379310344827587"/>
  </r>
  <r>
    <x v="540"/>
    <s v="Plato_14"/>
    <n v="14"/>
    <n v="23"/>
    <n v="3"/>
    <n v="37"/>
    <n v="27"/>
    <n v="69"/>
    <n v="39.130434782608695"/>
  </r>
  <r>
    <x v="541"/>
    <s v="Plato_18"/>
    <n v="20"/>
    <n v="34"/>
    <n v="2"/>
    <n v="17"/>
    <n v="28"/>
    <n v="68"/>
    <n v="41.17647058823529"/>
  </r>
  <r>
    <x v="541"/>
    <s v="Plato_10"/>
    <n v="15"/>
    <n v="26"/>
    <n v="1"/>
    <n v="46"/>
    <n v="11"/>
    <n v="26"/>
    <n v="42.307692307692307"/>
  </r>
  <r>
    <x v="541"/>
    <s v="Plato_6"/>
    <n v="16"/>
    <n v="27"/>
    <n v="2"/>
    <n v="52"/>
    <n v="22"/>
    <n v="54"/>
    <n v="40.74074074074074"/>
  </r>
  <r>
    <x v="542"/>
    <s v="Plato_16"/>
    <n v="16"/>
    <n v="28"/>
    <n v="2"/>
    <n v="27"/>
    <n v="24"/>
    <n v="56"/>
    <n v="42.857142857142854"/>
  </r>
  <r>
    <x v="542"/>
    <s v="Plato_6"/>
    <n v="16"/>
    <n v="27"/>
    <n v="2"/>
    <n v="5"/>
    <n v="22"/>
    <n v="54"/>
    <n v="40.74074074074074"/>
  </r>
  <r>
    <x v="542"/>
    <s v="Plato_15"/>
    <n v="19"/>
    <n v="32"/>
    <n v="3"/>
    <n v="42"/>
    <n v="39"/>
    <n v="96"/>
    <n v="40.625"/>
  </r>
  <r>
    <x v="543"/>
    <s v="Plato_8"/>
    <n v="21"/>
    <n v="35"/>
    <n v="2"/>
    <n v="48"/>
    <n v="28"/>
    <n v="70"/>
    <n v="40"/>
  </r>
  <r>
    <x v="544"/>
    <s v="Plato_11"/>
    <n v="20"/>
    <n v="33"/>
    <n v="3"/>
    <n v="57"/>
    <n v="39"/>
    <n v="99"/>
    <n v="39.393939393939391"/>
  </r>
  <r>
    <x v="544"/>
    <s v="Plato_17"/>
    <n v="19"/>
    <n v="31"/>
    <n v="1"/>
    <n v="42"/>
    <n v="12"/>
    <n v="31"/>
    <n v="38.70967741935484"/>
  </r>
  <r>
    <x v="545"/>
    <s v="Plato_15"/>
    <n v="19"/>
    <n v="32"/>
    <n v="2"/>
    <n v="33"/>
    <n v="26"/>
    <n v="64"/>
    <n v="40.625"/>
  </r>
  <r>
    <x v="545"/>
    <s v="Plato_16"/>
    <n v="16"/>
    <n v="28"/>
    <n v="1"/>
    <n v="58"/>
    <n v="12"/>
    <n v="28"/>
    <n v="42.857142857142854"/>
  </r>
  <r>
    <x v="546"/>
    <s v="Plato_17"/>
    <n v="19"/>
    <n v="31"/>
    <n v="3"/>
    <n v="13"/>
    <n v="36"/>
    <n v="93"/>
    <n v="38.70967741935484"/>
  </r>
  <r>
    <x v="546"/>
    <s v="Plato_11"/>
    <n v="20"/>
    <n v="33"/>
    <n v="3"/>
    <n v="54"/>
    <n v="39"/>
    <n v="99"/>
    <n v="39.393939393939391"/>
  </r>
  <r>
    <x v="546"/>
    <s v="Plato_8"/>
    <n v="21"/>
    <n v="35"/>
    <n v="1"/>
    <n v="30"/>
    <n v="14"/>
    <n v="35"/>
    <n v="40"/>
  </r>
  <r>
    <x v="547"/>
    <s v="Plato_18"/>
    <n v="20"/>
    <n v="34"/>
    <n v="1"/>
    <n v="58"/>
    <n v="14"/>
    <n v="34"/>
    <n v="41.17647058823529"/>
  </r>
  <r>
    <x v="547"/>
    <s v="Plato_17"/>
    <n v="19"/>
    <n v="31"/>
    <n v="2"/>
    <n v="48"/>
    <n v="24"/>
    <n v="62"/>
    <n v="38.70967741935484"/>
  </r>
  <r>
    <x v="548"/>
    <s v="Plato_1"/>
    <n v="15"/>
    <n v="25"/>
    <n v="1"/>
    <n v="19"/>
    <n v="10"/>
    <n v="25"/>
    <n v="40"/>
  </r>
  <r>
    <x v="548"/>
    <s v="Plato_8"/>
    <n v="21"/>
    <n v="35"/>
    <n v="1"/>
    <n v="20"/>
    <n v="14"/>
    <n v="35"/>
    <n v="40"/>
  </r>
  <r>
    <x v="548"/>
    <s v="Plato_18"/>
    <n v="20"/>
    <n v="34"/>
    <n v="3"/>
    <n v="59"/>
    <n v="42"/>
    <n v="102"/>
    <n v="41.17647058823529"/>
  </r>
  <r>
    <x v="549"/>
    <s v="Plato_2"/>
    <n v="18"/>
    <n v="30"/>
    <n v="2"/>
    <n v="28"/>
    <n v="24"/>
    <n v="60"/>
    <n v="40"/>
  </r>
  <r>
    <x v="549"/>
    <s v="Plato_7"/>
    <n v="14"/>
    <n v="24"/>
    <n v="1"/>
    <n v="5"/>
    <n v="10"/>
    <n v="24"/>
    <n v="41.666666666666671"/>
  </r>
  <r>
    <x v="549"/>
    <s v="Plato_3"/>
    <n v="12"/>
    <n v="20"/>
    <n v="2"/>
    <n v="24"/>
    <n v="16"/>
    <n v="40"/>
    <n v="40"/>
  </r>
  <r>
    <x v="550"/>
    <s v="Plato_2"/>
    <n v="18"/>
    <n v="30"/>
    <n v="1"/>
    <n v="32"/>
    <n v="12"/>
    <n v="30"/>
    <n v="40"/>
  </r>
  <r>
    <x v="550"/>
    <s v="Plato_3"/>
    <n v="12"/>
    <n v="20"/>
    <n v="3"/>
    <n v="11"/>
    <n v="24"/>
    <n v="60"/>
    <n v="40"/>
  </r>
  <r>
    <x v="550"/>
    <s v="Plato_4"/>
    <n v="10"/>
    <n v="18"/>
    <n v="1"/>
    <n v="29"/>
    <n v="8"/>
    <n v="18"/>
    <n v="44.444444444444443"/>
  </r>
  <r>
    <x v="550"/>
    <s v="Plato_13"/>
    <n v="13"/>
    <n v="21"/>
    <n v="3"/>
    <n v="51"/>
    <n v="24"/>
    <n v="63"/>
    <n v="38.095238095238095"/>
  </r>
  <r>
    <x v="551"/>
    <s v="Plato_20"/>
    <n v="25"/>
    <n v="40"/>
    <n v="3"/>
    <n v="26"/>
    <n v="45"/>
    <n v="120"/>
    <n v="37.5"/>
  </r>
  <r>
    <x v="551"/>
    <s v="Plato_13"/>
    <n v="13"/>
    <n v="21"/>
    <n v="3"/>
    <n v="57"/>
    <n v="24"/>
    <n v="63"/>
    <n v="38.095238095238095"/>
  </r>
  <r>
    <x v="551"/>
    <s v="Plato_3"/>
    <n v="12"/>
    <n v="20"/>
    <n v="3"/>
    <n v="32"/>
    <n v="24"/>
    <n v="60"/>
    <n v="40"/>
  </r>
  <r>
    <x v="552"/>
    <s v="Plato_2"/>
    <n v="18"/>
    <n v="30"/>
    <n v="3"/>
    <n v="26"/>
    <n v="36"/>
    <n v="90"/>
    <n v="40"/>
  </r>
  <r>
    <x v="552"/>
    <s v="Plato_1"/>
    <n v="15"/>
    <n v="25"/>
    <n v="2"/>
    <n v="56"/>
    <n v="20"/>
    <n v="50"/>
    <n v="40"/>
  </r>
  <r>
    <x v="552"/>
    <s v="Plato_5"/>
    <n v="13"/>
    <n v="22"/>
    <n v="2"/>
    <n v="54"/>
    <n v="18"/>
    <n v="44"/>
    <n v="40.909090909090914"/>
  </r>
  <r>
    <x v="552"/>
    <s v="Plato_12"/>
    <n v="11"/>
    <n v="19"/>
    <n v="1"/>
    <n v="42"/>
    <n v="8"/>
    <n v="19"/>
    <n v="42.105263157894733"/>
  </r>
  <r>
    <x v="553"/>
    <s v="Plato_14"/>
    <n v="14"/>
    <n v="23"/>
    <n v="2"/>
    <n v="55"/>
    <n v="18"/>
    <n v="46"/>
    <n v="39.130434782608695"/>
  </r>
  <r>
    <x v="553"/>
    <s v="Plato_20"/>
    <n v="25"/>
    <n v="40"/>
    <n v="3"/>
    <n v="16"/>
    <n v="45"/>
    <n v="120"/>
    <n v="37.5"/>
  </r>
  <r>
    <x v="554"/>
    <s v="Plato_2"/>
    <n v="18"/>
    <n v="30"/>
    <n v="1"/>
    <n v="46"/>
    <n v="12"/>
    <n v="30"/>
    <n v="40"/>
  </r>
  <r>
    <x v="555"/>
    <s v="Plato_5"/>
    <n v="13"/>
    <n v="22"/>
    <n v="1"/>
    <n v="36"/>
    <n v="9"/>
    <n v="22"/>
    <n v="40.909090909090914"/>
  </r>
  <r>
    <x v="555"/>
    <s v="Plato_4"/>
    <n v="10"/>
    <n v="18"/>
    <n v="3"/>
    <n v="30"/>
    <n v="24"/>
    <n v="54"/>
    <n v="44.444444444444443"/>
  </r>
  <r>
    <x v="556"/>
    <s v="Plato_15"/>
    <n v="19"/>
    <n v="32"/>
    <n v="2"/>
    <n v="47"/>
    <n v="26"/>
    <n v="64"/>
    <n v="40.625"/>
  </r>
  <r>
    <x v="556"/>
    <s v="Plato_13"/>
    <n v="13"/>
    <n v="21"/>
    <n v="3"/>
    <n v="22"/>
    <n v="24"/>
    <n v="63"/>
    <n v="38.095238095238095"/>
  </r>
  <r>
    <x v="556"/>
    <s v="Plato_1"/>
    <n v="15"/>
    <n v="25"/>
    <n v="2"/>
    <n v="38"/>
    <n v="20"/>
    <n v="50"/>
    <n v="40"/>
  </r>
  <r>
    <x v="557"/>
    <s v="Plato_15"/>
    <n v="19"/>
    <n v="32"/>
    <n v="3"/>
    <n v="56"/>
    <n v="39"/>
    <n v="96"/>
    <n v="40.625"/>
  </r>
  <r>
    <x v="557"/>
    <s v="Plato_1"/>
    <n v="15"/>
    <n v="25"/>
    <n v="2"/>
    <n v="54"/>
    <n v="20"/>
    <n v="50"/>
    <n v="40"/>
  </r>
  <r>
    <x v="557"/>
    <s v="Plato_11"/>
    <n v="20"/>
    <n v="33"/>
    <n v="1"/>
    <n v="57"/>
    <n v="13"/>
    <n v="33"/>
    <n v="39.393939393939391"/>
  </r>
  <r>
    <x v="558"/>
    <s v="Plato_11"/>
    <n v="20"/>
    <n v="33"/>
    <n v="3"/>
    <n v="41"/>
    <n v="39"/>
    <n v="99"/>
    <n v="39.393939393939391"/>
  </r>
  <r>
    <x v="559"/>
    <s v="Plato_4"/>
    <n v="10"/>
    <n v="18"/>
    <n v="2"/>
    <n v="36"/>
    <n v="16"/>
    <n v="36"/>
    <n v="44.444444444444443"/>
  </r>
  <r>
    <x v="559"/>
    <s v="Plato_1"/>
    <n v="15"/>
    <n v="25"/>
    <n v="3"/>
    <n v="12"/>
    <n v="30"/>
    <n v="75"/>
    <n v="40"/>
  </r>
  <r>
    <x v="560"/>
    <s v="Plato_4"/>
    <n v="10"/>
    <n v="18"/>
    <n v="1"/>
    <n v="56"/>
    <n v="8"/>
    <n v="18"/>
    <n v="44.444444444444443"/>
  </r>
  <r>
    <x v="560"/>
    <s v="Plato_14"/>
    <n v="14"/>
    <n v="23"/>
    <n v="2"/>
    <n v="8"/>
    <n v="18"/>
    <n v="46"/>
    <n v="39.130434782608695"/>
  </r>
  <r>
    <x v="561"/>
    <s v="Plato_20"/>
    <n v="25"/>
    <n v="40"/>
    <n v="3"/>
    <n v="41"/>
    <n v="45"/>
    <n v="120"/>
    <n v="37.5"/>
  </r>
  <r>
    <x v="561"/>
    <s v="Plato_9"/>
    <n v="17"/>
    <n v="29"/>
    <n v="2"/>
    <n v="7"/>
    <n v="24"/>
    <n v="58"/>
    <n v="41.379310344827587"/>
  </r>
  <r>
    <x v="561"/>
    <s v="Plato_7"/>
    <n v="14"/>
    <n v="24"/>
    <n v="2"/>
    <n v="22"/>
    <n v="20"/>
    <n v="48"/>
    <n v="41.666666666666671"/>
  </r>
  <r>
    <x v="561"/>
    <s v="Plato_17"/>
    <n v="19"/>
    <n v="31"/>
    <n v="2"/>
    <n v="42"/>
    <n v="24"/>
    <n v="62"/>
    <n v="38.70967741935484"/>
  </r>
  <r>
    <x v="562"/>
    <s v="Plato_6"/>
    <n v="16"/>
    <n v="27"/>
    <n v="2"/>
    <n v="37"/>
    <n v="22"/>
    <n v="54"/>
    <n v="40.74074074074074"/>
  </r>
  <r>
    <x v="563"/>
    <s v="Plato_19"/>
    <n v="22"/>
    <n v="36"/>
    <n v="1"/>
    <n v="7"/>
    <n v="14"/>
    <n v="36"/>
    <n v="38.888888888888893"/>
  </r>
  <r>
    <x v="563"/>
    <s v="Plato_20"/>
    <n v="25"/>
    <n v="40"/>
    <n v="2"/>
    <n v="36"/>
    <n v="30"/>
    <n v="80"/>
    <n v="37.5"/>
  </r>
  <r>
    <x v="563"/>
    <s v="Plato_3"/>
    <n v="12"/>
    <n v="20"/>
    <n v="2"/>
    <n v="11"/>
    <n v="16"/>
    <n v="40"/>
    <n v="40"/>
  </r>
  <r>
    <x v="564"/>
    <s v="Plato_15"/>
    <n v="19"/>
    <n v="32"/>
    <n v="3"/>
    <n v="19"/>
    <n v="39"/>
    <n v="96"/>
    <n v="40.625"/>
  </r>
  <r>
    <x v="564"/>
    <s v="Plato_4"/>
    <n v="10"/>
    <n v="18"/>
    <n v="3"/>
    <n v="53"/>
    <n v="24"/>
    <n v="54"/>
    <n v="44.444444444444443"/>
  </r>
  <r>
    <x v="564"/>
    <s v="Plato_11"/>
    <n v="20"/>
    <n v="33"/>
    <n v="2"/>
    <n v="21"/>
    <n v="26"/>
    <n v="66"/>
    <n v="39.393939393939391"/>
  </r>
  <r>
    <x v="564"/>
    <s v="Plato_8"/>
    <n v="21"/>
    <n v="35"/>
    <n v="1"/>
    <n v="5"/>
    <n v="14"/>
    <n v="35"/>
    <n v="40"/>
  </r>
  <r>
    <x v="565"/>
    <s v="Plato_10"/>
    <n v="15"/>
    <n v="26"/>
    <n v="3"/>
    <n v="56"/>
    <n v="33"/>
    <n v="78"/>
    <n v="42.307692307692307"/>
  </r>
  <r>
    <x v="566"/>
    <s v="Plato_16"/>
    <n v="16"/>
    <n v="28"/>
    <n v="2"/>
    <n v="9"/>
    <n v="24"/>
    <n v="56"/>
    <n v="42.857142857142854"/>
  </r>
  <r>
    <x v="566"/>
    <s v="Plato_11"/>
    <n v="20"/>
    <n v="33"/>
    <n v="2"/>
    <n v="34"/>
    <n v="26"/>
    <n v="66"/>
    <n v="39.393939393939391"/>
  </r>
  <r>
    <x v="566"/>
    <s v="Plato_18"/>
    <n v="20"/>
    <n v="34"/>
    <n v="2"/>
    <n v="18"/>
    <n v="28"/>
    <n v="68"/>
    <n v="41.17647058823529"/>
  </r>
  <r>
    <x v="566"/>
    <s v="Plato_13"/>
    <n v="13"/>
    <n v="21"/>
    <n v="3"/>
    <n v="41"/>
    <n v="24"/>
    <n v="63"/>
    <n v="38.095238095238095"/>
  </r>
  <r>
    <x v="567"/>
    <s v="Plato_18"/>
    <n v="20"/>
    <n v="34"/>
    <n v="3"/>
    <n v="40"/>
    <n v="42"/>
    <n v="102"/>
    <n v="41.17647058823529"/>
  </r>
  <r>
    <x v="567"/>
    <s v="Plato_20"/>
    <n v="25"/>
    <n v="40"/>
    <n v="2"/>
    <n v="44"/>
    <n v="30"/>
    <n v="80"/>
    <n v="37.5"/>
  </r>
  <r>
    <x v="568"/>
    <s v="Plato_18"/>
    <n v="20"/>
    <n v="34"/>
    <n v="2"/>
    <n v="26"/>
    <n v="28"/>
    <n v="68"/>
    <n v="41.17647058823529"/>
  </r>
  <r>
    <x v="568"/>
    <s v="Plato_13"/>
    <n v="13"/>
    <n v="21"/>
    <n v="3"/>
    <n v="32"/>
    <n v="24"/>
    <n v="63"/>
    <n v="38.095238095238095"/>
  </r>
  <r>
    <x v="569"/>
    <s v="Plato_11"/>
    <n v="20"/>
    <n v="33"/>
    <n v="1"/>
    <n v="38"/>
    <n v="13"/>
    <n v="33"/>
    <n v="39.393939393939391"/>
  </r>
  <r>
    <x v="569"/>
    <s v="Plato_10"/>
    <n v="15"/>
    <n v="26"/>
    <n v="2"/>
    <n v="8"/>
    <n v="22"/>
    <n v="52"/>
    <n v="42.307692307692307"/>
  </r>
  <r>
    <x v="570"/>
    <s v="Plato_6"/>
    <n v="16"/>
    <n v="27"/>
    <n v="2"/>
    <n v="26"/>
    <n v="22"/>
    <n v="54"/>
    <n v="40.74074074074074"/>
  </r>
  <r>
    <x v="571"/>
    <s v="Plato_2"/>
    <n v="18"/>
    <n v="30"/>
    <n v="1"/>
    <n v="34"/>
    <n v="12"/>
    <n v="30"/>
    <n v="40"/>
  </r>
  <r>
    <x v="571"/>
    <s v="Plato_5"/>
    <n v="13"/>
    <n v="22"/>
    <n v="2"/>
    <n v="10"/>
    <n v="18"/>
    <n v="44"/>
    <n v="40.909090909090914"/>
  </r>
  <r>
    <x v="572"/>
    <s v="Plato_13"/>
    <n v="13"/>
    <n v="21"/>
    <n v="3"/>
    <n v="41"/>
    <n v="24"/>
    <n v="63"/>
    <n v="38.095238095238095"/>
  </r>
  <r>
    <x v="572"/>
    <s v="Plato_18"/>
    <n v="20"/>
    <n v="34"/>
    <n v="3"/>
    <n v="28"/>
    <n v="42"/>
    <n v="102"/>
    <n v="41.17647058823529"/>
  </r>
  <r>
    <x v="573"/>
    <s v="Plato_10"/>
    <n v="15"/>
    <n v="26"/>
    <n v="3"/>
    <n v="50"/>
    <n v="33"/>
    <n v="78"/>
    <n v="42.307692307692307"/>
  </r>
  <r>
    <x v="573"/>
    <s v="Plato_19"/>
    <n v="22"/>
    <n v="36"/>
    <n v="2"/>
    <n v="40"/>
    <n v="28"/>
    <n v="72"/>
    <n v="38.888888888888893"/>
  </r>
  <r>
    <x v="573"/>
    <s v="Plato_4"/>
    <n v="10"/>
    <n v="18"/>
    <n v="2"/>
    <n v="37"/>
    <n v="16"/>
    <n v="36"/>
    <n v="44.444444444444443"/>
  </r>
  <r>
    <x v="573"/>
    <s v="Plato_13"/>
    <n v="13"/>
    <n v="21"/>
    <n v="1"/>
    <n v="41"/>
    <n v="8"/>
    <n v="21"/>
    <n v="38.095238095238095"/>
  </r>
  <r>
    <x v="574"/>
    <s v="Plato_4"/>
    <n v="10"/>
    <n v="18"/>
    <n v="1"/>
    <n v="44"/>
    <n v="8"/>
    <n v="18"/>
    <n v="44.444444444444443"/>
  </r>
  <r>
    <x v="575"/>
    <s v="Plato_11"/>
    <n v="20"/>
    <n v="33"/>
    <n v="1"/>
    <n v="46"/>
    <n v="13"/>
    <n v="33"/>
    <n v="39.393939393939391"/>
  </r>
  <r>
    <x v="575"/>
    <s v="Plato_17"/>
    <n v="19"/>
    <n v="31"/>
    <n v="3"/>
    <n v="32"/>
    <n v="36"/>
    <n v="93"/>
    <n v="38.70967741935484"/>
  </r>
  <r>
    <x v="575"/>
    <s v="Plato_19"/>
    <n v="22"/>
    <n v="36"/>
    <n v="3"/>
    <n v="37"/>
    <n v="42"/>
    <n v="108"/>
    <n v="38.888888888888893"/>
  </r>
  <r>
    <x v="576"/>
    <s v="Plato_4"/>
    <n v="10"/>
    <n v="18"/>
    <n v="1"/>
    <n v="10"/>
    <n v="8"/>
    <n v="18"/>
    <n v="44.444444444444443"/>
  </r>
  <r>
    <x v="576"/>
    <s v="Plato_5"/>
    <n v="13"/>
    <n v="22"/>
    <n v="1"/>
    <n v="15"/>
    <n v="9"/>
    <n v="22"/>
    <n v="40.909090909090914"/>
  </r>
  <r>
    <x v="577"/>
    <s v="Plato_2"/>
    <n v="18"/>
    <n v="30"/>
    <n v="3"/>
    <n v="44"/>
    <n v="36"/>
    <n v="90"/>
    <n v="40"/>
  </r>
  <r>
    <x v="578"/>
    <s v="Plato_1"/>
    <n v="15"/>
    <n v="25"/>
    <n v="2"/>
    <n v="48"/>
    <n v="20"/>
    <n v="50"/>
    <n v="40"/>
  </r>
  <r>
    <x v="579"/>
    <s v="Plato_11"/>
    <n v="20"/>
    <n v="33"/>
    <n v="1"/>
    <n v="30"/>
    <n v="13"/>
    <n v="33"/>
    <n v="39.393939393939391"/>
  </r>
  <r>
    <x v="580"/>
    <s v="Plato_11"/>
    <n v="20"/>
    <n v="33"/>
    <n v="1"/>
    <n v="15"/>
    <n v="13"/>
    <n v="33"/>
    <n v="39.393939393939391"/>
  </r>
  <r>
    <x v="580"/>
    <s v="Plato_2"/>
    <n v="18"/>
    <n v="30"/>
    <n v="3"/>
    <n v="40"/>
    <n v="36"/>
    <n v="90"/>
    <n v="40"/>
  </r>
  <r>
    <x v="581"/>
    <s v="Plato_6"/>
    <n v="16"/>
    <n v="27"/>
    <n v="2"/>
    <n v="42"/>
    <n v="22"/>
    <n v="54"/>
    <n v="40.74074074074074"/>
  </r>
  <r>
    <x v="582"/>
    <s v="Plato_12"/>
    <n v="11"/>
    <n v="19"/>
    <n v="3"/>
    <n v="15"/>
    <n v="24"/>
    <n v="57"/>
    <n v="42.105263157894733"/>
  </r>
  <r>
    <x v="582"/>
    <s v="Plato_4"/>
    <n v="10"/>
    <n v="18"/>
    <n v="1"/>
    <n v="11"/>
    <n v="8"/>
    <n v="18"/>
    <n v="44.444444444444443"/>
  </r>
  <r>
    <x v="582"/>
    <s v="Plato_7"/>
    <n v="14"/>
    <n v="24"/>
    <n v="2"/>
    <n v="29"/>
    <n v="20"/>
    <n v="48"/>
    <n v="41.666666666666671"/>
  </r>
  <r>
    <x v="582"/>
    <s v="Plato_20"/>
    <n v="25"/>
    <n v="40"/>
    <n v="3"/>
    <n v="50"/>
    <n v="45"/>
    <n v="120"/>
    <n v="37.5"/>
  </r>
  <r>
    <x v="583"/>
    <s v="Plato_13"/>
    <n v="13"/>
    <n v="21"/>
    <n v="1"/>
    <n v="57"/>
    <n v="8"/>
    <n v="21"/>
    <n v="38.095238095238095"/>
  </r>
  <r>
    <x v="583"/>
    <s v="Plato_17"/>
    <n v="19"/>
    <n v="31"/>
    <n v="2"/>
    <n v="34"/>
    <n v="24"/>
    <n v="62"/>
    <n v="38.70967741935484"/>
  </r>
  <r>
    <x v="583"/>
    <s v="Plato_16"/>
    <n v="16"/>
    <n v="28"/>
    <n v="2"/>
    <n v="23"/>
    <n v="24"/>
    <n v="56"/>
    <n v="42.857142857142854"/>
  </r>
  <r>
    <x v="584"/>
    <s v="Plato_15"/>
    <n v="19"/>
    <n v="32"/>
    <n v="1"/>
    <n v="35"/>
    <n v="13"/>
    <n v="32"/>
    <n v="40.625"/>
  </r>
  <r>
    <x v="584"/>
    <s v="Plato_8"/>
    <n v="21"/>
    <n v="35"/>
    <n v="1"/>
    <n v="8"/>
    <n v="14"/>
    <n v="35"/>
    <n v="40"/>
  </r>
  <r>
    <x v="584"/>
    <s v="Plato_4"/>
    <n v="10"/>
    <n v="18"/>
    <n v="2"/>
    <n v="22"/>
    <n v="16"/>
    <n v="36"/>
    <n v="44.444444444444443"/>
  </r>
  <r>
    <x v="584"/>
    <s v="Plato_1"/>
    <n v="15"/>
    <n v="25"/>
    <n v="1"/>
    <n v="30"/>
    <n v="10"/>
    <n v="25"/>
    <n v="40"/>
  </r>
  <r>
    <x v="585"/>
    <s v="Plato_11"/>
    <n v="20"/>
    <n v="33"/>
    <n v="3"/>
    <n v="47"/>
    <n v="39"/>
    <n v="99"/>
    <n v="39.393939393939391"/>
  </r>
  <r>
    <x v="585"/>
    <s v="Plato_7"/>
    <n v="14"/>
    <n v="24"/>
    <n v="3"/>
    <n v="45"/>
    <n v="30"/>
    <n v="72"/>
    <n v="41.666666666666671"/>
  </r>
  <r>
    <x v="586"/>
    <s v="Plato_7"/>
    <n v="14"/>
    <n v="24"/>
    <n v="2"/>
    <n v="43"/>
    <n v="20"/>
    <n v="48"/>
    <n v="41.666666666666671"/>
  </r>
  <r>
    <x v="587"/>
    <s v="Plato_10"/>
    <n v="15"/>
    <n v="26"/>
    <n v="1"/>
    <n v="25"/>
    <n v="11"/>
    <n v="26"/>
    <n v="42.307692307692307"/>
  </r>
  <r>
    <x v="587"/>
    <s v="Plato_1"/>
    <n v="15"/>
    <n v="25"/>
    <n v="3"/>
    <n v="12"/>
    <n v="30"/>
    <n v="75"/>
    <n v="40"/>
  </r>
  <r>
    <x v="588"/>
    <s v="Plato_14"/>
    <n v="14"/>
    <n v="23"/>
    <n v="1"/>
    <n v="45"/>
    <n v="9"/>
    <n v="23"/>
    <n v="39.130434782608695"/>
  </r>
  <r>
    <x v="588"/>
    <s v="Plato_18"/>
    <n v="20"/>
    <n v="34"/>
    <n v="3"/>
    <n v="59"/>
    <n v="42"/>
    <n v="102"/>
    <n v="41.17647058823529"/>
  </r>
  <r>
    <x v="588"/>
    <s v="Plato_13"/>
    <n v="13"/>
    <n v="21"/>
    <n v="3"/>
    <n v="7"/>
    <n v="24"/>
    <n v="63"/>
    <n v="38.095238095238095"/>
  </r>
  <r>
    <x v="588"/>
    <s v="Plato_15"/>
    <n v="19"/>
    <n v="32"/>
    <n v="3"/>
    <n v="9"/>
    <n v="39"/>
    <n v="96"/>
    <n v="40.625"/>
  </r>
  <r>
    <x v="589"/>
    <s v="Plato_18"/>
    <n v="20"/>
    <n v="34"/>
    <n v="3"/>
    <n v="43"/>
    <n v="42"/>
    <n v="102"/>
    <n v="41.17647058823529"/>
  </r>
  <r>
    <x v="589"/>
    <s v="Plato_3"/>
    <n v="12"/>
    <n v="20"/>
    <n v="1"/>
    <n v="21"/>
    <n v="8"/>
    <n v="20"/>
    <n v="40"/>
  </r>
  <r>
    <x v="590"/>
    <s v="Plato_20"/>
    <n v="25"/>
    <n v="40"/>
    <n v="3"/>
    <n v="51"/>
    <n v="45"/>
    <n v="120"/>
    <n v="37.5"/>
  </r>
  <r>
    <x v="591"/>
    <s v="Plato_5"/>
    <n v="13"/>
    <n v="22"/>
    <n v="2"/>
    <n v="59"/>
    <n v="18"/>
    <n v="44"/>
    <n v="40.909090909090914"/>
  </r>
  <r>
    <x v="591"/>
    <s v="Plato_1"/>
    <n v="15"/>
    <n v="25"/>
    <n v="2"/>
    <n v="42"/>
    <n v="20"/>
    <n v="50"/>
    <n v="40"/>
  </r>
  <r>
    <x v="592"/>
    <s v="Plato_20"/>
    <n v="25"/>
    <n v="40"/>
    <n v="1"/>
    <n v="30"/>
    <n v="15"/>
    <n v="40"/>
    <n v="37.5"/>
  </r>
  <r>
    <x v="592"/>
    <s v="Plato_17"/>
    <n v="19"/>
    <n v="31"/>
    <n v="1"/>
    <n v="8"/>
    <n v="12"/>
    <n v="31"/>
    <n v="38.70967741935484"/>
  </r>
  <r>
    <x v="592"/>
    <s v="Plato_11"/>
    <n v="20"/>
    <n v="33"/>
    <n v="2"/>
    <n v="5"/>
    <n v="26"/>
    <n v="66"/>
    <n v="39.393939393939391"/>
  </r>
  <r>
    <x v="592"/>
    <s v="Plato_19"/>
    <n v="22"/>
    <n v="36"/>
    <n v="2"/>
    <n v="5"/>
    <n v="28"/>
    <n v="72"/>
    <n v="38.888888888888893"/>
  </r>
  <r>
    <x v="593"/>
    <s v="Plato_11"/>
    <n v="20"/>
    <n v="33"/>
    <n v="1"/>
    <n v="5"/>
    <n v="13"/>
    <n v="33"/>
    <n v="39.393939393939391"/>
  </r>
  <r>
    <x v="593"/>
    <s v="Plato_5"/>
    <n v="13"/>
    <n v="22"/>
    <n v="3"/>
    <n v="44"/>
    <n v="27"/>
    <n v="66"/>
    <n v="40.909090909090914"/>
  </r>
  <r>
    <x v="593"/>
    <s v="Plato_3"/>
    <n v="12"/>
    <n v="20"/>
    <n v="2"/>
    <n v="49"/>
    <n v="16"/>
    <n v="40"/>
    <n v="40"/>
  </r>
  <r>
    <x v="594"/>
    <s v="Plato_13"/>
    <n v="13"/>
    <n v="21"/>
    <n v="2"/>
    <n v="5"/>
    <n v="16"/>
    <n v="42"/>
    <n v="38.095238095238095"/>
  </r>
  <r>
    <x v="594"/>
    <s v="Plato_2"/>
    <n v="18"/>
    <n v="30"/>
    <n v="1"/>
    <n v="44"/>
    <n v="12"/>
    <n v="30"/>
    <n v="40"/>
  </r>
  <r>
    <x v="595"/>
    <s v="Plato_14"/>
    <n v="14"/>
    <n v="23"/>
    <n v="2"/>
    <n v="47"/>
    <n v="18"/>
    <n v="46"/>
    <n v="39.130434782608695"/>
  </r>
  <r>
    <x v="595"/>
    <s v="Plato_7"/>
    <n v="14"/>
    <n v="24"/>
    <n v="2"/>
    <n v="50"/>
    <n v="20"/>
    <n v="48"/>
    <n v="41.666666666666671"/>
  </r>
  <r>
    <x v="595"/>
    <s v="Plato_15"/>
    <n v="19"/>
    <n v="32"/>
    <n v="3"/>
    <n v="42"/>
    <n v="39"/>
    <n v="96"/>
    <n v="40.625"/>
  </r>
  <r>
    <x v="595"/>
    <s v="Plato_1"/>
    <n v="15"/>
    <n v="25"/>
    <n v="2"/>
    <n v="19"/>
    <n v="20"/>
    <n v="50"/>
    <n v="40"/>
  </r>
  <r>
    <x v="596"/>
    <s v="Plato_16"/>
    <n v="16"/>
    <n v="28"/>
    <n v="1"/>
    <n v="39"/>
    <n v="12"/>
    <n v="28"/>
    <n v="42.857142857142854"/>
  </r>
  <r>
    <x v="596"/>
    <s v="Plato_4"/>
    <n v="10"/>
    <n v="18"/>
    <n v="1"/>
    <n v="55"/>
    <n v="8"/>
    <n v="18"/>
    <n v="44.444444444444443"/>
  </r>
  <r>
    <x v="596"/>
    <s v="Plato_20"/>
    <n v="25"/>
    <n v="40"/>
    <n v="2"/>
    <n v="39"/>
    <n v="30"/>
    <n v="80"/>
    <n v="37.5"/>
  </r>
  <r>
    <x v="596"/>
    <s v="Plato_7"/>
    <n v="14"/>
    <n v="24"/>
    <n v="1"/>
    <n v="8"/>
    <n v="10"/>
    <n v="24"/>
    <n v="41.666666666666671"/>
  </r>
  <r>
    <x v="597"/>
    <s v="Plato_10"/>
    <n v="15"/>
    <n v="26"/>
    <n v="2"/>
    <n v="44"/>
    <n v="22"/>
    <n v="52"/>
    <n v="42.307692307692307"/>
  </r>
  <r>
    <x v="597"/>
    <s v="Plato_15"/>
    <n v="19"/>
    <n v="32"/>
    <n v="2"/>
    <n v="22"/>
    <n v="26"/>
    <n v="64"/>
    <n v="40.625"/>
  </r>
  <r>
    <x v="597"/>
    <s v="Plato_17"/>
    <n v="19"/>
    <n v="31"/>
    <n v="3"/>
    <n v="15"/>
    <n v="36"/>
    <n v="93"/>
    <n v="38.70967741935484"/>
  </r>
  <r>
    <x v="598"/>
    <s v="Plato_18"/>
    <n v="20"/>
    <n v="34"/>
    <n v="2"/>
    <n v="5"/>
    <n v="28"/>
    <n v="68"/>
    <n v="41.17647058823529"/>
  </r>
  <r>
    <x v="598"/>
    <s v="Plato_17"/>
    <n v="19"/>
    <n v="31"/>
    <n v="1"/>
    <n v="49"/>
    <n v="12"/>
    <n v="31"/>
    <n v="38.70967741935484"/>
  </r>
  <r>
    <x v="598"/>
    <s v="Plato_8"/>
    <n v="21"/>
    <n v="35"/>
    <n v="2"/>
    <n v="54"/>
    <n v="28"/>
    <n v="70"/>
    <n v="40"/>
  </r>
  <r>
    <x v="599"/>
    <s v="Plato_16"/>
    <n v="16"/>
    <n v="28"/>
    <n v="3"/>
    <n v="22"/>
    <n v="36"/>
    <n v="84"/>
    <n v="42.857142857142854"/>
  </r>
  <r>
    <x v="599"/>
    <s v="Plato_2"/>
    <n v="18"/>
    <n v="30"/>
    <n v="2"/>
    <n v="43"/>
    <n v="24"/>
    <n v="60"/>
    <n v="40"/>
  </r>
  <r>
    <x v="600"/>
    <s v="Plato_20"/>
    <n v="25"/>
    <n v="40"/>
    <n v="2"/>
    <n v="11"/>
    <n v="30"/>
    <n v="80"/>
    <n v="37.5"/>
  </r>
  <r>
    <x v="600"/>
    <s v="Plato_16"/>
    <n v="16"/>
    <n v="28"/>
    <n v="3"/>
    <n v="28"/>
    <n v="36"/>
    <n v="84"/>
    <n v="42.857142857142854"/>
  </r>
  <r>
    <x v="600"/>
    <s v="Plato_14"/>
    <n v="14"/>
    <n v="23"/>
    <n v="1"/>
    <n v="44"/>
    <n v="9"/>
    <n v="23"/>
    <n v="39.130434782608695"/>
  </r>
  <r>
    <x v="600"/>
    <s v="Plato_8"/>
    <n v="21"/>
    <n v="35"/>
    <n v="3"/>
    <n v="32"/>
    <n v="42"/>
    <n v="105"/>
    <n v="40"/>
  </r>
  <r>
    <x v="601"/>
    <s v="Plato_8"/>
    <n v="21"/>
    <n v="35"/>
    <n v="2"/>
    <n v="56"/>
    <n v="28"/>
    <n v="70"/>
    <n v="40"/>
  </r>
  <r>
    <x v="601"/>
    <s v="Plato_5"/>
    <n v="13"/>
    <n v="22"/>
    <n v="3"/>
    <n v="58"/>
    <n v="27"/>
    <n v="66"/>
    <n v="40.909090909090914"/>
  </r>
  <r>
    <x v="601"/>
    <s v="Plato_2"/>
    <n v="18"/>
    <n v="30"/>
    <n v="3"/>
    <n v="12"/>
    <n v="36"/>
    <n v="90"/>
    <n v="40"/>
  </r>
  <r>
    <x v="601"/>
    <s v="Plato_20"/>
    <n v="25"/>
    <n v="40"/>
    <n v="1"/>
    <n v="36"/>
    <n v="15"/>
    <n v="40"/>
    <n v="37.5"/>
  </r>
  <r>
    <x v="602"/>
    <s v="Plato_17"/>
    <n v="19"/>
    <n v="31"/>
    <n v="2"/>
    <n v="17"/>
    <n v="24"/>
    <n v="62"/>
    <n v="38.70967741935484"/>
  </r>
  <r>
    <x v="603"/>
    <s v="Plato_8"/>
    <n v="21"/>
    <n v="35"/>
    <n v="3"/>
    <n v="42"/>
    <n v="42"/>
    <n v="105"/>
    <n v="40"/>
  </r>
  <r>
    <x v="604"/>
    <s v="Plato_3"/>
    <n v="12"/>
    <n v="20"/>
    <n v="1"/>
    <n v="47"/>
    <n v="8"/>
    <n v="20"/>
    <n v="40"/>
  </r>
  <r>
    <x v="604"/>
    <s v="Plato_20"/>
    <n v="25"/>
    <n v="40"/>
    <n v="1"/>
    <n v="24"/>
    <n v="15"/>
    <n v="40"/>
    <n v="37.5"/>
  </r>
  <r>
    <x v="604"/>
    <s v="Plato_8"/>
    <n v="21"/>
    <n v="35"/>
    <n v="2"/>
    <n v="55"/>
    <n v="28"/>
    <n v="70"/>
    <n v="40"/>
  </r>
  <r>
    <x v="604"/>
    <s v="Plato_2"/>
    <n v="18"/>
    <n v="30"/>
    <n v="3"/>
    <n v="50"/>
    <n v="36"/>
    <n v="90"/>
    <n v="40"/>
  </r>
  <r>
    <x v="605"/>
    <s v="Plato_1"/>
    <n v="15"/>
    <n v="25"/>
    <n v="2"/>
    <n v="47"/>
    <n v="20"/>
    <n v="50"/>
    <n v="40"/>
  </r>
  <r>
    <x v="605"/>
    <s v="Plato_6"/>
    <n v="16"/>
    <n v="27"/>
    <n v="3"/>
    <n v="48"/>
    <n v="33"/>
    <n v="81"/>
    <n v="40.74074074074074"/>
  </r>
  <r>
    <x v="605"/>
    <s v="Plato_10"/>
    <n v="15"/>
    <n v="26"/>
    <n v="2"/>
    <n v="50"/>
    <n v="22"/>
    <n v="52"/>
    <n v="42.307692307692307"/>
  </r>
  <r>
    <x v="606"/>
    <s v="Plato_20"/>
    <n v="25"/>
    <n v="40"/>
    <n v="1"/>
    <n v="25"/>
    <n v="15"/>
    <n v="40"/>
    <n v="37.5"/>
  </r>
  <r>
    <x v="606"/>
    <s v="Plato_16"/>
    <n v="16"/>
    <n v="28"/>
    <n v="1"/>
    <n v="44"/>
    <n v="12"/>
    <n v="28"/>
    <n v="42.857142857142854"/>
  </r>
  <r>
    <x v="607"/>
    <s v="Plato_9"/>
    <n v="17"/>
    <n v="29"/>
    <n v="1"/>
    <n v="45"/>
    <n v="12"/>
    <n v="29"/>
    <n v="41.379310344827587"/>
  </r>
  <r>
    <x v="608"/>
    <s v="Plato_15"/>
    <n v="19"/>
    <n v="32"/>
    <n v="1"/>
    <n v="27"/>
    <n v="13"/>
    <n v="32"/>
    <n v="40.625"/>
  </r>
  <r>
    <x v="609"/>
    <s v="Plato_10"/>
    <n v="15"/>
    <n v="26"/>
    <n v="1"/>
    <n v="39"/>
    <n v="11"/>
    <n v="26"/>
    <n v="42.307692307692307"/>
  </r>
  <r>
    <x v="609"/>
    <s v="Plato_4"/>
    <n v="10"/>
    <n v="18"/>
    <n v="1"/>
    <n v="8"/>
    <n v="8"/>
    <n v="18"/>
    <n v="44.444444444444443"/>
  </r>
  <r>
    <x v="610"/>
    <s v="Plato_13"/>
    <n v="13"/>
    <n v="21"/>
    <n v="2"/>
    <n v="53"/>
    <n v="16"/>
    <n v="42"/>
    <n v="38.095238095238095"/>
  </r>
  <r>
    <x v="610"/>
    <s v="Plato_19"/>
    <n v="22"/>
    <n v="36"/>
    <n v="1"/>
    <n v="30"/>
    <n v="14"/>
    <n v="36"/>
    <n v="38.888888888888893"/>
  </r>
  <r>
    <x v="611"/>
    <s v="Plato_6"/>
    <n v="16"/>
    <n v="27"/>
    <n v="1"/>
    <n v="26"/>
    <n v="11"/>
    <n v="27"/>
    <n v="40.74074074074074"/>
  </r>
  <r>
    <x v="611"/>
    <s v="Plato_19"/>
    <n v="22"/>
    <n v="36"/>
    <n v="3"/>
    <n v="37"/>
    <n v="42"/>
    <n v="108"/>
    <n v="38.888888888888893"/>
  </r>
  <r>
    <x v="611"/>
    <s v="Plato_16"/>
    <n v="16"/>
    <n v="28"/>
    <n v="2"/>
    <n v="15"/>
    <n v="24"/>
    <n v="56"/>
    <n v="42.857142857142854"/>
  </r>
  <r>
    <x v="611"/>
    <s v="Plato_3"/>
    <n v="12"/>
    <n v="20"/>
    <n v="2"/>
    <n v="51"/>
    <n v="16"/>
    <n v="40"/>
    <n v="40"/>
  </r>
  <r>
    <x v="612"/>
    <s v="Plato_12"/>
    <n v="11"/>
    <n v="19"/>
    <n v="3"/>
    <n v="41"/>
    <n v="24"/>
    <n v="57"/>
    <n v="42.105263157894733"/>
  </r>
  <r>
    <x v="612"/>
    <s v="Plato_14"/>
    <n v="14"/>
    <n v="23"/>
    <n v="3"/>
    <n v="23"/>
    <n v="27"/>
    <n v="69"/>
    <n v="39.130434782608695"/>
  </r>
  <r>
    <x v="612"/>
    <s v="Plato_4"/>
    <n v="10"/>
    <n v="18"/>
    <n v="3"/>
    <n v="31"/>
    <n v="24"/>
    <n v="54"/>
    <n v="44.444444444444443"/>
  </r>
  <r>
    <x v="612"/>
    <s v="Plato_8"/>
    <n v="21"/>
    <n v="35"/>
    <n v="3"/>
    <n v="57"/>
    <n v="42"/>
    <n v="105"/>
    <n v="40"/>
  </r>
  <r>
    <x v="613"/>
    <s v="Plato_7"/>
    <n v="14"/>
    <n v="24"/>
    <n v="3"/>
    <n v="50"/>
    <n v="30"/>
    <n v="72"/>
    <n v="41.666666666666671"/>
  </r>
  <r>
    <x v="614"/>
    <s v="Plato_17"/>
    <n v="19"/>
    <n v="31"/>
    <n v="3"/>
    <n v="50"/>
    <n v="36"/>
    <n v="93"/>
    <n v="38.70967741935484"/>
  </r>
  <r>
    <x v="614"/>
    <s v="Plato_14"/>
    <n v="14"/>
    <n v="23"/>
    <n v="3"/>
    <n v="43"/>
    <n v="27"/>
    <n v="69"/>
    <n v="39.130434782608695"/>
  </r>
  <r>
    <x v="614"/>
    <s v="Plato_1"/>
    <n v="15"/>
    <n v="25"/>
    <n v="3"/>
    <n v="41"/>
    <n v="30"/>
    <n v="75"/>
    <n v="40"/>
  </r>
  <r>
    <x v="614"/>
    <s v="Plato_15"/>
    <n v="19"/>
    <n v="32"/>
    <n v="3"/>
    <n v="22"/>
    <n v="39"/>
    <n v="96"/>
    <n v="40.625"/>
  </r>
  <r>
    <x v="615"/>
    <s v="Plato_7"/>
    <n v="14"/>
    <n v="24"/>
    <n v="3"/>
    <n v="33"/>
    <n v="30"/>
    <n v="72"/>
    <n v="41.666666666666671"/>
  </r>
  <r>
    <x v="615"/>
    <s v="Plato_2"/>
    <n v="18"/>
    <n v="30"/>
    <n v="2"/>
    <n v="14"/>
    <n v="24"/>
    <n v="60"/>
    <n v="40"/>
  </r>
  <r>
    <x v="616"/>
    <s v="Plato_10"/>
    <n v="15"/>
    <n v="26"/>
    <n v="2"/>
    <n v="18"/>
    <n v="22"/>
    <n v="52"/>
    <n v="42.307692307692307"/>
  </r>
  <r>
    <x v="616"/>
    <s v="Plato_2"/>
    <n v="18"/>
    <n v="30"/>
    <n v="3"/>
    <n v="33"/>
    <n v="36"/>
    <n v="90"/>
    <n v="40"/>
  </r>
  <r>
    <x v="617"/>
    <s v="Plato_15"/>
    <n v="19"/>
    <n v="32"/>
    <n v="2"/>
    <n v="6"/>
    <n v="26"/>
    <n v="64"/>
    <n v="40.625"/>
  </r>
  <r>
    <x v="617"/>
    <s v="Plato_17"/>
    <n v="19"/>
    <n v="31"/>
    <n v="3"/>
    <n v="35"/>
    <n v="36"/>
    <n v="93"/>
    <n v="38.70967741935484"/>
  </r>
  <r>
    <x v="617"/>
    <s v="Plato_4"/>
    <n v="10"/>
    <n v="18"/>
    <n v="3"/>
    <n v="24"/>
    <n v="24"/>
    <n v="54"/>
    <n v="44.444444444444443"/>
  </r>
  <r>
    <x v="617"/>
    <s v="Plato_19"/>
    <n v="22"/>
    <n v="36"/>
    <n v="3"/>
    <n v="53"/>
    <n v="42"/>
    <n v="108"/>
    <n v="38.888888888888893"/>
  </r>
  <r>
    <x v="618"/>
    <s v="Plato_6"/>
    <n v="16"/>
    <n v="27"/>
    <n v="2"/>
    <n v="40"/>
    <n v="22"/>
    <n v="54"/>
    <n v="40.74074074074074"/>
  </r>
  <r>
    <x v="618"/>
    <s v="Plato_10"/>
    <n v="15"/>
    <n v="26"/>
    <n v="3"/>
    <n v="56"/>
    <n v="33"/>
    <n v="78"/>
    <n v="42.307692307692307"/>
  </r>
  <r>
    <x v="619"/>
    <s v="Plato_12"/>
    <n v="11"/>
    <n v="19"/>
    <n v="3"/>
    <n v="40"/>
    <n v="24"/>
    <n v="57"/>
    <n v="42.105263157894733"/>
  </r>
  <r>
    <x v="620"/>
    <s v="Plato_8"/>
    <n v="21"/>
    <n v="35"/>
    <n v="3"/>
    <n v="8"/>
    <n v="42"/>
    <n v="105"/>
    <n v="40"/>
  </r>
  <r>
    <x v="621"/>
    <s v="Plato_17"/>
    <n v="19"/>
    <n v="31"/>
    <n v="3"/>
    <n v="53"/>
    <n v="36"/>
    <n v="93"/>
    <n v="38.70967741935484"/>
  </r>
  <r>
    <x v="621"/>
    <s v="Plato_16"/>
    <n v="16"/>
    <n v="28"/>
    <n v="1"/>
    <n v="25"/>
    <n v="12"/>
    <n v="28"/>
    <n v="42.857142857142854"/>
  </r>
  <r>
    <x v="622"/>
    <s v="Plato_5"/>
    <n v="13"/>
    <n v="22"/>
    <n v="2"/>
    <n v="23"/>
    <n v="18"/>
    <n v="44"/>
    <n v="40.909090909090914"/>
  </r>
  <r>
    <x v="622"/>
    <s v="Plato_8"/>
    <n v="21"/>
    <n v="35"/>
    <n v="2"/>
    <n v="59"/>
    <n v="28"/>
    <n v="70"/>
    <n v="40"/>
  </r>
  <r>
    <x v="622"/>
    <s v="Plato_1"/>
    <n v="15"/>
    <n v="25"/>
    <n v="1"/>
    <n v="20"/>
    <n v="10"/>
    <n v="25"/>
    <n v="40"/>
  </r>
  <r>
    <x v="622"/>
    <s v="Plato_15"/>
    <n v="19"/>
    <n v="32"/>
    <n v="3"/>
    <n v="43"/>
    <n v="39"/>
    <n v="96"/>
    <n v="40.625"/>
  </r>
  <r>
    <x v="623"/>
    <s v="Plato_19"/>
    <n v="22"/>
    <n v="36"/>
    <n v="1"/>
    <n v="19"/>
    <n v="14"/>
    <n v="36"/>
    <n v="38.888888888888893"/>
  </r>
  <r>
    <x v="623"/>
    <s v="Plato_7"/>
    <n v="14"/>
    <n v="24"/>
    <n v="1"/>
    <n v="45"/>
    <n v="10"/>
    <n v="24"/>
    <n v="41.666666666666671"/>
  </r>
  <r>
    <x v="623"/>
    <s v="Plato_13"/>
    <n v="13"/>
    <n v="21"/>
    <n v="2"/>
    <n v="15"/>
    <n v="16"/>
    <n v="42"/>
    <n v="38.095238095238095"/>
  </r>
  <r>
    <x v="624"/>
    <s v="Plato_4"/>
    <n v="10"/>
    <n v="18"/>
    <n v="2"/>
    <n v="12"/>
    <n v="16"/>
    <n v="36"/>
    <n v="44.444444444444443"/>
  </r>
  <r>
    <x v="624"/>
    <s v="Plato_20"/>
    <n v="25"/>
    <n v="40"/>
    <n v="1"/>
    <n v="46"/>
    <n v="15"/>
    <n v="40"/>
    <n v="37.5"/>
  </r>
  <r>
    <x v="624"/>
    <s v="Plato_13"/>
    <n v="13"/>
    <n v="21"/>
    <n v="3"/>
    <n v="39"/>
    <n v="24"/>
    <n v="63"/>
    <n v="38.095238095238095"/>
  </r>
  <r>
    <x v="625"/>
    <s v="Plato_2"/>
    <n v="18"/>
    <n v="30"/>
    <n v="2"/>
    <n v="11"/>
    <n v="24"/>
    <n v="60"/>
    <n v="40"/>
  </r>
  <r>
    <x v="625"/>
    <s v="Plato_7"/>
    <n v="14"/>
    <n v="24"/>
    <n v="2"/>
    <n v="36"/>
    <n v="20"/>
    <n v="48"/>
    <n v="41.666666666666671"/>
  </r>
  <r>
    <x v="625"/>
    <s v="Plato_9"/>
    <n v="17"/>
    <n v="29"/>
    <n v="1"/>
    <n v="11"/>
    <n v="12"/>
    <n v="29"/>
    <n v="41.379310344827587"/>
  </r>
  <r>
    <x v="626"/>
    <s v="Plato_13"/>
    <n v="13"/>
    <n v="21"/>
    <n v="1"/>
    <n v="37"/>
    <n v="8"/>
    <n v="21"/>
    <n v="38.095238095238095"/>
  </r>
  <r>
    <x v="627"/>
    <s v="Plato_7"/>
    <n v="14"/>
    <n v="24"/>
    <n v="2"/>
    <n v="10"/>
    <n v="20"/>
    <n v="48"/>
    <n v="41.666666666666671"/>
  </r>
  <r>
    <x v="627"/>
    <s v="Plato_20"/>
    <n v="25"/>
    <n v="40"/>
    <n v="3"/>
    <n v="33"/>
    <n v="45"/>
    <n v="120"/>
    <n v="37.5"/>
  </r>
  <r>
    <x v="628"/>
    <s v="Plato_18"/>
    <n v="20"/>
    <n v="34"/>
    <n v="1"/>
    <n v="22"/>
    <n v="14"/>
    <n v="34"/>
    <n v="41.17647058823529"/>
  </r>
  <r>
    <x v="628"/>
    <s v="Plato_3"/>
    <n v="12"/>
    <n v="20"/>
    <n v="3"/>
    <n v="19"/>
    <n v="24"/>
    <n v="60"/>
    <n v="40"/>
  </r>
  <r>
    <x v="628"/>
    <s v="Plato_4"/>
    <n v="10"/>
    <n v="18"/>
    <n v="2"/>
    <n v="43"/>
    <n v="16"/>
    <n v="36"/>
    <n v="44.444444444444443"/>
  </r>
  <r>
    <x v="629"/>
    <s v="Plato_17"/>
    <n v="19"/>
    <n v="31"/>
    <n v="2"/>
    <n v="19"/>
    <n v="24"/>
    <n v="62"/>
    <n v="38.70967741935484"/>
  </r>
  <r>
    <x v="629"/>
    <s v="Plato_20"/>
    <n v="25"/>
    <n v="40"/>
    <n v="3"/>
    <n v="56"/>
    <n v="45"/>
    <n v="120"/>
    <n v="37.5"/>
  </r>
  <r>
    <x v="630"/>
    <s v="Plato_5"/>
    <n v="13"/>
    <n v="22"/>
    <n v="3"/>
    <n v="46"/>
    <n v="27"/>
    <n v="66"/>
    <n v="40.909090909090914"/>
  </r>
  <r>
    <x v="631"/>
    <s v="Plato_15"/>
    <n v="19"/>
    <n v="32"/>
    <n v="3"/>
    <n v="41"/>
    <n v="39"/>
    <n v="96"/>
    <n v="40.625"/>
  </r>
  <r>
    <x v="631"/>
    <s v="Plato_11"/>
    <n v="20"/>
    <n v="33"/>
    <n v="1"/>
    <n v="47"/>
    <n v="13"/>
    <n v="33"/>
    <n v="39.393939393939391"/>
  </r>
  <r>
    <x v="632"/>
    <s v="Plato_2"/>
    <n v="18"/>
    <n v="30"/>
    <n v="3"/>
    <n v="10"/>
    <n v="36"/>
    <n v="90"/>
    <n v="40"/>
  </r>
  <r>
    <x v="632"/>
    <s v="Plato_7"/>
    <n v="14"/>
    <n v="24"/>
    <n v="2"/>
    <n v="51"/>
    <n v="20"/>
    <n v="48"/>
    <n v="41.666666666666671"/>
  </r>
  <r>
    <x v="632"/>
    <s v="Plato_5"/>
    <n v="13"/>
    <n v="22"/>
    <n v="2"/>
    <n v="34"/>
    <n v="18"/>
    <n v="44"/>
    <n v="40.909090909090914"/>
  </r>
  <r>
    <x v="632"/>
    <s v="Plato_4"/>
    <n v="10"/>
    <n v="18"/>
    <n v="3"/>
    <n v="54"/>
    <n v="24"/>
    <n v="54"/>
    <n v="44.444444444444443"/>
  </r>
  <r>
    <x v="633"/>
    <s v="Plato_5"/>
    <n v="13"/>
    <n v="22"/>
    <n v="2"/>
    <n v="25"/>
    <n v="18"/>
    <n v="44"/>
    <n v="40.909090909090914"/>
  </r>
  <r>
    <x v="633"/>
    <s v="Plato_20"/>
    <n v="25"/>
    <n v="40"/>
    <n v="3"/>
    <n v="38"/>
    <n v="45"/>
    <n v="120"/>
    <n v="37.5"/>
  </r>
  <r>
    <x v="633"/>
    <s v="Plato_1"/>
    <n v="15"/>
    <n v="25"/>
    <n v="3"/>
    <n v="43"/>
    <n v="30"/>
    <n v="75"/>
    <n v="40"/>
  </r>
  <r>
    <x v="633"/>
    <s v="Plato_8"/>
    <n v="21"/>
    <n v="35"/>
    <n v="3"/>
    <n v="51"/>
    <n v="42"/>
    <n v="105"/>
    <n v="40"/>
  </r>
  <r>
    <x v="634"/>
    <s v="Plato_9"/>
    <n v="17"/>
    <n v="29"/>
    <n v="2"/>
    <n v="25"/>
    <n v="24"/>
    <n v="58"/>
    <n v="41.379310344827587"/>
  </r>
  <r>
    <x v="635"/>
    <s v="Plato_7"/>
    <n v="14"/>
    <n v="24"/>
    <n v="2"/>
    <n v="45"/>
    <n v="20"/>
    <n v="48"/>
    <n v="41.666666666666671"/>
  </r>
  <r>
    <x v="635"/>
    <s v="Plato_12"/>
    <n v="11"/>
    <n v="19"/>
    <n v="3"/>
    <n v="54"/>
    <n v="24"/>
    <n v="57"/>
    <n v="42.105263157894733"/>
  </r>
  <r>
    <x v="635"/>
    <s v="Plato_13"/>
    <n v="13"/>
    <n v="21"/>
    <n v="1"/>
    <n v="52"/>
    <n v="8"/>
    <n v="21"/>
    <n v="38.095238095238095"/>
  </r>
  <r>
    <x v="636"/>
    <s v="Plato_11"/>
    <n v="20"/>
    <n v="33"/>
    <n v="1"/>
    <n v="23"/>
    <n v="13"/>
    <n v="33"/>
    <n v="39.393939393939391"/>
  </r>
  <r>
    <x v="636"/>
    <s v="Plato_18"/>
    <n v="20"/>
    <n v="34"/>
    <n v="1"/>
    <n v="6"/>
    <n v="14"/>
    <n v="34"/>
    <n v="41.17647058823529"/>
  </r>
  <r>
    <x v="636"/>
    <s v="Plato_1"/>
    <n v="15"/>
    <n v="25"/>
    <n v="2"/>
    <n v="32"/>
    <n v="20"/>
    <n v="50"/>
    <n v="40"/>
  </r>
  <r>
    <x v="637"/>
    <s v="Plato_2"/>
    <n v="18"/>
    <n v="30"/>
    <n v="3"/>
    <n v="44"/>
    <n v="36"/>
    <n v="90"/>
    <n v="40"/>
  </r>
  <r>
    <x v="638"/>
    <s v="Plato_10"/>
    <n v="15"/>
    <n v="26"/>
    <n v="2"/>
    <n v="52"/>
    <n v="22"/>
    <n v="52"/>
    <n v="42.307692307692307"/>
  </r>
  <r>
    <x v="638"/>
    <s v="Plato_17"/>
    <n v="19"/>
    <n v="31"/>
    <n v="2"/>
    <n v="29"/>
    <n v="24"/>
    <n v="62"/>
    <n v="38.70967741935484"/>
  </r>
  <r>
    <x v="638"/>
    <s v="Plato_12"/>
    <n v="11"/>
    <n v="19"/>
    <n v="2"/>
    <n v="55"/>
    <n v="16"/>
    <n v="38"/>
    <n v="42.105263157894733"/>
  </r>
  <r>
    <x v="639"/>
    <s v="Plato_10"/>
    <n v="15"/>
    <n v="26"/>
    <n v="3"/>
    <n v="7"/>
    <n v="33"/>
    <n v="78"/>
    <n v="42.307692307692307"/>
  </r>
  <r>
    <x v="639"/>
    <s v="Plato_13"/>
    <n v="13"/>
    <n v="21"/>
    <n v="2"/>
    <n v="12"/>
    <n v="16"/>
    <n v="42"/>
    <n v="38.095238095238095"/>
  </r>
  <r>
    <x v="639"/>
    <s v="Plato_11"/>
    <n v="20"/>
    <n v="33"/>
    <n v="3"/>
    <n v="56"/>
    <n v="39"/>
    <n v="99"/>
    <n v="39.393939393939391"/>
  </r>
  <r>
    <x v="640"/>
    <s v="Plato_9"/>
    <n v="17"/>
    <n v="29"/>
    <n v="3"/>
    <n v="17"/>
    <n v="36"/>
    <n v="87"/>
    <n v="41.379310344827587"/>
  </r>
  <r>
    <x v="640"/>
    <s v="Plato_1"/>
    <n v="15"/>
    <n v="25"/>
    <n v="3"/>
    <n v="28"/>
    <n v="30"/>
    <n v="75"/>
    <n v="40"/>
  </r>
  <r>
    <x v="640"/>
    <s v="Plato_14"/>
    <n v="14"/>
    <n v="23"/>
    <n v="2"/>
    <n v="29"/>
    <n v="18"/>
    <n v="46"/>
    <n v="39.130434782608695"/>
  </r>
  <r>
    <x v="641"/>
    <s v="Plato_13"/>
    <n v="13"/>
    <n v="21"/>
    <n v="3"/>
    <n v="6"/>
    <n v="24"/>
    <n v="63"/>
    <n v="38.095238095238095"/>
  </r>
  <r>
    <x v="641"/>
    <s v="Plato_10"/>
    <n v="15"/>
    <n v="26"/>
    <n v="1"/>
    <n v="57"/>
    <n v="11"/>
    <n v="26"/>
    <n v="42.307692307692307"/>
  </r>
  <r>
    <x v="641"/>
    <s v="Plato_9"/>
    <n v="17"/>
    <n v="29"/>
    <n v="3"/>
    <n v="18"/>
    <n v="36"/>
    <n v="87"/>
    <n v="41.379310344827587"/>
  </r>
  <r>
    <x v="642"/>
    <s v="Plato_11"/>
    <n v="20"/>
    <n v="33"/>
    <n v="1"/>
    <n v="18"/>
    <n v="13"/>
    <n v="33"/>
    <n v="39.393939393939391"/>
  </r>
  <r>
    <x v="643"/>
    <s v="Plato_17"/>
    <n v="19"/>
    <n v="31"/>
    <n v="3"/>
    <n v="51"/>
    <n v="36"/>
    <n v="93"/>
    <n v="38.70967741935484"/>
  </r>
  <r>
    <x v="644"/>
    <s v="Plato_11"/>
    <n v="20"/>
    <n v="33"/>
    <n v="3"/>
    <n v="43"/>
    <n v="39"/>
    <n v="99"/>
    <n v="39.393939393939391"/>
  </r>
  <r>
    <x v="644"/>
    <s v="Plato_6"/>
    <n v="16"/>
    <n v="27"/>
    <n v="3"/>
    <n v="54"/>
    <n v="33"/>
    <n v="81"/>
    <n v="40.74074074074074"/>
  </r>
  <r>
    <x v="645"/>
    <s v="Plato_8"/>
    <n v="21"/>
    <n v="35"/>
    <n v="2"/>
    <n v="36"/>
    <n v="28"/>
    <n v="70"/>
    <n v="40"/>
  </r>
  <r>
    <x v="646"/>
    <s v="Plato_4"/>
    <n v="10"/>
    <n v="18"/>
    <n v="2"/>
    <n v="13"/>
    <n v="16"/>
    <n v="36"/>
    <n v="44.444444444444443"/>
  </r>
  <r>
    <x v="646"/>
    <s v="Plato_17"/>
    <n v="19"/>
    <n v="31"/>
    <n v="2"/>
    <n v="26"/>
    <n v="24"/>
    <n v="62"/>
    <n v="38.70967741935484"/>
  </r>
  <r>
    <x v="647"/>
    <s v="Plato_16"/>
    <n v="16"/>
    <n v="28"/>
    <n v="2"/>
    <n v="47"/>
    <n v="24"/>
    <n v="56"/>
    <n v="42.857142857142854"/>
  </r>
  <r>
    <x v="648"/>
    <s v="Plato_9"/>
    <n v="17"/>
    <n v="29"/>
    <n v="3"/>
    <n v="22"/>
    <n v="36"/>
    <n v="87"/>
    <n v="41.379310344827587"/>
  </r>
  <r>
    <x v="648"/>
    <s v="Plato_16"/>
    <n v="16"/>
    <n v="28"/>
    <n v="3"/>
    <n v="40"/>
    <n v="36"/>
    <n v="84"/>
    <n v="42.857142857142854"/>
  </r>
  <r>
    <x v="648"/>
    <s v="Plato_1"/>
    <n v="15"/>
    <n v="25"/>
    <n v="1"/>
    <n v="32"/>
    <n v="10"/>
    <n v="25"/>
    <n v="40"/>
  </r>
  <r>
    <x v="648"/>
    <s v="Plato_3"/>
    <n v="12"/>
    <n v="20"/>
    <n v="3"/>
    <n v="15"/>
    <n v="24"/>
    <n v="60"/>
    <n v="40"/>
  </r>
  <r>
    <x v="649"/>
    <s v="Plato_13"/>
    <n v="13"/>
    <n v="21"/>
    <n v="2"/>
    <n v="18"/>
    <n v="16"/>
    <n v="42"/>
    <n v="38.095238095238095"/>
  </r>
  <r>
    <x v="649"/>
    <s v="Plato_9"/>
    <n v="17"/>
    <n v="29"/>
    <n v="2"/>
    <n v="35"/>
    <n v="24"/>
    <n v="58"/>
    <n v="41.379310344827587"/>
  </r>
  <r>
    <x v="649"/>
    <s v="Plato_15"/>
    <n v="19"/>
    <n v="32"/>
    <n v="1"/>
    <n v="12"/>
    <n v="13"/>
    <n v="32"/>
    <n v="40.625"/>
  </r>
  <r>
    <x v="649"/>
    <s v="Plato_8"/>
    <n v="21"/>
    <n v="35"/>
    <n v="3"/>
    <n v="11"/>
    <n v="42"/>
    <n v="105"/>
    <n v="40"/>
  </r>
  <r>
    <x v="650"/>
    <s v="Plato_20"/>
    <n v="25"/>
    <n v="40"/>
    <n v="2"/>
    <n v="50"/>
    <n v="30"/>
    <n v="80"/>
    <n v="37.5"/>
  </r>
  <r>
    <x v="650"/>
    <s v="Plato_13"/>
    <n v="13"/>
    <n v="21"/>
    <n v="3"/>
    <n v="9"/>
    <n v="24"/>
    <n v="63"/>
    <n v="38.095238095238095"/>
  </r>
  <r>
    <x v="650"/>
    <s v="Plato_11"/>
    <n v="20"/>
    <n v="33"/>
    <n v="2"/>
    <n v="29"/>
    <n v="26"/>
    <n v="66"/>
    <n v="39.393939393939391"/>
  </r>
  <r>
    <x v="651"/>
    <s v="Plato_17"/>
    <n v="19"/>
    <n v="31"/>
    <n v="2"/>
    <n v="12"/>
    <n v="24"/>
    <n v="62"/>
    <n v="38.70967741935484"/>
  </r>
  <r>
    <x v="651"/>
    <s v="Plato_19"/>
    <n v="22"/>
    <n v="36"/>
    <n v="3"/>
    <n v="38"/>
    <n v="42"/>
    <n v="108"/>
    <n v="38.888888888888893"/>
  </r>
  <r>
    <x v="652"/>
    <s v="Plato_16"/>
    <n v="16"/>
    <n v="28"/>
    <n v="3"/>
    <n v="51"/>
    <n v="36"/>
    <n v="84"/>
    <n v="42.857142857142854"/>
  </r>
  <r>
    <x v="652"/>
    <s v="Plato_2"/>
    <n v="18"/>
    <n v="30"/>
    <n v="3"/>
    <n v="46"/>
    <n v="36"/>
    <n v="90"/>
    <n v="40"/>
  </r>
  <r>
    <x v="652"/>
    <s v="Plato_8"/>
    <n v="21"/>
    <n v="35"/>
    <n v="2"/>
    <n v="53"/>
    <n v="28"/>
    <n v="70"/>
    <n v="40"/>
  </r>
  <r>
    <x v="653"/>
    <s v="Plato_5"/>
    <n v="13"/>
    <n v="22"/>
    <n v="1"/>
    <n v="31"/>
    <n v="9"/>
    <n v="22"/>
    <n v="40.909090909090914"/>
  </r>
  <r>
    <x v="653"/>
    <s v="Plato_3"/>
    <n v="12"/>
    <n v="20"/>
    <n v="1"/>
    <n v="13"/>
    <n v="8"/>
    <n v="20"/>
    <n v="40"/>
  </r>
  <r>
    <x v="654"/>
    <s v="Plato_17"/>
    <n v="19"/>
    <n v="31"/>
    <n v="3"/>
    <n v="36"/>
    <n v="36"/>
    <n v="93"/>
    <n v="38.70967741935484"/>
  </r>
  <r>
    <x v="655"/>
    <s v="Plato_14"/>
    <n v="14"/>
    <n v="23"/>
    <n v="1"/>
    <n v="13"/>
    <n v="9"/>
    <n v="23"/>
    <n v="39.130434782608695"/>
  </r>
  <r>
    <x v="655"/>
    <s v="Plato_3"/>
    <n v="12"/>
    <n v="20"/>
    <n v="3"/>
    <n v="44"/>
    <n v="24"/>
    <n v="60"/>
    <n v="40"/>
  </r>
  <r>
    <x v="655"/>
    <s v="Plato_12"/>
    <n v="11"/>
    <n v="19"/>
    <n v="2"/>
    <n v="39"/>
    <n v="16"/>
    <n v="38"/>
    <n v="42.105263157894733"/>
  </r>
  <r>
    <x v="655"/>
    <s v="Plato_19"/>
    <n v="22"/>
    <n v="36"/>
    <n v="1"/>
    <n v="14"/>
    <n v="14"/>
    <n v="36"/>
    <n v="38.888888888888893"/>
  </r>
  <r>
    <x v="656"/>
    <s v="Plato_20"/>
    <n v="25"/>
    <n v="40"/>
    <n v="2"/>
    <n v="55"/>
    <n v="30"/>
    <n v="80"/>
    <n v="37.5"/>
  </r>
  <r>
    <x v="656"/>
    <s v="Plato_14"/>
    <n v="14"/>
    <n v="23"/>
    <n v="2"/>
    <n v="39"/>
    <n v="18"/>
    <n v="46"/>
    <n v="39.130434782608695"/>
  </r>
  <r>
    <x v="656"/>
    <s v="Plato_8"/>
    <n v="21"/>
    <n v="35"/>
    <n v="2"/>
    <n v="40"/>
    <n v="28"/>
    <n v="70"/>
    <n v="40"/>
  </r>
  <r>
    <x v="657"/>
    <s v="Plato_15"/>
    <n v="19"/>
    <n v="32"/>
    <n v="1"/>
    <n v="21"/>
    <n v="13"/>
    <n v="32"/>
    <n v="40.625"/>
  </r>
  <r>
    <x v="657"/>
    <s v="Plato_6"/>
    <n v="16"/>
    <n v="27"/>
    <n v="2"/>
    <n v="27"/>
    <n v="22"/>
    <n v="54"/>
    <n v="40.74074074074074"/>
  </r>
  <r>
    <x v="658"/>
    <s v="Plato_9"/>
    <n v="17"/>
    <n v="29"/>
    <n v="3"/>
    <n v="31"/>
    <n v="36"/>
    <n v="87"/>
    <n v="41.379310344827587"/>
  </r>
  <r>
    <x v="659"/>
    <s v="Plato_12"/>
    <n v="11"/>
    <n v="19"/>
    <n v="2"/>
    <n v="24"/>
    <n v="16"/>
    <n v="38"/>
    <n v="42.105263157894733"/>
  </r>
  <r>
    <x v="659"/>
    <s v="Plato_2"/>
    <n v="18"/>
    <n v="30"/>
    <n v="3"/>
    <n v="16"/>
    <n v="36"/>
    <n v="90"/>
    <n v="40"/>
  </r>
  <r>
    <x v="659"/>
    <s v="Plato_20"/>
    <n v="25"/>
    <n v="40"/>
    <n v="2"/>
    <n v="5"/>
    <n v="30"/>
    <n v="80"/>
    <n v="37.5"/>
  </r>
  <r>
    <x v="660"/>
    <s v="Plato_14"/>
    <n v="14"/>
    <n v="23"/>
    <n v="3"/>
    <n v="56"/>
    <n v="27"/>
    <n v="69"/>
    <n v="39.130434782608695"/>
  </r>
  <r>
    <x v="660"/>
    <s v="Plato_17"/>
    <n v="19"/>
    <n v="31"/>
    <n v="1"/>
    <n v="22"/>
    <n v="12"/>
    <n v="31"/>
    <n v="38.70967741935484"/>
  </r>
  <r>
    <x v="660"/>
    <s v="Plato_1"/>
    <n v="15"/>
    <n v="25"/>
    <n v="2"/>
    <n v="30"/>
    <n v="20"/>
    <n v="50"/>
    <n v="40"/>
  </r>
  <r>
    <x v="660"/>
    <s v="Plato_16"/>
    <n v="16"/>
    <n v="28"/>
    <n v="2"/>
    <n v="27"/>
    <n v="24"/>
    <n v="56"/>
    <n v="42.857142857142854"/>
  </r>
  <r>
    <x v="661"/>
    <s v="Plato_7"/>
    <n v="14"/>
    <n v="24"/>
    <n v="3"/>
    <n v="34"/>
    <n v="30"/>
    <n v="72"/>
    <n v="41.666666666666671"/>
  </r>
  <r>
    <x v="661"/>
    <s v="Plato_1"/>
    <n v="15"/>
    <n v="25"/>
    <n v="1"/>
    <n v="10"/>
    <n v="10"/>
    <n v="25"/>
    <n v="40"/>
  </r>
  <r>
    <x v="661"/>
    <s v="Plato_19"/>
    <n v="22"/>
    <n v="36"/>
    <n v="1"/>
    <n v="41"/>
    <n v="14"/>
    <n v="36"/>
    <n v="38.888888888888893"/>
  </r>
  <r>
    <x v="662"/>
    <s v="Plato_4"/>
    <n v="10"/>
    <n v="18"/>
    <n v="2"/>
    <n v="40"/>
    <n v="16"/>
    <n v="36"/>
    <n v="44.444444444444443"/>
  </r>
  <r>
    <x v="662"/>
    <s v="Plato_9"/>
    <n v="17"/>
    <n v="29"/>
    <n v="2"/>
    <n v="5"/>
    <n v="24"/>
    <n v="58"/>
    <n v="41.379310344827587"/>
  </r>
  <r>
    <x v="662"/>
    <s v="Plato_3"/>
    <n v="12"/>
    <n v="20"/>
    <n v="1"/>
    <n v="42"/>
    <n v="8"/>
    <n v="20"/>
    <n v="40"/>
  </r>
  <r>
    <x v="663"/>
    <s v="Plato_4"/>
    <n v="10"/>
    <n v="18"/>
    <n v="1"/>
    <n v="9"/>
    <n v="8"/>
    <n v="18"/>
    <n v="44.444444444444443"/>
  </r>
  <r>
    <x v="663"/>
    <s v="Plato_12"/>
    <n v="11"/>
    <n v="19"/>
    <n v="2"/>
    <n v="42"/>
    <n v="16"/>
    <n v="38"/>
    <n v="42.105263157894733"/>
  </r>
  <r>
    <x v="663"/>
    <s v="Plato_5"/>
    <n v="13"/>
    <n v="22"/>
    <n v="3"/>
    <n v="48"/>
    <n v="27"/>
    <n v="66"/>
    <n v="40.909090909090914"/>
  </r>
  <r>
    <x v="664"/>
    <s v="Plato_1"/>
    <n v="15"/>
    <n v="25"/>
    <n v="3"/>
    <n v="25"/>
    <n v="30"/>
    <n v="75"/>
    <n v="40"/>
  </r>
  <r>
    <x v="664"/>
    <s v="Plato_6"/>
    <n v="16"/>
    <n v="27"/>
    <n v="2"/>
    <n v="15"/>
    <n v="22"/>
    <n v="54"/>
    <n v="40.74074074074074"/>
  </r>
  <r>
    <x v="665"/>
    <s v="Plato_3"/>
    <n v="12"/>
    <n v="20"/>
    <n v="2"/>
    <n v="27"/>
    <n v="16"/>
    <n v="40"/>
    <n v="40"/>
  </r>
  <r>
    <x v="666"/>
    <s v="Plato_19"/>
    <n v="22"/>
    <n v="36"/>
    <n v="1"/>
    <n v="12"/>
    <n v="14"/>
    <n v="36"/>
    <n v="38.888888888888893"/>
  </r>
  <r>
    <x v="667"/>
    <s v="Plato_10"/>
    <n v="15"/>
    <n v="26"/>
    <n v="3"/>
    <n v="59"/>
    <n v="33"/>
    <n v="78"/>
    <n v="42.307692307692307"/>
  </r>
  <r>
    <x v="667"/>
    <s v="Plato_7"/>
    <n v="14"/>
    <n v="24"/>
    <n v="2"/>
    <n v="9"/>
    <n v="20"/>
    <n v="48"/>
    <n v="41.666666666666671"/>
  </r>
  <r>
    <x v="667"/>
    <s v="Plato_1"/>
    <n v="15"/>
    <n v="25"/>
    <n v="3"/>
    <n v="47"/>
    <n v="30"/>
    <n v="75"/>
    <n v="40"/>
  </r>
  <r>
    <x v="668"/>
    <s v="Plato_17"/>
    <n v="19"/>
    <n v="31"/>
    <n v="1"/>
    <n v="13"/>
    <n v="12"/>
    <n v="31"/>
    <n v="38.70967741935484"/>
  </r>
  <r>
    <x v="668"/>
    <s v="Plato_6"/>
    <n v="16"/>
    <n v="27"/>
    <n v="2"/>
    <n v="14"/>
    <n v="22"/>
    <n v="54"/>
    <n v="40.74074074074074"/>
  </r>
  <r>
    <x v="668"/>
    <s v="Plato_15"/>
    <n v="19"/>
    <n v="32"/>
    <n v="3"/>
    <n v="42"/>
    <n v="39"/>
    <n v="96"/>
    <n v="40.625"/>
  </r>
  <r>
    <x v="669"/>
    <s v="Plato_14"/>
    <n v="14"/>
    <n v="23"/>
    <n v="1"/>
    <n v="26"/>
    <n v="9"/>
    <n v="23"/>
    <n v="39.130434782608695"/>
  </r>
  <r>
    <x v="669"/>
    <s v="Plato_8"/>
    <n v="21"/>
    <n v="35"/>
    <n v="1"/>
    <n v="17"/>
    <n v="14"/>
    <n v="35"/>
    <n v="40"/>
  </r>
  <r>
    <x v="669"/>
    <s v="Plato_19"/>
    <n v="22"/>
    <n v="36"/>
    <n v="1"/>
    <n v="32"/>
    <n v="14"/>
    <n v="36"/>
    <n v="38.888888888888893"/>
  </r>
  <r>
    <x v="670"/>
    <s v="Plato_8"/>
    <n v="21"/>
    <n v="35"/>
    <n v="2"/>
    <n v="29"/>
    <n v="28"/>
    <n v="70"/>
    <n v="40"/>
  </r>
  <r>
    <x v="670"/>
    <s v="Plato_1"/>
    <n v="15"/>
    <n v="25"/>
    <n v="2"/>
    <n v="32"/>
    <n v="20"/>
    <n v="50"/>
    <n v="40"/>
  </r>
  <r>
    <x v="670"/>
    <s v="Plato_15"/>
    <n v="19"/>
    <n v="32"/>
    <n v="2"/>
    <n v="34"/>
    <n v="26"/>
    <n v="64"/>
    <n v="40.625"/>
  </r>
  <r>
    <x v="671"/>
    <s v="Plato_15"/>
    <n v="19"/>
    <n v="32"/>
    <n v="3"/>
    <n v="21"/>
    <n v="39"/>
    <n v="96"/>
    <n v="40.625"/>
  </r>
  <r>
    <x v="671"/>
    <s v="Plato_13"/>
    <n v="13"/>
    <n v="21"/>
    <n v="2"/>
    <n v="15"/>
    <n v="16"/>
    <n v="42"/>
    <n v="38.095238095238095"/>
  </r>
  <r>
    <x v="671"/>
    <s v="Plato_12"/>
    <n v="11"/>
    <n v="19"/>
    <n v="1"/>
    <n v="42"/>
    <n v="8"/>
    <n v="19"/>
    <n v="42.105263157894733"/>
  </r>
  <r>
    <x v="672"/>
    <s v="Plato_20"/>
    <n v="25"/>
    <n v="40"/>
    <n v="2"/>
    <n v="13"/>
    <n v="30"/>
    <n v="80"/>
    <n v="37.5"/>
  </r>
  <r>
    <x v="672"/>
    <s v="Plato_8"/>
    <n v="21"/>
    <n v="35"/>
    <n v="3"/>
    <n v="10"/>
    <n v="42"/>
    <n v="105"/>
    <n v="40"/>
  </r>
  <r>
    <x v="672"/>
    <s v="Plato_2"/>
    <n v="18"/>
    <n v="30"/>
    <n v="1"/>
    <n v="25"/>
    <n v="12"/>
    <n v="30"/>
    <n v="40"/>
  </r>
  <r>
    <x v="672"/>
    <s v="Plato_1"/>
    <n v="15"/>
    <n v="25"/>
    <n v="2"/>
    <n v="45"/>
    <n v="20"/>
    <n v="50"/>
    <n v="40"/>
  </r>
  <r>
    <x v="673"/>
    <s v="Plato_12"/>
    <n v="11"/>
    <n v="19"/>
    <n v="3"/>
    <n v="11"/>
    <n v="24"/>
    <n v="57"/>
    <n v="42.105263157894733"/>
  </r>
  <r>
    <x v="673"/>
    <s v="Plato_4"/>
    <n v="10"/>
    <n v="18"/>
    <n v="2"/>
    <n v="12"/>
    <n v="16"/>
    <n v="36"/>
    <n v="44.444444444444443"/>
  </r>
  <r>
    <x v="673"/>
    <s v="Plato_17"/>
    <n v="19"/>
    <n v="31"/>
    <n v="3"/>
    <n v="7"/>
    <n v="36"/>
    <n v="93"/>
    <n v="38.70967741935484"/>
  </r>
  <r>
    <x v="673"/>
    <s v="Plato_13"/>
    <n v="13"/>
    <n v="21"/>
    <n v="1"/>
    <n v="35"/>
    <n v="8"/>
    <n v="21"/>
    <n v="38.095238095238095"/>
  </r>
  <r>
    <x v="674"/>
    <s v="Plato_1"/>
    <n v="15"/>
    <n v="25"/>
    <n v="1"/>
    <n v="8"/>
    <n v="10"/>
    <n v="25"/>
    <n v="40"/>
  </r>
  <r>
    <x v="674"/>
    <s v="Plato_3"/>
    <n v="12"/>
    <n v="20"/>
    <n v="3"/>
    <n v="54"/>
    <n v="24"/>
    <n v="60"/>
    <n v="40"/>
  </r>
  <r>
    <x v="674"/>
    <s v="Plato_19"/>
    <n v="22"/>
    <n v="36"/>
    <n v="3"/>
    <n v="59"/>
    <n v="42"/>
    <n v="108"/>
    <n v="38.888888888888893"/>
  </r>
  <r>
    <x v="675"/>
    <s v="Plato_17"/>
    <n v="19"/>
    <n v="31"/>
    <n v="1"/>
    <n v="45"/>
    <n v="12"/>
    <n v="31"/>
    <n v="38.70967741935484"/>
  </r>
  <r>
    <x v="675"/>
    <s v="Plato_14"/>
    <n v="14"/>
    <n v="23"/>
    <n v="1"/>
    <n v="40"/>
    <n v="9"/>
    <n v="23"/>
    <n v="39.130434782608695"/>
  </r>
  <r>
    <x v="675"/>
    <s v="Plato_16"/>
    <n v="16"/>
    <n v="28"/>
    <n v="1"/>
    <n v="12"/>
    <n v="12"/>
    <n v="28"/>
    <n v="42.857142857142854"/>
  </r>
  <r>
    <x v="675"/>
    <s v="Plato_13"/>
    <n v="13"/>
    <n v="21"/>
    <n v="2"/>
    <n v="24"/>
    <n v="16"/>
    <n v="42"/>
    <n v="38.095238095238095"/>
  </r>
  <r>
    <x v="676"/>
    <s v="Plato_3"/>
    <n v="12"/>
    <n v="20"/>
    <n v="2"/>
    <n v="55"/>
    <n v="16"/>
    <n v="40"/>
    <n v="40"/>
  </r>
  <r>
    <x v="676"/>
    <s v="Plato_8"/>
    <n v="21"/>
    <n v="35"/>
    <n v="2"/>
    <n v="59"/>
    <n v="28"/>
    <n v="70"/>
    <n v="40"/>
  </r>
  <r>
    <x v="676"/>
    <s v="Plato_18"/>
    <n v="20"/>
    <n v="34"/>
    <n v="1"/>
    <n v="34"/>
    <n v="14"/>
    <n v="34"/>
    <n v="41.17647058823529"/>
  </r>
  <r>
    <x v="677"/>
    <s v="Plato_9"/>
    <n v="17"/>
    <n v="29"/>
    <n v="1"/>
    <n v="27"/>
    <n v="12"/>
    <n v="29"/>
    <n v="41.379310344827587"/>
  </r>
  <r>
    <x v="677"/>
    <s v="Plato_12"/>
    <n v="11"/>
    <n v="19"/>
    <n v="3"/>
    <n v="37"/>
    <n v="24"/>
    <n v="57"/>
    <n v="42.105263157894733"/>
  </r>
  <r>
    <x v="677"/>
    <s v="Plato_8"/>
    <n v="21"/>
    <n v="35"/>
    <n v="2"/>
    <n v="37"/>
    <n v="28"/>
    <n v="70"/>
    <n v="40"/>
  </r>
  <r>
    <x v="677"/>
    <s v="Plato_7"/>
    <n v="14"/>
    <n v="24"/>
    <n v="2"/>
    <n v="20"/>
    <n v="20"/>
    <n v="48"/>
    <n v="41.666666666666671"/>
  </r>
  <r>
    <x v="678"/>
    <s v="Plato_13"/>
    <n v="13"/>
    <n v="21"/>
    <n v="2"/>
    <n v="27"/>
    <n v="16"/>
    <n v="42"/>
    <n v="38.095238095238095"/>
  </r>
  <r>
    <x v="678"/>
    <s v="Plato_10"/>
    <n v="15"/>
    <n v="26"/>
    <n v="1"/>
    <n v="11"/>
    <n v="11"/>
    <n v="26"/>
    <n v="42.307692307692307"/>
  </r>
  <r>
    <x v="678"/>
    <s v="Plato_16"/>
    <n v="16"/>
    <n v="28"/>
    <n v="2"/>
    <n v="16"/>
    <n v="24"/>
    <n v="56"/>
    <n v="42.857142857142854"/>
  </r>
  <r>
    <x v="678"/>
    <s v="Plato_1"/>
    <n v="15"/>
    <n v="25"/>
    <n v="3"/>
    <n v="52"/>
    <n v="30"/>
    <n v="75"/>
    <n v="40"/>
  </r>
  <r>
    <x v="679"/>
    <s v="Plato_4"/>
    <n v="10"/>
    <n v="18"/>
    <n v="2"/>
    <n v="6"/>
    <n v="16"/>
    <n v="36"/>
    <n v="44.444444444444443"/>
  </r>
  <r>
    <x v="679"/>
    <s v="Plato_3"/>
    <n v="12"/>
    <n v="20"/>
    <n v="3"/>
    <n v="49"/>
    <n v="24"/>
    <n v="60"/>
    <n v="40"/>
  </r>
  <r>
    <x v="679"/>
    <s v="Plato_11"/>
    <n v="20"/>
    <n v="33"/>
    <n v="2"/>
    <n v="56"/>
    <n v="26"/>
    <n v="66"/>
    <n v="39.393939393939391"/>
  </r>
  <r>
    <x v="680"/>
    <s v="Plato_11"/>
    <n v="20"/>
    <n v="33"/>
    <n v="1"/>
    <n v="44"/>
    <n v="13"/>
    <n v="33"/>
    <n v="39.393939393939391"/>
  </r>
  <r>
    <x v="680"/>
    <s v="Plato_13"/>
    <n v="13"/>
    <n v="21"/>
    <n v="2"/>
    <n v="21"/>
    <n v="16"/>
    <n v="42"/>
    <n v="38.095238095238095"/>
  </r>
  <r>
    <x v="681"/>
    <s v="Plato_14"/>
    <n v="14"/>
    <n v="23"/>
    <n v="1"/>
    <n v="43"/>
    <n v="9"/>
    <n v="23"/>
    <n v="39.130434782608695"/>
  </r>
  <r>
    <x v="682"/>
    <s v="Plato_5"/>
    <n v="13"/>
    <n v="22"/>
    <n v="1"/>
    <n v="25"/>
    <n v="9"/>
    <n v="22"/>
    <n v="40.909090909090914"/>
  </r>
  <r>
    <x v="682"/>
    <s v="Plato_3"/>
    <n v="12"/>
    <n v="20"/>
    <n v="2"/>
    <n v="35"/>
    <n v="16"/>
    <n v="40"/>
    <n v="40"/>
  </r>
  <r>
    <x v="682"/>
    <s v="Plato_20"/>
    <n v="25"/>
    <n v="40"/>
    <n v="1"/>
    <n v="6"/>
    <n v="15"/>
    <n v="40"/>
    <n v="37.5"/>
  </r>
  <r>
    <x v="682"/>
    <s v="Plato_17"/>
    <n v="19"/>
    <n v="31"/>
    <n v="2"/>
    <n v="16"/>
    <n v="24"/>
    <n v="62"/>
    <n v="38.70967741935484"/>
  </r>
  <r>
    <x v="683"/>
    <s v="Plato_19"/>
    <n v="22"/>
    <n v="36"/>
    <n v="1"/>
    <n v="38"/>
    <n v="14"/>
    <n v="36"/>
    <n v="38.888888888888893"/>
  </r>
  <r>
    <x v="683"/>
    <s v="Plato_17"/>
    <n v="19"/>
    <n v="31"/>
    <n v="1"/>
    <n v="10"/>
    <n v="12"/>
    <n v="31"/>
    <n v="38.70967741935484"/>
  </r>
  <r>
    <x v="683"/>
    <s v="Plato_10"/>
    <n v="15"/>
    <n v="26"/>
    <n v="1"/>
    <n v="25"/>
    <n v="11"/>
    <n v="26"/>
    <n v="42.307692307692307"/>
  </r>
  <r>
    <x v="683"/>
    <s v="Plato_9"/>
    <n v="17"/>
    <n v="29"/>
    <n v="3"/>
    <n v="37"/>
    <n v="36"/>
    <n v="87"/>
    <n v="41.379310344827587"/>
  </r>
  <r>
    <x v="684"/>
    <s v="Plato_6"/>
    <n v="16"/>
    <n v="27"/>
    <n v="2"/>
    <n v="17"/>
    <n v="22"/>
    <n v="54"/>
    <n v="40.74074074074074"/>
  </r>
  <r>
    <x v="685"/>
    <s v="Plato_17"/>
    <n v="19"/>
    <n v="31"/>
    <n v="2"/>
    <n v="37"/>
    <n v="24"/>
    <n v="62"/>
    <n v="38.70967741935484"/>
  </r>
  <r>
    <x v="685"/>
    <s v="Plato_3"/>
    <n v="12"/>
    <n v="20"/>
    <n v="2"/>
    <n v="21"/>
    <n v="16"/>
    <n v="40"/>
    <n v="40"/>
  </r>
  <r>
    <x v="686"/>
    <s v="Plato_19"/>
    <n v="22"/>
    <n v="36"/>
    <n v="2"/>
    <n v="29"/>
    <n v="28"/>
    <n v="72"/>
    <n v="38.888888888888893"/>
  </r>
  <r>
    <x v="687"/>
    <s v="Plato_9"/>
    <n v="17"/>
    <n v="29"/>
    <n v="1"/>
    <n v="14"/>
    <n v="12"/>
    <n v="29"/>
    <n v="41.379310344827587"/>
  </r>
  <r>
    <x v="688"/>
    <s v="Plato_14"/>
    <n v="14"/>
    <n v="23"/>
    <n v="3"/>
    <n v="16"/>
    <n v="27"/>
    <n v="69"/>
    <n v="39.130434782608695"/>
  </r>
  <r>
    <x v="688"/>
    <s v="Plato_1"/>
    <n v="15"/>
    <n v="25"/>
    <n v="3"/>
    <n v="7"/>
    <n v="30"/>
    <n v="75"/>
    <n v="40"/>
  </r>
  <r>
    <x v="688"/>
    <s v="Plato_13"/>
    <n v="13"/>
    <n v="21"/>
    <n v="1"/>
    <n v="6"/>
    <n v="8"/>
    <n v="21"/>
    <n v="38.095238095238095"/>
  </r>
  <r>
    <x v="689"/>
    <s v="Plato_20"/>
    <n v="25"/>
    <n v="40"/>
    <n v="1"/>
    <n v="49"/>
    <n v="15"/>
    <n v="40"/>
    <n v="37.5"/>
  </r>
  <r>
    <x v="689"/>
    <s v="Plato_17"/>
    <n v="19"/>
    <n v="31"/>
    <n v="2"/>
    <n v="16"/>
    <n v="24"/>
    <n v="62"/>
    <n v="38.70967741935484"/>
  </r>
  <r>
    <x v="689"/>
    <s v="Plato_16"/>
    <n v="16"/>
    <n v="28"/>
    <n v="2"/>
    <n v="54"/>
    <n v="24"/>
    <n v="56"/>
    <n v="42.857142857142854"/>
  </r>
  <r>
    <x v="689"/>
    <s v="Plato_11"/>
    <n v="20"/>
    <n v="33"/>
    <n v="1"/>
    <n v="24"/>
    <n v="13"/>
    <n v="33"/>
    <n v="39.393939393939391"/>
  </r>
  <r>
    <x v="690"/>
    <s v="Plato_5"/>
    <n v="13"/>
    <n v="22"/>
    <n v="3"/>
    <n v="34"/>
    <n v="27"/>
    <n v="66"/>
    <n v="40.909090909090914"/>
  </r>
  <r>
    <x v="691"/>
    <s v="Plato_8"/>
    <n v="21"/>
    <n v="35"/>
    <n v="3"/>
    <n v="33"/>
    <n v="42"/>
    <n v="105"/>
    <n v="40"/>
  </r>
  <r>
    <x v="691"/>
    <s v="Plato_2"/>
    <n v="18"/>
    <n v="30"/>
    <n v="1"/>
    <n v="49"/>
    <n v="12"/>
    <n v="30"/>
    <n v="40"/>
  </r>
  <r>
    <x v="691"/>
    <s v="Plato_4"/>
    <n v="10"/>
    <n v="18"/>
    <n v="1"/>
    <n v="11"/>
    <n v="8"/>
    <n v="18"/>
    <n v="44.444444444444443"/>
  </r>
  <r>
    <x v="691"/>
    <s v="Plato_3"/>
    <n v="12"/>
    <n v="20"/>
    <n v="1"/>
    <n v="7"/>
    <n v="8"/>
    <n v="20"/>
    <n v="40"/>
  </r>
  <r>
    <x v="692"/>
    <s v="Plato_19"/>
    <n v="22"/>
    <n v="36"/>
    <n v="1"/>
    <n v="20"/>
    <n v="14"/>
    <n v="36"/>
    <n v="38.888888888888893"/>
  </r>
  <r>
    <x v="692"/>
    <s v="Plato_13"/>
    <n v="13"/>
    <n v="21"/>
    <n v="2"/>
    <n v="24"/>
    <n v="16"/>
    <n v="42"/>
    <n v="38.095238095238095"/>
  </r>
  <r>
    <x v="693"/>
    <s v="Plato_3"/>
    <n v="12"/>
    <n v="20"/>
    <n v="3"/>
    <n v="20"/>
    <n v="24"/>
    <n v="60"/>
    <n v="40"/>
  </r>
  <r>
    <x v="693"/>
    <s v="Plato_4"/>
    <n v="10"/>
    <n v="18"/>
    <n v="2"/>
    <n v="26"/>
    <n v="16"/>
    <n v="36"/>
    <n v="44.444444444444443"/>
  </r>
  <r>
    <x v="693"/>
    <s v="Plato_20"/>
    <n v="25"/>
    <n v="40"/>
    <n v="1"/>
    <n v="40"/>
    <n v="15"/>
    <n v="40"/>
    <n v="37.5"/>
  </r>
  <r>
    <x v="693"/>
    <s v="Plato_13"/>
    <n v="13"/>
    <n v="21"/>
    <n v="1"/>
    <n v="42"/>
    <n v="8"/>
    <n v="21"/>
    <n v="38.095238095238095"/>
  </r>
  <r>
    <x v="694"/>
    <s v="Plato_16"/>
    <n v="16"/>
    <n v="28"/>
    <n v="2"/>
    <n v="30"/>
    <n v="24"/>
    <n v="56"/>
    <n v="42.857142857142854"/>
  </r>
  <r>
    <x v="694"/>
    <s v="Plato_2"/>
    <n v="18"/>
    <n v="30"/>
    <n v="2"/>
    <n v="7"/>
    <n v="24"/>
    <n v="60"/>
    <n v="40"/>
  </r>
  <r>
    <x v="695"/>
    <s v="Plato_14"/>
    <n v="14"/>
    <n v="23"/>
    <n v="2"/>
    <n v="23"/>
    <n v="18"/>
    <n v="46"/>
    <n v="39.130434782608695"/>
  </r>
  <r>
    <x v="696"/>
    <s v="Plato_14"/>
    <n v="14"/>
    <n v="23"/>
    <n v="2"/>
    <n v="24"/>
    <n v="18"/>
    <n v="46"/>
    <n v="39.130434782608695"/>
  </r>
  <r>
    <x v="696"/>
    <s v="Plato_11"/>
    <n v="20"/>
    <n v="33"/>
    <n v="2"/>
    <n v="41"/>
    <n v="26"/>
    <n v="66"/>
    <n v="39.393939393939391"/>
  </r>
  <r>
    <x v="696"/>
    <s v="Plato_2"/>
    <n v="18"/>
    <n v="30"/>
    <n v="2"/>
    <n v="35"/>
    <n v="24"/>
    <n v="60"/>
    <n v="40"/>
  </r>
  <r>
    <x v="696"/>
    <s v="Plato_6"/>
    <n v="16"/>
    <n v="27"/>
    <n v="1"/>
    <n v="7"/>
    <n v="11"/>
    <n v="27"/>
    <n v="40.74074074074074"/>
  </r>
  <r>
    <x v="697"/>
    <s v="Plato_6"/>
    <n v="16"/>
    <n v="27"/>
    <n v="1"/>
    <n v="55"/>
    <n v="11"/>
    <n v="27"/>
    <n v="40.74074074074074"/>
  </r>
  <r>
    <x v="697"/>
    <s v="Plato_10"/>
    <n v="15"/>
    <n v="26"/>
    <n v="1"/>
    <n v="12"/>
    <n v="11"/>
    <n v="26"/>
    <n v="42.307692307692307"/>
  </r>
  <r>
    <x v="697"/>
    <s v="Plato_14"/>
    <n v="14"/>
    <n v="23"/>
    <n v="3"/>
    <n v="19"/>
    <n v="27"/>
    <n v="69"/>
    <n v="39.130434782608695"/>
  </r>
  <r>
    <x v="697"/>
    <s v="Plato_13"/>
    <n v="13"/>
    <n v="21"/>
    <n v="3"/>
    <n v="15"/>
    <n v="24"/>
    <n v="63"/>
    <n v="38.095238095238095"/>
  </r>
  <r>
    <x v="698"/>
    <s v="Plato_9"/>
    <n v="17"/>
    <n v="29"/>
    <n v="2"/>
    <n v="11"/>
    <n v="24"/>
    <n v="58"/>
    <n v="41.379310344827587"/>
  </r>
  <r>
    <x v="699"/>
    <s v="Plato_18"/>
    <n v="20"/>
    <n v="34"/>
    <n v="3"/>
    <n v="37"/>
    <n v="42"/>
    <n v="102"/>
    <n v="41.17647058823529"/>
  </r>
  <r>
    <x v="699"/>
    <s v="Plato_10"/>
    <n v="15"/>
    <n v="26"/>
    <n v="3"/>
    <n v="35"/>
    <n v="33"/>
    <n v="78"/>
    <n v="42.307692307692307"/>
  </r>
  <r>
    <x v="699"/>
    <s v="Plato_6"/>
    <n v="16"/>
    <n v="27"/>
    <n v="2"/>
    <n v="14"/>
    <n v="22"/>
    <n v="54"/>
    <n v="40.74074074074074"/>
  </r>
  <r>
    <x v="700"/>
    <s v="Plato_11"/>
    <n v="20"/>
    <n v="33"/>
    <n v="2"/>
    <n v="42"/>
    <n v="26"/>
    <n v="66"/>
    <n v="39.393939393939391"/>
  </r>
  <r>
    <x v="700"/>
    <s v="Plato_4"/>
    <n v="10"/>
    <n v="18"/>
    <n v="2"/>
    <n v="55"/>
    <n v="16"/>
    <n v="36"/>
    <n v="44.444444444444443"/>
  </r>
  <r>
    <x v="701"/>
    <s v="Plato_4"/>
    <n v="10"/>
    <n v="18"/>
    <n v="2"/>
    <n v="59"/>
    <n v="16"/>
    <n v="36"/>
    <n v="44.444444444444443"/>
  </r>
  <r>
    <x v="701"/>
    <s v="Plato_13"/>
    <n v="13"/>
    <n v="21"/>
    <n v="1"/>
    <n v="36"/>
    <n v="8"/>
    <n v="21"/>
    <n v="38.095238095238095"/>
  </r>
  <r>
    <x v="701"/>
    <s v="Plato_6"/>
    <n v="16"/>
    <n v="27"/>
    <n v="2"/>
    <n v="29"/>
    <n v="22"/>
    <n v="54"/>
    <n v="40.74074074074074"/>
  </r>
  <r>
    <x v="701"/>
    <s v="Plato_16"/>
    <n v="16"/>
    <n v="28"/>
    <n v="3"/>
    <n v="31"/>
    <n v="36"/>
    <n v="84"/>
    <n v="42.857142857142854"/>
  </r>
  <r>
    <x v="702"/>
    <s v="Plato_13"/>
    <n v="13"/>
    <n v="21"/>
    <n v="3"/>
    <n v="29"/>
    <n v="24"/>
    <n v="63"/>
    <n v="38.095238095238095"/>
  </r>
  <r>
    <x v="703"/>
    <s v="Plato_4"/>
    <n v="10"/>
    <n v="18"/>
    <n v="1"/>
    <n v="38"/>
    <n v="8"/>
    <n v="18"/>
    <n v="44.444444444444443"/>
  </r>
  <r>
    <x v="704"/>
    <s v="Plato_3"/>
    <n v="12"/>
    <n v="20"/>
    <n v="3"/>
    <n v="25"/>
    <n v="24"/>
    <n v="60"/>
    <n v="40"/>
  </r>
  <r>
    <x v="704"/>
    <s v="Plato_10"/>
    <n v="15"/>
    <n v="26"/>
    <n v="2"/>
    <n v="8"/>
    <n v="22"/>
    <n v="52"/>
    <n v="42.307692307692307"/>
  </r>
  <r>
    <x v="705"/>
    <s v="Plato_4"/>
    <n v="10"/>
    <n v="18"/>
    <n v="3"/>
    <n v="33"/>
    <n v="24"/>
    <n v="54"/>
    <n v="44.444444444444443"/>
  </r>
  <r>
    <x v="706"/>
    <s v="Plato_15"/>
    <n v="19"/>
    <n v="32"/>
    <n v="1"/>
    <n v="31"/>
    <n v="13"/>
    <n v="32"/>
    <n v="40.625"/>
  </r>
  <r>
    <x v="706"/>
    <s v="Plato_13"/>
    <n v="13"/>
    <n v="21"/>
    <n v="1"/>
    <n v="42"/>
    <n v="8"/>
    <n v="21"/>
    <n v="38.095238095238095"/>
  </r>
  <r>
    <x v="706"/>
    <s v="Plato_2"/>
    <n v="18"/>
    <n v="30"/>
    <n v="2"/>
    <n v="53"/>
    <n v="24"/>
    <n v="60"/>
    <n v="40"/>
  </r>
  <r>
    <x v="706"/>
    <s v="Plato_19"/>
    <n v="22"/>
    <n v="36"/>
    <n v="2"/>
    <n v="11"/>
    <n v="28"/>
    <n v="72"/>
    <n v="38.888888888888893"/>
  </r>
  <r>
    <x v="707"/>
    <s v="Plato_6"/>
    <n v="16"/>
    <n v="27"/>
    <n v="2"/>
    <n v="24"/>
    <n v="22"/>
    <n v="54"/>
    <n v="40.74074074074074"/>
  </r>
  <r>
    <x v="708"/>
    <s v="Plato_13"/>
    <n v="13"/>
    <n v="21"/>
    <n v="2"/>
    <n v="7"/>
    <n v="16"/>
    <n v="42"/>
    <n v="38.095238095238095"/>
  </r>
  <r>
    <x v="708"/>
    <s v="Plato_8"/>
    <n v="21"/>
    <n v="35"/>
    <n v="1"/>
    <n v="33"/>
    <n v="14"/>
    <n v="35"/>
    <n v="40"/>
  </r>
  <r>
    <x v="708"/>
    <s v="Plato_11"/>
    <n v="20"/>
    <n v="33"/>
    <n v="2"/>
    <n v="27"/>
    <n v="26"/>
    <n v="66"/>
    <n v="39.393939393939391"/>
  </r>
  <r>
    <x v="708"/>
    <s v="Plato_1"/>
    <n v="15"/>
    <n v="25"/>
    <n v="2"/>
    <n v="31"/>
    <n v="20"/>
    <n v="50"/>
    <n v="40"/>
  </r>
  <r>
    <x v="709"/>
    <s v="Plato_3"/>
    <n v="12"/>
    <n v="20"/>
    <n v="2"/>
    <n v="32"/>
    <n v="16"/>
    <n v="40"/>
    <n v="40"/>
  </r>
  <r>
    <x v="709"/>
    <s v="Plato_12"/>
    <n v="11"/>
    <n v="19"/>
    <n v="3"/>
    <n v="45"/>
    <n v="24"/>
    <n v="57"/>
    <n v="42.105263157894733"/>
  </r>
  <r>
    <x v="709"/>
    <s v="Plato_4"/>
    <n v="10"/>
    <n v="18"/>
    <n v="1"/>
    <n v="20"/>
    <n v="8"/>
    <n v="18"/>
    <n v="44.444444444444443"/>
  </r>
  <r>
    <x v="709"/>
    <s v="Plato_14"/>
    <n v="14"/>
    <n v="23"/>
    <n v="1"/>
    <n v="43"/>
    <n v="9"/>
    <n v="23"/>
    <n v="39.130434782608695"/>
  </r>
  <r>
    <x v="710"/>
    <s v="Plato_18"/>
    <n v="20"/>
    <n v="34"/>
    <n v="3"/>
    <n v="43"/>
    <n v="42"/>
    <n v="102"/>
    <n v="41.17647058823529"/>
  </r>
  <r>
    <x v="710"/>
    <s v="Plato_15"/>
    <n v="19"/>
    <n v="32"/>
    <n v="2"/>
    <n v="16"/>
    <n v="26"/>
    <n v="64"/>
    <n v="40.625"/>
  </r>
  <r>
    <x v="711"/>
    <s v="Plato_7"/>
    <n v="14"/>
    <n v="24"/>
    <n v="2"/>
    <n v="49"/>
    <n v="20"/>
    <n v="48"/>
    <n v="41.666666666666671"/>
  </r>
  <r>
    <x v="712"/>
    <s v="Plato_11"/>
    <n v="20"/>
    <n v="33"/>
    <n v="3"/>
    <n v="41"/>
    <n v="39"/>
    <n v="99"/>
    <n v="39.393939393939391"/>
  </r>
  <r>
    <x v="712"/>
    <s v="Plato_9"/>
    <n v="17"/>
    <n v="29"/>
    <n v="3"/>
    <n v="14"/>
    <n v="36"/>
    <n v="87"/>
    <n v="41.379310344827587"/>
  </r>
  <r>
    <x v="712"/>
    <s v="Plato_15"/>
    <n v="19"/>
    <n v="32"/>
    <n v="3"/>
    <n v="45"/>
    <n v="39"/>
    <n v="96"/>
    <n v="40.625"/>
  </r>
  <r>
    <x v="712"/>
    <s v="Plato_10"/>
    <n v="15"/>
    <n v="26"/>
    <n v="3"/>
    <n v="25"/>
    <n v="33"/>
    <n v="78"/>
    <n v="42.307692307692307"/>
  </r>
  <r>
    <x v="713"/>
    <s v="Plato_18"/>
    <n v="20"/>
    <n v="34"/>
    <n v="3"/>
    <n v="17"/>
    <n v="42"/>
    <n v="102"/>
    <n v="41.17647058823529"/>
  </r>
  <r>
    <x v="713"/>
    <s v="Plato_2"/>
    <n v="18"/>
    <n v="30"/>
    <n v="3"/>
    <n v="17"/>
    <n v="36"/>
    <n v="90"/>
    <n v="40"/>
  </r>
  <r>
    <x v="713"/>
    <s v="Plato_11"/>
    <n v="20"/>
    <n v="33"/>
    <n v="1"/>
    <n v="29"/>
    <n v="13"/>
    <n v="33"/>
    <n v="39.393939393939391"/>
  </r>
  <r>
    <x v="714"/>
    <s v="Plato_2"/>
    <n v="18"/>
    <n v="30"/>
    <n v="3"/>
    <n v="35"/>
    <n v="36"/>
    <n v="90"/>
    <n v="40"/>
  </r>
  <r>
    <x v="714"/>
    <s v="Plato_6"/>
    <n v="16"/>
    <n v="27"/>
    <n v="1"/>
    <n v="14"/>
    <n v="11"/>
    <n v="27"/>
    <n v="40.74074074074074"/>
  </r>
  <r>
    <x v="714"/>
    <s v="Plato_1"/>
    <n v="15"/>
    <n v="25"/>
    <n v="3"/>
    <n v="38"/>
    <n v="30"/>
    <n v="75"/>
    <n v="40"/>
  </r>
  <r>
    <x v="714"/>
    <s v="Plato_4"/>
    <n v="10"/>
    <n v="18"/>
    <n v="3"/>
    <n v="49"/>
    <n v="24"/>
    <n v="54"/>
    <n v="44.444444444444443"/>
  </r>
  <r>
    <x v="715"/>
    <s v="Plato_13"/>
    <n v="13"/>
    <n v="21"/>
    <n v="3"/>
    <n v="12"/>
    <n v="24"/>
    <n v="63"/>
    <n v="38.095238095238095"/>
  </r>
  <r>
    <x v="715"/>
    <s v="Plato_1"/>
    <n v="15"/>
    <n v="25"/>
    <n v="3"/>
    <n v="48"/>
    <n v="30"/>
    <n v="75"/>
    <n v="40"/>
  </r>
  <r>
    <x v="715"/>
    <s v="Plato_17"/>
    <n v="19"/>
    <n v="31"/>
    <n v="3"/>
    <n v="30"/>
    <n v="36"/>
    <n v="93"/>
    <n v="38.70967741935484"/>
  </r>
  <r>
    <x v="716"/>
    <s v="Plato_5"/>
    <n v="13"/>
    <n v="22"/>
    <n v="2"/>
    <n v="23"/>
    <n v="18"/>
    <n v="44"/>
    <n v="40.909090909090914"/>
  </r>
  <r>
    <x v="716"/>
    <s v="Plato_2"/>
    <n v="18"/>
    <n v="30"/>
    <n v="1"/>
    <n v="36"/>
    <n v="12"/>
    <n v="30"/>
    <n v="40"/>
  </r>
  <r>
    <x v="716"/>
    <s v="Plato_6"/>
    <n v="16"/>
    <n v="27"/>
    <n v="3"/>
    <n v="13"/>
    <n v="33"/>
    <n v="81"/>
    <n v="40.74074074074074"/>
  </r>
  <r>
    <x v="717"/>
    <s v="Plato_3"/>
    <n v="12"/>
    <n v="20"/>
    <n v="1"/>
    <n v="58"/>
    <n v="8"/>
    <n v="20"/>
    <n v="40"/>
  </r>
  <r>
    <x v="718"/>
    <s v="Plato_20"/>
    <n v="25"/>
    <n v="40"/>
    <n v="1"/>
    <n v="15"/>
    <n v="15"/>
    <n v="40"/>
    <n v="37.5"/>
  </r>
  <r>
    <x v="718"/>
    <s v="Plato_12"/>
    <n v="11"/>
    <n v="19"/>
    <n v="2"/>
    <n v="34"/>
    <n v="16"/>
    <n v="38"/>
    <n v="42.105263157894733"/>
  </r>
  <r>
    <x v="718"/>
    <s v="Plato_9"/>
    <n v="17"/>
    <n v="29"/>
    <n v="1"/>
    <n v="21"/>
    <n v="12"/>
    <n v="29"/>
    <n v="41.379310344827587"/>
  </r>
  <r>
    <x v="719"/>
    <s v="Plato_11"/>
    <n v="20"/>
    <n v="33"/>
    <n v="1"/>
    <n v="36"/>
    <n v="13"/>
    <n v="33"/>
    <n v="39.393939393939391"/>
  </r>
  <r>
    <x v="719"/>
    <s v="Plato_9"/>
    <n v="17"/>
    <n v="29"/>
    <n v="3"/>
    <n v="44"/>
    <n v="36"/>
    <n v="87"/>
    <n v="41.379310344827587"/>
  </r>
  <r>
    <x v="719"/>
    <s v="Plato_7"/>
    <n v="14"/>
    <n v="24"/>
    <n v="2"/>
    <n v="53"/>
    <n v="20"/>
    <n v="48"/>
    <n v="41.666666666666671"/>
  </r>
  <r>
    <x v="720"/>
    <s v="Plato_9"/>
    <n v="17"/>
    <n v="29"/>
    <n v="1"/>
    <n v="20"/>
    <n v="12"/>
    <n v="29"/>
    <n v="41.379310344827587"/>
  </r>
  <r>
    <x v="720"/>
    <s v="Plato_19"/>
    <n v="22"/>
    <n v="36"/>
    <n v="1"/>
    <n v="15"/>
    <n v="14"/>
    <n v="36"/>
    <n v="38.888888888888893"/>
  </r>
  <r>
    <x v="720"/>
    <s v="Plato_7"/>
    <n v="14"/>
    <n v="24"/>
    <n v="3"/>
    <n v="44"/>
    <n v="30"/>
    <n v="72"/>
    <n v="41.666666666666671"/>
  </r>
  <r>
    <x v="720"/>
    <s v="Plato_6"/>
    <n v="16"/>
    <n v="27"/>
    <n v="3"/>
    <n v="54"/>
    <n v="33"/>
    <n v="81"/>
    <n v="40.74074074074074"/>
  </r>
  <r>
    <x v="721"/>
    <s v="Plato_13"/>
    <n v="13"/>
    <n v="21"/>
    <n v="3"/>
    <n v="43"/>
    <n v="24"/>
    <n v="63"/>
    <n v="38.095238095238095"/>
  </r>
  <r>
    <x v="721"/>
    <s v="Plato_5"/>
    <n v="13"/>
    <n v="22"/>
    <n v="1"/>
    <n v="16"/>
    <n v="9"/>
    <n v="22"/>
    <n v="40.909090909090914"/>
  </r>
  <r>
    <x v="722"/>
    <s v="Plato_16"/>
    <n v="16"/>
    <n v="28"/>
    <n v="2"/>
    <n v="22"/>
    <n v="24"/>
    <n v="56"/>
    <n v="42.857142857142854"/>
  </r>
  <r>
    <x v="722"/>
    <s v="Plato_8"/>
    <n v="21"/>
    <n v="35"/>
    <n v="2"/>
    <n v="9"/>
    <n v="28"/>
    <n v="70"/>
    <n v="40"/>
  </r>
  <r>
    <x v="723"/>
    <s v="Plato_5"/>
    <n v="13"/>
    <n v="22"/>
    <n v="3"/>
    <n v="56"/>
    <n v="27"/>
    <n v="66"/>
    <n v="40.909090909090914"/>
  </r>
  <r>
    <x v="724"/>
    <s v="Plato_18"/>
    <n v="20"/>
    <n v="34"/>
    <n v="3"/>
    <n v="30"/>
    <n v="42"/>
    <n v="102"/>
    <n v="41.17647058823529"/>
  </r>
  <r>
    <x v="724"/>
    <s v="Plato_5"/>
    <n v="13"/>
    <n v="22"/>
    <n v="3"/>
    <n v="55"/>
    <n v="27"/>
    <n v="66"/>
    <n v="40.909090909090914"/>
  </r>
  <r>
    <x v="725"/>
    <s v="Plato_5"/>
    <n v="13"/>
    <n v="22"/>
    <n v="2"/>
    <n v="6"/>
    <n v="18"/>
    <n v="44"/>
    <n v="40.909090909090914"/>
  </r>
  <r>
    <x v="725"/>
    <s v="Plato_19"/>
    <n v="22"/>
    <n v="36"/>
    <n v="1"/>
    <n v="13"/>
    <n v="14"/>
    <n v="36"/>
    <n v="38.888888888888893"/>
  </r>
  <r>
    <x v="725"/>
    <s v="Plato_14"/>
    <n v="14"/>
    <n v="23"/>
    <n v="2"/>
    <n v="55"/>
    <n v="18"/>
    <n v="46"/>
    <n v="39.130434782608695"/>
  </r>
  <r>
    <x v="726"/>
    <s v="Plato_3"/>
    <n v="12"/>
    <n v="20"/>
    <n v="2"/>
    <n v="21"/>
    <n v="16"/>
    <n v="40"/>
    <n v="40"/>
  </r>
  <r>
    <x v="727"/>
    <s v="Plato_4"/>
    <n v="10"/>
    <n v="18"/>
    <n v="1"/>
    <n v="42"/>
    <n v="8"/>
    <n v="18"/>
    <n v="44.444444444444443"/>
  </r>
  <r>
    <x v="727"/>
    <s v="Plato_6"/>
    <n v="16"/>
    <n v="27"/>
    <n v="3"/>
    <n v="8"/>
    <n v="33"/>
    <n v="81"/>
    <n v="40.74074074074074"/>
  </r>
  <r>
    <x v="727"/>
    <s v="Plato_15"/>
    <n v="19"/>
    <n v="32"/>
    <n v="3"/>
    <n v="22"/>
    <n v="39"/>
    <n v="96"/>
    <n v="40.625"/>
  </r>
  <r>
    <x v="728"/>
    <s v="Plato_18"/>
    <n v="20"/>
    <n v="34"/>
    <n v="2"/>
    <n v="57"/>
    <n v="28"/>
    <n v="68"/>
    <n v="41.17647058823529"/>
  </r>
  <r>
    <x v="728"/>
    <s v="Plato_3"/>
    <n v="12"/>
    <n v="20"/>
    <n v="3"/>
    <n v="8"/>
    <n v="24"/>
    <n v="60"/>
    <n v="40"/>
  </r>
  <r>
    <x v="729"/>
    <s v="Plato_2"/>
    <n v="18"/>
    <n v="30"/>
    <n v="3"/>
    <n v="32"/>
    <n v="36"/>
    <n v="90"/>
    <n v="40"/>
  </r>
  <r>
    <x v="729"/>
    <s v="Plato_7"/>
    <n v="14"/>
    <n v="24"/>
    <n v="1"/>
    <n v="47"/>
    <n v="10"/>
    <n v="24"/>
    <n v="41.666666666666671"/>
  </r>
  <r>
    <x v="730"/>
    <s v="Plato_15"/>
    <n v="19"/>
    <n v="32"/>
    <n v="2"/>
    <n v="47"/>
    <n v="26"/>
    <n v="64"/>
    <n v="40.625"/>
  </r>
  <r>
    <x v="731"/>
    <s v="Plato_20"/>
    <n v="25"/>
    <n v="40"/>
    <n v="3"/>
    <n v="29"/>
    <n v="45"/>
    <n v="120"/>
    <n v="37.5"/>
  </r>
  <r>
    <x v="731"/>
    <s v="Plato_10"/>
    <n v="15"/>
    <n v="26"/>
    <n v="3"/>
    <n v="36"/>
    <n v="33"/>
    <n v="78"/>
    <n v="42.307692307692307"/>
  </r>
  <r>
    <x v="731"/>
    <s v="Plato_19"/>
    <n v="22"/>
    <n v="36"/>
    <n v="3"/>
    <n v="56"/>
    <n v="42"/>
    <n v="108"/>
    <n v="38.888888888888893"/>
  </r>
  <r>
    <x v="732"/>
    <s v="Plato_19"/>
    <n v="22"/>
    <n v="36"/>
    <n v="3"/>
    <n v="31"/>
    <n v="42"/>
    <n v="108"/>
    <n v="38.888888888888893"/>
  </r>
  <r>
    <x v="732"/>
    <s v="Plato_7"/>
    <n v="14"/>
    <n v="24"/>
    <n v="1"/>
    <n v="34"/>
    <n v="10"/>
    <n v="24"/>
    <n v="41.666666666666671"/>
  </r>
  <r>
    <x v="732"/>
    <s v="Plato_6"/>
    <n v="16"/>
    <n v="27"/>
    <n v="2"/>
    <n v="9"/>
    <n v="22"/>
    <n v="54"/>
    <n v="40.74074074074074"/>
  </r>
  <r>
    <x v="733"/>
    <s v="Plato_15"/>
    <n v="19"/>
    <n v="32"/>
    <n v="3"/>
    <n v="11"/>
    <n v="39"/>
    <n v="96"/>
    <n v="40.625"/>
  </r>
  <r>
    <x v="733"/>
    <s v="Plato_7"/>
    <n v="14"/>
    <n v="24"/>
    <n v="1"/>
    <n v="16"/>
    <n v="10"/>
    <n v="24"/>
    <n v="41.666666666666671"/>
  </r>
  <r>
    <x v="733"/>
    <s v="Plato_12"/>
    <n v="11"/>
    <n v="19"/>
    <n v="1"/>
    <n v="25"/>
    <n v="8"/>
    <n v="19"/>
    <n v="42.105263157894733"/>
  </r>
  <r>
    <x v="734"/>
    <s v="Plato_14"/>
    <n v="14"/>
    <n v="23"/>
    <n v="2"/>
    <n v="30"/>
    <n v="18"/>
    <n v="46"/>
    <n v="39.130434782608695"/>
  </r>
  <r>
    <x v="734"/>
    <s v="Plato_15"/>
    <n v="19"/>
    <n v="32"/>
    <n v="3"/>
    <n v="57"/>
    <n v="39"/>
    <n v="96"/>
    <n v="40.625"/>
  </r>
  <r>
    <x v="735"/>
    <s v="Plato_5"/>
    <n v="13"/>
    <n v="22"/>
    <n v="3"/>
    <n v="22"/>
    <n v="27"/>
    <n v="66"/>
    <n v="40.909090909090914"/>
  </r>
  <r>
    <x v="735"/>
    <s v="Plato_16"/>
    <n v="16"/>
    <n v="28"/>
    <n v="2"/>
    <n v="43"/>
    <n v="24"/>
    <n v="56"/>
    <n v="42.857142857142854"/>
  </r>
  <r>
    <x v="735"/>
    <s v="Plato_17"/>
    <n v="19"/>
    <n v="31"/>
    <n v="3"/>
    <n v="27"/>
    <n v="36"/>
    <n v="93"/>
    <n v="38.70967741935484"/>
  </r>
  <r>
    <x v="736"/>
    <s v="Plato_9"/>
    <n v="17"/>
    <n v="29"/>
    <n v="2"/>
    <n v="17"/>
    <n v="24"/>
    <n v="58"/>
    <n v="41.379310344827587"/>
  </r>
  <r>
    <x v="736"/>
    <s v="Plato_2"/>
    <n v="18"/>
    <n v="30"/>
    <n v="2"/>
    <n v="5"/>
    <n v="24"/>
    <n v="60"/>
    <n v="40"/>
  </r>
  <r>
    <x v="737"/>
    <s v="Plato_10"/>
    <n v="15"/>
    <n v="26"/>
    <n v="2"/>
    <n v="59"/>
    <n v="22"/>
    <n v="52"/>
    <n v="42.307692307692307"/>
  </r>
  <r>
    <x v="737"/>
    <s v="Plato_16"/>
    <n v="16"/>
    <n v="28"/>
    <n v="1"/>
    <n v="15"/>
    <n v="12"/>
    <n v="28"/>
    <n v="42.857142857142854"/>
  </r>
  <r>
    <x v="737"/>
    <s v="Plato_4"/>
    <n v="10"/>
    <n v="18"/>
    <n v="3"/>
    <n v="20"/>
    <n v="24"/>
    <n v="54"/>
    <n v="44.444444444444443"/>
  </r>
  <r>
    <x v="738"/>
    <s v="Plato_14"/>
    <n v="14"/>
    <n v="23"/>
    <n v="2"/>
    <n v="54"/>
    <n v="18"/>
    <n v="46"/>
    <n v="39.130434782608695"/>
  </r>
  <r>
    <x v="739"/>
    <s v="Plato_16"/>
    <n v="16"/>
    <n v="28"/>
    <n v="3"/>
    <n v="31"/>
    <n v="36"/>
    <n v="84"/>
    <n v="42.857142857142854"/>
  </r>
  <r>
    <x v="739"/>
    <s v="Plato_15"/>
    <n v="19"/>
    <n v="32"/>
    <n v="1"/>
    <n v="16"/>
    <n v="13"/>
    <n v="32"/>
    <n v="40.625"/>
  </r>
  <r>
    <x v="739"/>
    <s v="Plato_19"/>
    <n v="22"/>
    <n v="36"/>
    <n v="3"/>
    <n v="45"/>
    <n v="42"/>
    <n v="108"/>
    <n v="38.888888888888893"/>
  </r>
  <r>
    <x v="739"/>
    <s v="Plato_14"/>
    <n v="14"/>
    <n v="23"/>
    <n v="3"/>
    <n v="21"/>
    <n v="27"/>
    <n v="69"/>
    <n v="39.130434782608695"/>
  </r>
  <r>
    <x v="740"/>
    <s v="Plato_7"/>
    <n v="14"/>
    <n v="24"/>
    <n v="3"/>
    <n v="52"/>
    <n v="30"/>
    <n v="72"/>
    <n v="41.666666666666671"/>
  </r>
  <r>
    <x v="740"/>
    <s v="Plato_9"/>
    <n v="17"/>
    <n v="29"/>
    <n v="2"/>
    <n v="40"/>
    <n v="24"/>
    <n v="58"/>
    <n v="41.379310344827587"/>
  </r>
  <r>
    <x v="740"/>
    <s v="Plato_11"/>
    <n v="20"/>
    <n v="33"/>
    <n v="3"/>
    <n v="39"/>
    <n v="39"/>
    <n v="99"/>
    <n v="39.393939393939391"/>
  </r>
  <r>
    <x v="740"/>
    <s v="Plato_16"/>
    <n v="16"/>
    <n v="28"/>
    <n v="2"/>
    <n v="34"/>
    <n v="24"/>
    <n v="56"/>
    <n v="42.857142857142854"/>
  </r>
  <r>
    <x v="741"/>
    <s v="Plato_17"/>
    <n v="19"/>
    <n v="31"/>
    <n v="1"/>
    <n v="41"/>
    <n v="12"/>
    <n v="31"/>
    <n v="38.70967741935484"/>
  </r>
  <r>
    <x v="741"/>
    <s v="Plato_2"/>
    <n v="18"/>
    <n v="30"/>
    <n v="3"/>
    <n v="43"/>
    <n v="36"/>
    <n v="90"/>
    <n v="40"/>
  </r>
  <r>
    <x v="741"/>
    <s v="Plato_10"/>
    <n v="15"/>
    <n v="26"/>
    <n v="1"/>
    <n v="26"/>
    <n v="11"/>
    <n v="26"/>
    <n v="42.307692307692307"/>
  </r>
  <r>
    <x v="741"/>
    <s v="Plato_12"/>
    <n v="11"/>
    <n v="19"/>
    <n v="1"/>
    <n v="35"/>
    <n v="8"/>
    <n v="19"/>
    <n v="42.105263157894733"/>
  </r>
  <r>
    <x v="742"/>
    <s v="Plato_10"/>
    <n v="15"/>
    <n v="26"/>
    <n v="2"/>
    <n v="59"/>
    <n v="22"/>
    <n v="52"/>
    <n v="42.307692307692307"/>
  </r>
  <r>
    <x v="742"/>
    <s v="Plato_4"/>
    <n v="10"/>
    <n v="18"/>
    <n v="2"/>
    <n v="41"/>
    <n v="16"/>
    <n v="36"/>
    <n v="44.444444444444443"/>
  </r>
  <r>
    <x v="742"/>
    <s v="Plato_14"/>
    <n v="14"/>
    <n v="23"/>
    <n v="2"/>
    <n v="43"/>
    <n v="18"/>
    <n v="46"/>
    <n v="39.130434782608695"/>
  </r>
  <r>
    <x v="743"/>
    <s v="Plato_4"/>
    <n v="10"/>
    <n v="18"/>
    <n v="1"/>
    <n v="57"/>
    <n v="8"/>
    <n v="18"/>
    <n v="44.444444444444443"/>
  </r>
  <r>
    <x v="743"/>
    <s v="Plato_9"/>
    <n v="17"/>
    <n v="29"/>
    <n v="2"/>
    <n v="10"/>
    <n v="24"/>
    <n v="58"/>
    <n v="41.379310344827587"/>
  </r>
  <r>
    <x v="744"/>
    <s v="Plato_8"/>
    <n v="21"/>
    <n v="35"/>
    <n v="3"/>
    <n v="34"/>
    <n v="42"/>
    <n v="105"/>
    <n v="40"/>
  </r>
  <r>
    <x v="744"/>
    <s v="Plato_7"/>
    <n v="14"/>
    <n v="24"/>
    <n v="2"/>
    <n v="9"/>
    <n v="20"/>
    <n v="48"/>
    <n v="41.666666666666671"/>
  </r>
  <r>
    <x v="744"/>
    <s v="Plato_1"/>
    <n v="15"/>
    <n v="25"/>
    <n v="2"/>
    <n v="23"/>
    <n v="20"/>
    <n v="50"/>
    <n v="40"/>
  </r>
  <r>
    <x v="744"/>
    <s v="Plato_6"/>
    <n v="16"/>
    <n v="27"/>
    <n v="3"/>
    <n v="7"/>
    <n v="33"/>
    <n v="81"/>
    <n v="40.74074074074074"/>
  </r>
  <r>
    <x v="745"/>
    <s v="Plato_8"/>
    <n v="21"/>
    <n v="35"/>
    <n v="3"/>
    <n v="34"/>
    <n v="42"/>
    <n v="105"/>
    <n v="40"/>
  </r>
  <r>
    <x v="745"/>
    <s v="Plato_15"/>
    <n v="19"/>
    <n v="32"/>
    <n v="3"/>
    <n v="43"/>
    <n v="39"/>
    <n v="96"/>
    <n v="40.625"/>
  </r>
  <r>
    <x v="746"/>
    <s v="Plato_1"/>
    <n v="15"/>
    <n v="25"/>
    <n v="1"/>
    <n v="28"/>
    <n v="10"/>
    <n v="25"/>
    <n v="40"/>
  </r>
  <r>
    <x v="747"/>
    <s v="Plato_15"/>
    <n v="19"/>
    <n v="32"/>
    <n v="1"/>
    <n v="5"/>
    <n v="13"/>
    <n v="32"/>
    <n v="40.625"/>
  </r>
  <r>
    <x v="747"/>
    <s v="Plato_10"/>
    <n v="15"/>
    <n v="26"/>
    <n v="3"/>
    <n v="32"/>
    <n v="33"/>
    <n v="78"/>
    <n v="42.307692307692307"/>
  </r>
  <r>
    <x v="748"/>
    <s v="Plato_8"/>
    <n v="21"/>
    <n v="35"/>
    <n v="2"/>
    <n v="8"/>
    <n v="28"/>
    <n v="70"/>
    <n v="40"/>
  </r>
  <r>
    <x v="749"/>
    <s v="Plato_17"/>
    <n v="19"/>
    <n v="31"/>
    <n v="3"/>
    <n v="47"/>
    <n v="36"/>
    <n v="93"/>
    <n v="38.70967741935484"/>
  </r>
  <r>
    <x v="749"/>
    <s v="Plato_10"/>
    <n v="15"/>
    <n v="26"/>
    <n v="1"/>
    <n v="39"/>
    <n v="11"/>
    <n v="26"/>
    <n v="42.307692307692307"/>
  </r>
  <r>
    <x v="750"/>
    <s v="Plato_9"/>
    <n v="17"/>
    <n v="29"/>
    <n v="1"/>
    <n v="37"/>
    <n v="12"/>
    <n v="29"/>
    <n v="41.379310344827587"/>
  </r>
  <r>
    <x v="750"/>
    <s v="Plato_1"/>
    <n v="15"/>
    <n v="25"/>
    <n v="3"/>
    <n v="31"/>
    <n v="30"/>
    <n v="75"/>
    <n v="40"/>
  </r>
  <r>
    <x v="750"/>
    <s v="Plato_5"/>
    <n v="13"/>
    <n v="22"/>
    <n v="3"/>
    <n v="19"/>
    <n v="27"/>
    <n v="66"/>
    <n v="40.909090909090914"/>
  </r>
  <r>
    <x v="751"/>
    <s v="Plato_2"/>
    <n v="18"/>
    <n v="30"/>
    <n v="2"/>
    <n v="30"/>
    <n v="24"/>
    <n v="60"/>
    <n v="40"/>
  </r>
  <r>
    <x v="752"/>
    <s v="Plato_15"/>
    <n v="19"/>
    <n v="32"/>
    <n v="1"/>
    <n v="35"/>
    <n v="13"/>
    <n v="32"/>
    <n v="40.625"/>
  </r>
  <r>
    <x v="752"/>
    <s v="Plato_14"/>
    <n v="14"/>
    <n v="23"/>
    <n v="1"/>
    <n v="23"/>
    <n v="9"/>
    <n v="23"/>
    <n v="39.130434782608695"/>
  </r>
  <r>
    <x v="752"/>
    <s v="Plato_7"/>
    <n v="14"/>
    <n v="24"/>
    <n v="3"/>
    <n v="24"/>
    <n v="30"/>
    <n v="72"/>
    <n v="41.666666666666671"/>
  </r>
  <r>
    <x v="752"/>
    <s v="Plato_19"/>
    <n v="22"/>
    <n v="36"/>
    <n v="1"/>
    <n v="46"/>
    <n v="14"/>
    <n v="36"/>
    <n v="38.888888888888893"/>
  </r>
  <r>
    <x v="753"/>
    <s v="Plato_7"/>
    <n v="14"/>
    <n v="24"/>
    <n v="3"/>
    <n v="26"/>
    <n v="30"/>
    <n v="72"/>
    <n v="41.666666666666671"/>
  </r>
  <r>
    <x v="753"/>
    <s v="Plato_6"/>
    <n v="16"/>
    <n v="27"/>
    <n v="3"/>
    <n v="11"/>
    <n v="33"/>
    <n v="81"/>
    <n v="40.74074074074074"/>
  </r>
  <r>
    <x v="753"/>
    <s v="Plato_16"/>
    <n v="16"/>
    <n v="28"/>
    <n v="3"/>
    <n v="52"/>
    <n v="36"/>
    <n v="84"/>
    <n v="42.857142857142854"/>
  </r>
  <r>
    <x v="754"/>
    <s v="Plato_13"/>
    <n v="13"/>
    <n v="21"/>
    <n v="1"/>
    <n v="6"/>
    <n v="8"/>
    <n v="21"/>
    <n v="38.095238095238095"/>
  </r>
  <r>
    <x v="754"/>
    <s v="Plato_1"/>
    <n v="15"/>
    <n v="25"/>
    <n v="3"/>
    <n v="37"/>
    <n v="30"/>
    <n v="75"/>
    <n v="40"/>
  </r>
  <r>
    <x v="754"/>
    <s v="Plato_12"/>
    <n v="11"/>
    <n v="19"/>
    <n v="3"/>
    <n v="46"/>
    <n v="24"/>
    <n v="57"/>
    <n v="42.105263157894733"/>
  </r>
  <r>
    <x v="754"/>
    <s v="Plato_9"/>
    <n v="17"/>
    <n v="29"/>
    <n v="2"/>
    <n v="20"/>
    <n v="24"/>
    <n v="58"/>
    <n v="41.379310344827587"/>
  </r>
  <r>
    <x v="755"/>
    <s v="Plato_17"/>
    <n v="19"/>
    <n v="31"/>
    <n v="1"/>
    <n v="21"/>
    <n v="12"/>
    <n v="31"/>
    <n v="38.70967741935484"/>
  </r>
  <r>
    <x v="755"/>
    <s v="Plato_12"/>
    <n v="11"/>
    <n v="19"/>
    <n v="1"/>
    <n v="13"/>
    <n v="8"/>
    <n v="19"/>
    <n v="42.105263157894733"/>
  </r>
  <r>
    <x v="756"/>
    <s v="Plato_2"/>
    <n v="18"/>
    <n v="30"/>
    <n v="2"/>
    <n v="40"/>
    <n v="24"/>
    <n v="60"/>
    <n v="40"/>
  </r>
  <r>
    <x v="757"/>
    <s v="Plato_2"/>
    <n v="18"/>
    <n v="30"/>
    <n v="1"/>
    <n v="32"/>
    <n v="12"/>
    <n v="30"/>
    <n v="40"/>
  </r>
  <r>
    <x v="757"/>
    <s v="Plato_5"/>
    <n v="13"/>
    <n v="22"/>
    <n v="1"/>
    <n v="9"/>
    <n v="9"/>
    <n v="22"/>
    <n v="40.909090909090914"/>
  </r>
  <r>
    <x v="758"/>
    <s v="Plato_11"/>
    <n v="20"/>
    <n v="33"/>
    <n v="3"/>
    <n v="48"/>
    <n v="39"/>
    <n v="99"/>
    <n v="39.393939393939391"/>
  </r>
  <r>
    <x v="758"/>
    <s v="Plato_6"/>
    <n v="16"/>
    <n v="27"/>
    <n v="3"/>
    <n v="51"/>
    <n v="33"/>
    <n v="81"/>
    <n v="40.74074074074074"/>
  </r>
  <r>
    <x v="758"/>
    <s v="Plato_1"/>
    <n v="15"/>
    <n v="25"/>
    <n v="3"/>
    <n v="41"/>
    <n v="30"/>
    <n v="75"/>
    <n v="40"/>
  </r>
  <r>
    <x v="758"/>
    <s v="Plato_9"/>
    <n v="17"/>
    <n v="29"/>
    <n v="3"/>
    <n v="56"/>
    <n v="36"/>
    <n v="87"/>
    <n v="41.379310344827587"/>
  </r>
  <r>
    <x v="759"/>
    <s v="Plato_8"/>
    <n v="21"/>
    <n v="35"/>
    <n v="3"/>
    <n v="20"/>
    <n v="42"/>
    <n v="105"/>
    <n v="40"/>
  </r>
  <r>
    <x v="760"/>
    <s v="Plato_7"/>
    <n v="14"/>
    <n v="24"/>
    <n v="3"/>
    <n v="54"/>
    <n v="30"/>
    <n v="72"/>
    <n v="41.666666666666671"/>
  </r>
  <r>
    <x v="760"/>
    <s v="Plato_16"/>
    <n v="16"/>
    <n v="28"/>
    <n v="2"/>
    <n v="20"/>
    <n v="24"/>
    <n v="56"/>
    <n v="42.857142857142854"/>
  </r>
  <r>
    <x v="760"/>
    <s v="Plato_14"/>
    <n v="14"/>
    <n v="23"/>
    <n v="2"/>
    <n v="28"/>
    <n v="18"/>
    <n v="46"/>
    <n v="39.130434782608695"/>
  </r>
  <r>
    <x v="761"/>
    <s v="Plato_13"/>
    <n v="13"/>
    <n v="21"/>
    <n v="1"/>
    <n v="20"/>
    <n v="8"/>
    <n v="21"/>
    <n v="38.095238095238095"/>
  </r>
  <r>
    <x v="761"/>
    <s v="Plato_10"/>
    <n v="15"/>
    <n v="26"/>
    <n v="3"/>
    <n v="9"/>
    <n v="33"/>
    <n v="78"/>
    <n v="42.307692307692307"/>
  </r>
  <r>
    <x v="762"/>
    <s v="Plato_11"/>
    <n v="20"/>
    <n v="33"/>
    <n v="2"/>
    <n v="14"/>
    <n v="26"/>
    <n v="66"/>
    <n v="39.393939393939391"/>
  </r>
  <r>
    <x v="762"/>
    <s v="Plato_12"/>
    <n v="11"/>
    <n v="19"/>
    <n v="2"/>
    <n v="18"/>
    <n v="16"/>
    <n v="38"/>
    <n v="42.105263157894733"/>
  </r>
  <r>
    <x v="763"/>
    <s v="Plato_6"/>
    <n v="16"/>
    <n v="27"/>
    <n v="1"/>
    <n v="53"/>
    <n v="11"/>
    <n v="27"/>
    <n v="40.74074074074074"/>
  </r>
  <r>
    <x v="763"/>
    <s v="Plato_18"/>
    <n v="20"/>
    <n v="34"/>
    <n v="1"/>
    <n v="24"/>
    <n v="14"/>
    <n v="34"/>
    <n v="41.17647058823529"/>
  </r>
  <r>
    <x v="763"/>
    <s v="Plato_7"/>
    <n v="14"/>
    <n v="24"/>
    <n v="1"/>
    <n v="35"/>
    <n v="10"/>
    <n v="24"/>
    <n v="41.666666666666671"/>
  </r>
  <r>
    <x v="764"/>
    <s v="Plato_10"/>
    <n v="15"/>
    <n v="26"/>
    <n v="3"/>
    <n v="55"/>
    <n v="33"/>
    <n v="78"/>
    <n v="42.307692307692307"/>
  </r>
  <r>
    <x v="764"/>
    <s v="Plato_16"/>
    <n v="16"/>
    <n v="28"/>
    <n v="2"/>
    <n v="14"/>
    <n v="24"/>
    <n v="56"/>
    <n v="42.857142857142854"/>
  </r>
  <r>
    <x v="764"/>
    <s v="Plato_13"/>
    <n v="13"/>
    <n v="21"/>
    <n v="3"/>
    <n v="52"/>
    <n v="24"/>
    <n v="63"/>
    <n v="38.095238095238095"/>
  </r>
  <r>
    <x v="764"/>
    <s v="Plato_19"/>
    <n v="22"/>
    <n v="36"/>
    <n v="1"/>
    <n v="43"/>
    <n v="14"/>
    <n v="36"/>
    <n v="38.888888888888893"/>
  </r>
  <r>
    <x v="765"/>
    <s v="Plato_2"/>
    <n v="18"/>
    <n v="30"/>
    <n v="2"/>
    <n v="52"/>
    <n v="24"/>
    <n v="60"/>
    <n v="40"/>
  </r>
  <r>
    <x v="765"/>
    <s v="Plato_12"/>
    <n v="11"/>
    <n v="19"/>
    <n v="1"/>
    <n v="59"/>
    <n v="8"/>
    <n v="19"/>
    <n v="42.105263157894733"/>
  </r>
  <r>
    <x v="765"/>
    <s v="Plato_3"/>
    <n v="12"/>
    <n v="20"/>
    <n v="3"/>
    <n v="7"/>
    <n v="24"/>
    <n v="60"/>
    <n v="40"/>
  </r>
  <r>
    <x v="765"/>
    <s v="Plato_14"/>
    <n v="14"/>
    <n v="23"/>
    <n v="2"/>
    <n v="16"/>
    <n v="18"/>
    <n v="46"/>
    <n v="39.130434782608695"/>
  </r>
  <r>
    <x v="766"/>
    <s v="Plato_9"/>
    <n v="17"/>
    <n v="29"/>
    <n v="2"/>
    <n v="12"/>
    <n v="24"/>
    <n v="58"/>
    <n v="41.379310344827587"/>
  </r>
  <r>
    <x v="766"/>
    <s v="Plato_7"/>
    <n v="14"/>
    <n v="24"/>
    <n v="2"/>
    <n v="30"/>
    <n v="20"/>
    <n v="48"/>
    <n v="41.666666666666671"/>
  </r>
  <r>
    <x v="766"/>
    <s v="Plato_13"/>
    <n v="13"/>
    <n v="21"/>
    <n v="3"/>
    <n v="43"/>
    <n v="24"/>
    <n v="63"/>
    <n v="38.095238095238095"/>
  </r>
  <r>
    <x v="767"/>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1"/>
    <s v="Cliente_724"/>
    <n v="6"/>
    <d v="2023-04-01T01:07:00"/>
    <d v="2023-04-01T03:50:00"/>
    <s v="Mesero_3"/>
    <x v="0"/>
    <x v="0"/>
    <n v="48.55"/>
    <s v="Reservada"/>
    <s v="España"/>
    <s v="Plato_7"/>
    <n v="186.55"/>
    <d v="2023-04-01T01:07:00"/>
    <d v="2023-04-01T01:07:00"/>
    <d v="2023-04-01T03:50:00"/>
    <d v="1899-12-30T02:43:00"/>
    <n v="0.95"/>
    <d v="1899-12-30T01:46:00"/>
    <s v="SI"/>
  </r>
  <r>
    <n v="2"/>
    <s v="Cliente_538"/>
    <n v="6"/>
    <d v="2023-04-01T01:28:00"/>
    <d v="2023-04-01T03:49:00"/>
    <s v="Mesero_1"/>
    <x v="1"/>
    <x v="1"/>
    <n v="43.3"/>
    <s v="Reservada"/>
    <s v="Colombia"/>
    <s v="Plato_17"/>
    <n v="101.3"/>
    <d v="2023-04-01T01:28:00"/>
    <d v="2023-04-01T01:28:00"/>
    <d v="2023-04-01T03:49:00"/>
    <d v="1899-12-30T02:21:00"/>
    <n v="1.4166666666666667"/>
    <d v="1899-12-30T00:56:00"/>
    <s v="SI"/>
  </r>
  <r>
    <n v="3"/>
    <s v="Cliente_911"/>
    <n v="1"/>
    <d v="2023-04-01T00:29:00"/>
    <d v="2023-04-01T03:56:00"/>
    <s v="Mesero_2"/>
    <x v="1"/>
    <x v="2"/>
    <n v="30.87"/>
    <s v="Libre"/>
    <s v="Brasil"/>
    <s v="Plato_20"/>
    <n v="195.87"/>
    <d v="2023-04-01T00:29:00"/>
    <d v="2023-04-01T00:29:00"/>
    <d v="2023-04-01T03:56:00"/>
    <d v="1899-12-30T03:27:00"/>
    <n v="2.1"/>
    <d v="1899-12-30T01:21:00"/>
    <s v="SI"/>
  </r>
  <r>
    <n v="4"/>
    <s v="Cliente_129"/>
    <n v="1"/>
    <d v="2023-04-01T03:03:00"/>
    <d v="2023-04-01T04:31:00"/>
    <s v="Mesero_5"/>
    <x v="0"/>
    <x v="2"/>
    <n v="34.68"/>
    <s v="Libre"/>
    <s v="Paraguay"/>
    <s v="Plato_11"/>
    <n v="217.68"/>
    <d v="2023-04-01T03:03:00"/>
    <d v="2023-04-01T03:03:00"/>
    <d v="2023-04-01T04:31:00"/>
    <d v="1899-12-30T01:28:00"/>
    <n v="0.66666666666666663"/>
    <d v="1899-12-30T00:48:00"/>
    <s v="SI"/>
  </r>
  <r>
    <n v="5"/>
    <s v="Cliente_938"/>
    <n v="2"/>
    <d v="2023-04-01T00:01:00"/>
    <d v="2023-04-01T02:06:00"/>
    <s v="Mesero_4"/>
    <x v="0"/>
    <x v="2"/>
    <n v="24.33"/>
    <s v="Libre"/>
    <s v="Perú"/>
    <s v="Plato_12"/>
    <n v="91.33"/>
    <d v="2023-04-01T00:01:00"/>
    <d v="2023-04-01T00:01:00"/>
    <d v="2023-04-01T02:06:00"/>
    <d v="1899-12-30T02:05:00"/>
    <n v="0.28333333333333333"/>
    <d v="1899-12-30T01:48:00"/>
    <s v="SI"/>
  </r>
  <r>
    <n v="6"/>
    <s v="Cliente_965"/>
    <n v="5"/>
    <d v="2023-04-01T01:24:00"/>
    <d v="2023-04-01T03:32:00"/>
    <s v="Mesero_4"/>
    <x v="2"/>
    <x v="2"/>
    <n v="26.57"/>
    <s v="Libre"/>
    <s v="Perú"/>
    <s v="Plato_8"/>
    <n v="96.57"/>
    <d v="2023-04-01T01:24:00"/>
    <d v="2023-04-01T01:24:00"/>
    <d v="2023-04-01T03:32:00"/>
    <d v="1899-12-30T02:08:00"/>
    <n v="0.18333333333333332"/>
    <d v="1899-12-30T01:57:00"/>
    <s v="SI"/>
  </r>
  <r>
    <n v="7"/>
    <s v="Cliente_306"/>
    <n v="6"/>
    <d v="2023-04-01T01:57:00"/>
    <d v="2023-04-01T04:22:00"/>
    <s v="Mesero_2"/>
    <x v="2"/>
    <x v="2"/>
    <n v="10.54"/>
    <s v="Ocupada"/>
    <s v="Venezuela"/>
    <s v="Plato_15"/>
    <n v="182.54"/>
    <d v="2023-04-01T01:57:00"/>
    <d v="2023-04-01T01:57:00"/>
    <d v="2023-04-01T04:22:00"/>
    <d v="1899-12-30T02:40:00"/>
    <n v="0.68333333333333335"/>
    <d v="1899-12-30T01:59:00"/>
    <s v="SI"/>
  </r>
  <r>
    <n v="8"/>
    <s v="Cliente_974"/>
    <n v="1"/>
    <d v="2023-04-01T02:11:00"/>
    <d v="2023-04-01T04:49:00"/>
    <s v="Mesero_2"/>
    <x v="1"/>
    <x v="2"/>
    <n v="49.18"/>
    <s v="Reservada"/>
    <s v="Paraguay"/>
    <s v="Plato_5"/>
    <n v="291.18"/>
    <d v="2023-04-01T02:11:00"/>
    <d v="2023-04-01T02:11:00"/>
    <d v="2023-04-01T04:49:00"/>
    <d v="1899-12-30T02:38:00"/>
    <n v="0.91666666666666663"/>
    <d v="1899-12-30T01:43:00"/>
    <s v="SI"/>
  </r>
  <r>
    <n v="9"/>
    <s v="Cliente_740"/>
    <n v="5"/>
    <d v="2023-04-01T02:03:00"/>
    <d v="2023-04-01T04:25:00"/>
    <s v="Mesero_2"/>
    <x v="0"/>
    <x v="0"/>
    <n v="46.85"/>
    <s v="Libre"/>
    <s v="Bolivia"/>
    <s v="Plato_2"/>
    <n v="215.85"/>
    <d v="2023-04-01T02:03:00"/>
    <d v="2023-04-01T02:03:00"/>
    <d v="2023-04-01T04:25:00"/>
    <d v="1899-12-30T02:22:00"/>
    <n v="2.4333333333333331"/>
    <d v="1899-12-30T00:00:00"/>
    <s v="NO"/>
  </r>
  <r>
    <n v="10"/>
    <s v="Cliente_33"/>
    <n v="1"/>
    <d v="2023-04-01T00:02:00"/>
    <d v="2023-04-01T01:53:00"/>
    <s v="Mesero_4"/>
    <x v="0"/>
    <x v="2"/>
    <n v="16.600000000000001"/>
    <s v="Ocupada"/>
    <s v="Uruguay"/>
    <s v="Plato_18"/>
    <n v="164.6"/>
    <d v="2023-04-01T00:02:00"/>
    <d v="2023-04-01T00:02:00"/>
    <d v="2023-04-01T01:53:00"/>
    <d v="1899-12-30T02:06:00"/>
    <n v="0.48333333333333334"/>
    <d v="1899-12-30T01:37:00"/>
    <s v="SI"/>
  </r>
  <r>
    <n v="11"/>
    <s v="Cliente_881"/>
    <n v="1"/>
    <d v="2023-04-01T03:46:00"/>
    <d v="2023-04-01T06:33:00"/>
    <s v="Mesero_1"/>
    <x v="0"/>
    <x v="2"/>
    <n v="32.89"/>
    <s v="Libre"/>
    <s v="Perú"/>
    <s v="Plato_16"/>
    <n v="120.89"/>
    <d v="2023-04-01T03:46:00"/>
    <d v="2023-04-01T03:46:00"/>
    <d v="2023-04-01T06:33:00"/>
    <d v="1899-12-30T02:47:00"/>
    <n v="0.93333333333333335"/>
    <d v="1899-12-30T01:51:00"/>
    <s v="SI"/>
  </r>
  <r>
    <n v="12"/>
    <s v="Cliente_890"/>
    <n v="6"/>
    <d v="2023-04-01T00:04:00"/>
    <d v="2023-04-01T03:23:00"/>
    <s v="Mesero_4"/>
    <x v="2"/>
    <x v="2"/>
    <n v="45.27"/>
    <s v="Ocupada"/>
    <s v="Colombia"/>
    <s v="Plato_16"/>
    <n v="371.27"/>
    <d v="2023-04-01T00:04:00"/>
    <d v="2023-04-01T00:04:00"/>
    <d v="2023-04-01T03:23:00"/>
    <d v="1899-12-30T03:34:00"/>
    <n v="1.5833333333333333"/>
    <d v="1899-12-30T01:59:00"/>
    <s v="SI"/>
  </r>
  <r>
    <n v="13"/>
    <s v="Cliente_873"/>
    <n v="1"/>
    <d v="2023-04-01T03:09:00"/>
    <d v="2023-04-01T05:32:00"/>
    <s v="Mesero_5"/>
    <x v="0"/>
    <x v="1"/>
    <n v="22.06"/>
    <s v="Ocupada"/>
    <s v="Brasil"/>
    <s v="Plato_9"/>
    <n v="109.06"/>
    <d v="2023-04-01T03:09:00"/>
    <d v="2023-04-01T03:09:00"/>
    <d v="2023-04-01T05:32:00"/>
    <d v="1899-12-30T02:38:00"/>
    <n v="0.98333333333333328"/>
    <d v="1899-12-30T01:39:00"/>
    <s v="SI"/>
  </r>
  <r>
    <n v="14"/>
    <s v="Cliente_780"/>
    <n v="6"/>
    <d v="2023-04-01T00:18:00"/>
    <d v="2023-04-01T01:58:00"/>
    <s v="Mesero_2"/>
    <x v="0"/>
    <x v="1"/>
    <n v="48.76"/>
    <s v="Libre"/>
    <s v="Perú"/>
    <s v="Plato_3"/>
    <n v="177.76"/>
    <d v="2023-04-01T00:18:00"/>
    <d v="2023-04-01T00:18:00"/>
    <d v="2023-04-01T01:58:00"/>
    <d v="1899-12-30T01:40:00"/>
    <n v="2.5666666666666669"/>
    <d v="1899-12-30T00:00:00"/>
    <s v="NO"/>
  </r>
  <r>
    <n v="15"/>
    <s v="Cliente_728"/>
    <n v="4"/>
    <d v="2023-04-01T03:24:00"/>
    <d v="2023-04-01T04:59:00"/>
    <s v="Mesero_1"/>
    <x v="1"/>
    <x v="2"/>
    <n v="28.77"/>
    <s v="Ocupada"/>
    <s v="Uruguay"/>
    <s v="Plato_16"/>
    <n v="252.77"/>
    <d v="2023-04-01T03:24:00"/>
    <d v="2023-04-01T03:24:00"/>
    <d v="2023-04-01T04:59:00"/>
    <d v="1899-12-30T01:50:00"/>
    <n v="1.7166666666666666"/>
    <d v="1899-12-30T00:07:00"/>
    <s v="SI"/>
  </r>
  <r>
    <n v="16"/>
    <s v="Cliente_175"/>
    <n v="5"/>
    <d v="2023-04-01T02:31:00"/>
    <d v="2023-04-01T04:24:00"/>
    <s v="Mesero_4"/>
    <x v="0"/>
    <x v="1"/>
    <n v="37.9"/>
    <s v="Reservada"/>
    <s v="Bolivia"/>
    <s v="Plato_16"/>
    <n v="65.900000000000006"/>
    <d v="2023-04-01T02:31:00"/>
    <d v="2023-04-01T02:31:00"/>
    <d v="2023-04-01T04:24:00"/>
    <d v="1899-12-30T01:53:00"/>
    <n v="0.6333333333333333"/>
    <d v="1899-12-30T01:15:00"/>
    <s v="SI"/>
  </r>
  <r>
    <n v="17"/>
    <s v="Cliente_200"/>
    <n v="6"/>
    <d v="2023-04-01T00:09:00"/>
    <d v="2023-04-01T03:27:00"/>
    <s v="Mesero_2"/>
    <x v="1"/>
    <x v="2"/>
    <n v="12.17"/>
    <s v="Libre"/>
    <s v="Ecuador"/>
    <s v="Plato_8"/>
    <n v="149.16999999999999"/>
    <d v="2023-04-01T00:09:00"/>
    <d v="2023-04-01T00:09:00"/>
    <d v="2023-04-01T03:27:00"/>
    <d v="1899-12-30T03:18:00"/>
    <n v="2.6333333333333333"/>
    <d v="1899-12-30T00:40:00"/>
    <s v="SI"/>
  </r>
  <r>
    <n v="18"/>
    <s v="Cliente_190"/>
    <n v="2"/>
    <d v="2023-04-01T02:06:00"/>
    <d v="2023-04-01T04:26:00"/>
    <s v="Mesero_2"/>
    <x v="1"/>
    <x v="2"/>
    <n v="33.090000000000003"/>
    <s v="Libre"/>
    <s v="Colombia"/>
    <s v="Plato_9"/>
    <n v="284.09000000000003"/>
    <d v="2023-04-01T02:06:00"/>
    <d v="2023-04-01T02:06:00"/>
    <d v="2023-04-01T04:26:00"/>
    <d v="1899-12-30T02:20:00"/>
    <n v="2.2333333333333334"/>
    <d v="1899-12-30T00:06:00"/>
    <s v="SI"/>
  </r>
  <r>
    <n v="19"/>
    <s v="Cliente_290"/>
    <n v="3"/>
    <d v="2023-04-01T00:35:00"/>
    <d v="2023-04-01T03:29:00"/>
    <s v="Mesero_2"/>
    <x v="0"/>
    <x v="2"/>
    <n v="17.45"/>
    <s v="Libre"/>
    <s v="Chile"/>
    <s v="Plato_20"/>
    <n v="97.45"/>
    <d v="2023-04-01T00:35:00"/>
    <d v="2023-04-01T00:35:00"/>
    <d v="2023-04-01T03:29:00"/>
    <d v="1899-12-30T02:54:00"/>
    <n v="0.73333333333333328"/>
    <d v="1899-12-30T02:10:00"/>
    <s v="SI"/>
  </r>
  <r>
    <n v="20"/>
    <s v="Cliente_972"/>
    <n v="2"/>
    <d v="2023-04-01T01:25:00"/>
    <d v="2023-04-01T05:12:00"/>
    <s v="Mesero_3"/>
    <x v="0"/>
    <x v="2"/>
    <n v="31.7"/>
    <s v="Reservada"/>
    <s v="Chile"/>
    <s v="Plato_8"/>
    <n v="209.7"/>
    <d v="2023-04-01T01:25:00"/>
    <d v="2023-04-01T01:25:00"/>
    <d v="2023-04-01T05:12:00"/>
    <d v="1899-12-30T03:47:00"/>
    <n v="1.1666666666666667"/>
    <d v="1899-12-30T02:37:00"/>
    <s v="SI"/>
  </r>
  <r>
    <n v="21"/>
    <s v="Cliente_210"/>
    <n v="2"/>
    <d v="2023-04-01T03:39:00"/>
    <d v="2023-04-01T05:52:00"/>
    <s v="Mesero_3"/>
    <x v="0"/>
    <x v="2"/>
    <n v="20.53"/>
    <s v="Reservada"/>
    <s v="Uruguay"/>
    <s v="Plato_20"/>
    <n v="294.52999999999997"/>
    <d v="2023-04-01T03:39:00"/>
    <d v="2023-04-01T03:39:00"/>
    <d v="2023-04-01T05:52:00"/>
    <d v="1899-12-30T02:13:00"/>
    <n v="2.5333333333333332"/>
    <d v="1899-12-30T00:00:00"/>
    <s v="NO"/>
  </r>
  <r>
    <n v="22"/>
    <s v="Cliente_88"/>
    <n v="1"/>
    <d v="2023-04-01T02:16:00"/>
    <d v="2023-04-01T04:47:00"/>
    <s v="Mesero_4"/>
    <x v="0"/>
    <x v="2"/>
    <n v="45.41"/>
    <s v="Libre"/>
    <s v="Ecuador"/>
    <s v="Plato_4"/>
    <n v="258.40999999999997"/>
    <d v="2023-04-01T02:16:00"/>
    <d v="2023-04-01T02:16:00"/>
    <d v="2023-04-01T04:47:00"/>
    <d v="1899-12-30T02:31:00"/>
    <n v="2.0499999999999998"/>
    <d v="1899-12-30T00:28:00"/>
    <s v="SI"/>
  </r>
  <r>
    <n v="23"/>
    <s v="Cliente_427"/>
    <n v="5"/>
    <d v="2023-04-01T02:44:00"/>
    <d v="2023-04-01T04:09:00"/>
    <s v="Mesero_5"/>
    <x v="2"/>
    <x v="2"/>
    <n v="38.46"/>
    <s v="Libre"/>
    <s v="Chile"/>
    <s v="Plato_12"/>
    <n v="176.46"/>
    <d v="2023-04-01T02:44:00"/>
    <d v="2023-04-01T02:44:00"/>
    <d v="2023-04-01T04:09:00"/>
    <d v="1899-12-30T01:25:00"/>
    <n v="1.05"/>
    <d v="1899-12-30T00:22:00"/>
    <s v="SI"/>
  </r>
  <r>
    <n v="24"/>
    <s v="Cliente_424"/>
    <n v="5"/>
    <d v="2023-04-01T03:01:00"/>
    <d v="2023-04-01T06:20:00"/>
    <s v="Mesero_3"/>
    <x v="0"/>
    <x v="2"/>
    <n v="38.18"/>
    <s v="Ocupada"/>
    <s v="Venezuela"/>
    <s v="Plato_10"/>
    <n v="271.18"/>
    <d v="2023-04-01T03:01:00"/>
    <d v="2023-04-01T03:01:00"/>
    <d v="2023-04-01T06:20:00"/>
    <d v="1899-12-30T03:34:00"/>
    <n v="3"/>
    <d v="1899-12-30T00:34:00"/>
    <s v="SI"/>
  </r>
  <r>
    <n v="25"/>
    <s v="Cliente_824"/>
    <n v="5"/>
    <d v="2023-04-01T03:01:00"/>
    <d v="2023-04-01T04:59:00"/>
    <s v="Mesero_5"/>
    <x v="2"/>
    <x v="0"/>
    <n v="46.15"/>
    <s v="Ocupada"/>
    <s v="Colombia"/>
    <s v="Plato_18"/>
    <n v="80.150000000000006"/>
    <d v="2023-04-01T03:01:00"/>
    <d v="2023-04-01T03:01:00"/>
    <d v="2023-04-01T04:59:00"/>
    <d v="1899-12-30T02:13:00"/>
    <n v="0.58333333333333337"/>
    <d v="1899-12-30T01:38:00"/>
    <s v="SI"/>
  </r>
  <r>
    <n v="26"/>
    <s v="Cliente_107"/>
    <n v="2"/>
    <d v="2023-04-01T02:04:00"/>
    <d v="2023-04-01T05:47:00"/>
    <s v="Mesero_5"/>
    <x v="1"/>
    <x v="2"/>
    <n v="10.37"/>
    <s v="Ocupada"/>
    <s v="Uruguay"/>
    <s v="Plato_4"/>
    <n v="136.37"/>
    <d v="2023-04-01T02:04:00"/>
    <d v="2023-04-01T02:04:00"/>
    <d v="2023-04-01T05:47:00"/>
    <d v="1899-12-30T03:58:00"/>
    <n v="1.8166666666666667"/>
    <d v="1899-12-30T02:09:00"/>
    <s v="SI"/>
  </r>
  <r>
    <n v="27"/>
    <s v="Cliente_775"/>
    <n v="2"/>
    <d v="2023-04-01T01:19:00"/>
    <d v="2023-04-01T02:27:00"/>
    <s v="Mesero_5"/>
    <x v="0"/>
    <x v="2"/>
    <n v="19.27"/>
    <s v="Ocupada"/>
    <s v="Brasil"/>
    <s v="Plato_8"/>
    <n v="80.27"/>
    <d v="2023-04-01T01:19:00"/>
    <d v="2023-04-01T01:19:00"/>
    <d v="2023-04-01T02:27:00"/>
    <d v="1899-12-30T01:23:00"/>
    <n v="0.91666666666666663"/>
    <d v="1899-12-30T00:28:00"/>
    <s v="SI"/>
  </r>
  <r>
    <n v="28"/>
    <s v="Cliente_358"/>
    <n v="2"/>
    <d v="2023-04-01T00:49:00"/>
    <d v="2023-04-01T03:16:00"/>
    <s v="Mesero_4"/>
    <x v="2"/>
    <x v="2"/>
    <n v="41.22"/>
    <s v="Reservada"/>
    <s v="Argentina"/>
    <s v="Plato_4"/>
    <n v="135.22"/>
    <d v="2023-04-01T00:49:00"/>
    <d v="2023-04-01T00:49:00"/>
    <d v="2023-04-01T03:16:00"/>
    <d v="1899-12-30T02:27:00"/>
    <n v="0.93333333333333335"/>
    <d v="1899-12-30T01:31:00"/>
    <s v="SI"/>
  </r>
  <r>
    <n v="29"/>
    <s v="Cliente_377"/>
    <n v="5"/>
    <d v="2023-04-01T03:02:00"/>
    <d v="2023-04-01T06:10:00"/>
    <s v="Mesero_2"/>
    <x v="0"/>
    <x v="2"/>
    <n v="14.83"/>
    <s v="Ocupada"/>
    <s v="Ecuador"/>
    <s v="Plato_1"/>
    <n v="187.83"/>
    <d v="2023-04-01T03:02:00"/>
    <d v="2023-04-01T03:02:00"/>
    <d v="2023-04-01T06:10:00"/>
    <d v="1899-12-30T03:23:00"/>
    <n v="1.1833333333333333"/>
    <d v="1899-12-30T02:12:00"/>
    <s v="SI"/>
  </r>
  <r>
    <n v="30"/>
    <s v="Cliente_361"/>
    <n v="4"/>
    <d v="2023-04-01T02:55:00"/>
    <d v="2023-04-01T06:13:00"/>
    <s v="Mesero_4"/>
    <x v="0"/>
    <x v="1"/>
    <n v="26.29"/>
    <s v="Libre"/>
    <s v="Venezuela"/>
    <s v="Plato_10"/>
    <n v="138.29"/>
    <d v="2023-04-01T02:55:00"/>
    <d v="2023-04-01T02:55:00"/>
    <d v="2023-04-01T06:13:00"/>
    <d v="1899-12-30T03:18:00"/>
    <n v="1.1499999999999999"/>
    <d v="1899-12-30T02:09:00"/>
    <s v="SI"/>
  </r>
  <r>
    <n v="31"/>
    <s v="Cliente_229"/>
    <n v="3"/>
    <d v="2023-04-01T02:51:00"/>
    <d v="2023-04-01T06:02:00"/>
    <s v="Mesero_2"/>
    <x v="1"/>
    <x v="2"/>
    <n v="19.809999999999999"/>
    <s v="Ocupada"/>
    <s v="Argentina"/>
    <s v="Plato_9"/>
    <n v="86.81"/>
    <d v="2023-04-01T02:51:00"/>
    <d v="2023-04-01T02:51:00"/>
    <d v="2023-04-01T06:02:00"/>
    <d v="1899-12-30T03:26:00"/>
    <n v="1.75"/>
    <d v="1899-12-30T01:41:00"/>
    <s v="SI"/>
  </r>
  <r>
    <n v="32"/>
    <s v="Cliente_27"/>
    <n v="1"/>
    <d v="2023-04-01T03:08:00"/>
    <d v="2023-04-01T06:49:00"/>
    <s v="Mesero_1"/>
    <x v="0"/>
    <x v="2"/>
    <n v="28.25"/>
    <s v="Ocupada"/>
    <s v="Uruguay"/>
    <s v="Plato_15"/>
    <n v="239.25"/>
    <d v="2023-04-01T03:08:00"/>
    <d v="2023-04-01T03:08:00"/>
    <d v="2023-04-01T06:49:00"/>
    <d v="1899-12-30T03:56:00"/>
    <n v="2.1333333333333333"/>
    <d v="1899-12-30T01:48:00"/>
    <s v="SI"/>
  </r>
  <r>
    <n v="33"/>
    <s v="Cliente_103"/>
    <n v="5"/>
    <d v="2023-04-01T03:33:00"/>
    <d v="2023-04-01T06:21:00"/>
    <s v="Mesero_4"/>
    <x v="2"/>
    <x v="0"/>
    <n v="20.38"/>
    <s v="Ocupada"/>
    <s v="Perú"/>
    <s v="Plato_8"/>
    <n v="326.38"/>
    <d v="2023-04-01T03:33:00"/>
    <d v="2023-04-01T03:33:00"/>
    <d v="2023-04-01T06:21:00"/>
    <d v="1899-12-30T03:03:00"/>
    <n v="2.1666666666666665"/>
    <d v="1899-12-30T00:53:00"/>
    <s v="SI"/>
  </r>
  <r>
    <n v="34"/>
    <s v="Cliente_1"/>
    <n v="1"/>
    <d v="2023-04-01T02:16:00"/>
    <d v="2023-04-01T06:07:00"/>
    <s v="Mesero_4"/>
    <x v="1"/>
    <x v="2"/>
    <n v="13.08"/>
    <s v="Libre"/>
    <s v="Perú"/>
    <s v="Plato_18"/>
    <n v="125.08"/>
    <d v="2023-04-01T02:16:00"/>
    <d v="2023-04-01T02:16:00"/>
    <d v="2023-04-01T06:07:00"/>
    <d v="1899-12-30T03:51:00"/>
    <n v="1.0833333333333333"/>
    <d v="1899-12-30T02:46:00"/>
    <s v="SI"/>
  </r>
  <r>
    <n v="35"/>
    <s v="Cliente_828"/>
    <n v="2"/>
    <d v="2023-04-01T03:18:00"/>
    <d v="2023-04-01T05:55:00"/>
    <s v="Mesero_3"/>
    <x v="0"/>
    <x v="2"/>
    <n v="15.75"/>
    <s v="Ocupada"/>
    <s v="Perú"/>
    <s v="Plato_2"/>
    <n v="229.75"/>
    <d v="2023-04-01T03:18:00"/>
    <d v="2023-04-01T03:18:00"/>
    <d v="2023-04-01T05:55:00"/>
    <d v="1899-12-30T02:52:00"/>
    <n v="1.0833333333333333"/>
    <d v="1899-12-30T01:47:00"/>
    <s v="SI"/>
  </r>
  <r>
    <n v="36"/>
    <s v="Cliente_874"/>
    <n v="5"/>
    <d v="2023-04-01T03:27:00"/>
    <d v="2023-04-01T06:26:00"/>
    <s v="Mesero_2"/>
    <x v="0"/>
    <x v="2"/>
    <n v="45.28"/>
    <s v="Ocupada"/>
    <s v="Bolivia"/>
    <s v="Plato_2"/>
    <n v="75.28"/>
    <d v="2023-04-01T03:27:00"/>
    <d v="2023-04-01T03:27:00"/>
    <d v="2023-04-01T06:26:00"/>
    <d v="1899-12-30T03:14:00"/>
    <n v="0.6333333333333333"/>
    <d v="1899-12-30T02:36:00"/>
    <s v="SI"/>
  </r>
  <r>
    <n v="37"/>
    <s v="Cliente_999"/>
    <n v="1"/>
    <d v="2023-04-01T03:24:00"/>
    <d v="2023-04-01T06:02:00"/>
    <s v="Mesero_5"/>
    <x v="2"/>
    <x v="2"/>
    <n v="10.39"/>
    <s v="Ocupada"/>
    <s v="Brasil"/>
    <s v="Plato_13"/>
    <n v="31.39"/>
    <d v="2023-04-01T03:24:00"/>
    <d v="2023-04-01T03:24:00"/>
    <d v="2023-04-01T06:02:00"/>
    <d v="1899-12-30T02:53:00"/>
    <n v="0.78333333333333333"/>
    <d v="1899-12-30T02:06:00"/>
    <s v="SI"/>
  </r>
  <r>
    <n v="38"/>
    <s v="Cliente_167"/>
    <n v="6"/>
    <d v="2023-04-01T02:38:00"/>
    <d v="2023-04-01T03:53:00"/>
    <s v="Mesero_4"/>
    <x v="0"/>
    <x v="0"/>
    <n v="16.309999999999999"/>
    <s v="Reservada"/>
    <s v="Chile"/>
    <s v="Plato_17"/>
    <n v="251.31"/>
    <d v="2023-04-01T02:38:00"/>
    <d v="2023-04-01T02:38:00"/>
    <d v="2023-04-01T03:53:00"/>
    <d v="1899-12-30T01:15:00"/>
    <n v="1.6333333333333333"/>
    <d v="1899-12-30T00:00:00"/>
    <s v="NO"/>
  </r>
  <r>
    <n v="39"/>
    <s v="Cliente_606"/>
    <n v="3"/>
    <d v="2023-04-01T03:41:00"/>
    <d v="2023-04-01T07:39:00"/>
    <s v="Mesero_2"/>
    <x v="2"/>
    <x v="1"/>
    <n v="48.36"/>
    <s v="Ocupada"/>
    <s v="Bolivia"/>
    <s v="Plato_19"/>
    <n v="156.36000000000001"/>
    <d v="2023-04-01T03:41:00"/>
    <d v="2023-04-01T03:41:00"/>
    <d v="2023-04-01T07:39:00"/>
    <d v="1899-12-30T04:13:00"/>
    <n v="0.95"/>
    <d v="1899-12-30T03:16:00"/>
    <s v="SI"/>
  </r>
  <r>
    <n v="40"/>
    <s v="Cliente_710"/>
    <n v="1"/>
    <d v="2023-04-01T02:00:00"/>
    <d v="2023-04-01T04:05:00"/>
    <s v="Mesero_3"/>
    <x v="0"/>
    <x v="1"/>
    <n v="13.68"/>
    <s v="Libre"/>
    <s v="Argentina"/>
    <s v="Plato_9"/>
    <n v="161.68"/>
    <d v="2023-04-01T02:00:00"/>
    <d v="2023-04-01T02:00:00"/>
    <d v="2023-04-01T04:05:00"/>
    <d v="1899-12-30T02:05:00"/>
    <n v="1.3"/>
    <d v="1899-12-30T00:47:00"/>
    <s v="SI"/>
  </r>
  <r>
    <n v="41"/>
    <s v="Cliente_870"/>
    <n v="4"/>
    <d v="2023-04-01T02:14:00"/>
    <d v="2023-04-01T04:20:00"/>
    <s v="Mesero_2"/>
    <x v="0"/>
    <x v="2"/>
    <n v="15.24"/>
    <s v="Ocupada"/>
    <s v="Perú"/>
    <s v="Plato_15"/>
    <n v="219.24"/>
    <d v="2023-04-01T02:14:00"/>
    <d v="2023-04-01T02:14:00"/>
    <d v="2023-04-01T04:20:00"/>
    <d v="1899-12-30T02:21:00"/>
    <n v="1.4833333333333334"/>
    <d v="1899-12-30T00:52:00"/>
    <s v="SI"/>
  </r>
  <r>
    <n v="42"/>
    <s v="Cliente_230"/>
    <n v="1"/>
    <d v="2023-04-01T00:25:00"/>
    <d v="2023-04-01T01:46:00"/>
    <s v="Mesero_2"/>
    <x v="0"/>
    <x v="2"/>
    <n v="49.58"/>
    <s v="Reservada"/>
    <s v="Bolivia"/>
    <s v="Plato_5"/>
    <n v="151.57999999999998"/>
    <d v="2023-04-01T00:25:00"/>
    <d v="2023-04-01T00:25:00"/>
    <d v="2023-04-01T01:46:00"/>
    <d v="1899-12-30T01:21:00"/>
    <n v="1.1499999999999999"/>
    <d v="1899-12-30T00:12:00"/>
    <s v="SI"/>
  </r>
  <r>
    <n v="43"/>
    <s v="Cliente_814"/>
    <n v="6"/>
    <d v="2023-04-01T01:02:00"/>
    <d v="2023-04-01T03:14:00"/>
    <s v="Mesero_4"/>
    <x v="0"/>
    <x v="2"/>
    <n v="32.19"/>
    <s v="Ocupada"/>
    <s v="Perú"/>
    <s v="Plato_15"/>
    <n v="235.19"/>
    <d v="2023-04-01T01:02:00"/>
    <d v="2023-04-01T01:02:00"/>
    <d v="2023-04-01T03:14:00"/>
    <d v="1899-12-30T02:27:00"/>
    <n v="2.4333333333333331"/>
    <d v="1899-12-30T00:01:00"/>
    <s v="SI"/>
  </r>
  <r>
    <n v="44"/>
    <s v="Cliente_710"/>
    <n v="1"/>
    <d v="2023-04-01T03:06:00"/>
    <d v="2023-04-01T06:18:00"/>
    <s v="Mesero_4"/>
    <x v="0"/>
    <x v="2"/>
    <n v="42.6"/>
    <s v="Libre"/>
    <s v="España"/>
    <s v="Plato_10"/>
    <n v="164.6"/>
    <d v="2023-04-01T03:06:00"/>
    <d v="2023-04-01T03:06:00"/>
    <d v="2023-04-01T06:18:00"/>
    <d v="1899-12-30T03:12:00"/>
    <n v="1.4166666666666667"/>
    <d v="1899-12-30T01:47:00"/>
    <s v="SI"/>
  </r>
  <r>
    <n v="45"/>
    <s v="Cliente_640"/>
    <n v="2"/>
    <d v="2023-04-01T02:15:00"/>
    <d v="2023-04-01T04:01:00"/>
    <s v="Mesero_2"/>
    <x v="0"/>
    <x v="2"/>
    <n v="25.41"/>
    <s v="Reservada"/>
    <s v="Perú"/>
    <s v="Plato_4"/>
    <n v="79.41"/>
    <d v="2023-04-01T02:15:00"/>
    <d v="2023-04-01T02:15:00"/>
    <d v="2023-04-01T04:01:00"/>
    <d v="1899-12-30T01:46:00"/>
    <n v="0.78333333333333333"/>
    <d v="1899-12-30T00:59:00"/>
    <s v="SI"/>
  </r>
  <r>
    <n v="46"/>
    <s v="Cliente_623"/>
    <n v="1"/>
    <d v="2023-04-01T01:47:00"/>
    <d v="2023-04-01T03:39:00"/>
    <s v="Mesero_5"/>
    <x v="0"/>
    <x v="2"/>
    <n v="27.97"/>
    <s v="Libre"/>
    <s v="Chile"/>
    <s v="Plato_2"/>
    <n v="167.97"/>
    <d v="2023-04-01T01:47:00"/>
    <d v="2023-04-01T01:47:00"/>
    <d v="2023-04-01T03:39:00"/>
    <d v="1899-12-30T01:52:00"/>
    <n v="1.4333333333333333"/>
    <d v="1899-12-30T00:26:00"/>
    <s v="SI"/>
  </r>
  <r>
    <n v="47"/>
    <s v="Cliente_72"/>
    <n v="3"/>
    <d v="2023-04-01T03:30:00"/>
    <d v="2023-04-01T07:29:00"/>
    <s v="Mesero_2"/>
    <x v="0"/>
    <x v="2"/>
    <n v="10.98"/>
    <s v="Ocupada"/>
    <s v="Brasil"/>
    <s v="Plato_11"/>
    <n v="119.98"/>
    <d v="2023-04-01T03:30:00"/>
    <d v="2023-04-01T03:30:00"/>
    <d v="2023-04-01T07:29:00"/>
    <d v="1899-12-30T04:14:00"/>
    <n v="1.45"/>
    <d v="1899-12-30T02:47:00"/>
    <s v="SI"/>
  </r>
  <r>
    <n v="48"/>
    <s v="Cliente_963"/>
    <n v="2"/>
    <d v="2023-04-01T00:28:00"/>
    <d v="2023-04-01T04:02:00"/>
    <s v="Mesero_3"/>
    <x v="1"/>
    <x v="2"/>
    <n v="25.31"/>
    <s v="Libre"/>
    <s v="Bolivia"/>
    <s v="Plato_6"/>
    <n v="183.31"/>
    <d v="2023-04-01T00:28:00"/>
    <d v="2023-04-01T00:28:00"/>
    <d v="2023-04-01T04:02:00"/>
    <d v="1899-12-30T03:34:00"/>
    <n v="2.0666666666666669"/>
    <d v="1899-12-30T01:30:00"/>
    <s v="SI"/>
  </r>
  <r>
    <n v="49"/>
    <s v="Cliente_929"/>
    <n v="3"/>
    <d v="2023-04-01T01:44:00"/>
    <d v="2023-04-01T05:29:00"/>
    <s v="Mesero_2"/>
    <x v="0"/>
    <x v="2"/>
    <n v="20.92"/>
    <s v="Libre"/>
    <s v="Uruguay"/>
    <s v="Plato_7"/>
    <n v="206.92000000000002"/>
    <d v="2023-04-01T01:44:00"/>
    <d v="2023-04-01T01:44:00"/>
    <d v="2023-04-01T05:29:00"/>
    <d v="1899-12-30T03:45:00"/>
    <n v="1.35"/>
    <d v="1899-12-30T02:24:00"/>
    <s v="SI"/>
  </r>
  <r>
    <n v="50"/>
    <s v="Cliente_708"/>
    <n v="5"/>
    <d v="2023-04-01T03:54:00"/>
    <d v="2023-04-01T06:57:00"/>
    <s v="Mesero_4"/>
    <x v="0"/>
    <x v="0"/>
    <n v="16.739999999999998"/>
    <s v="Ocupada"/>
    <s v="Argentina"/>
    <s v="Plato_15"/>
    <n v="92.74"/>
    <d v="2023-04-01T03:54:00"/>
    <d v="2023-04-01T03:54:00"/>
    <d v="2023-04-01T06:57:00"/>
    <d v="1899-12-30T03:18:00"/>
    <n v="0.35"/>
    <d v="1899-12-30T02:57:00"/>
    <s v="SI"/>
  </r>
  <r>
    <n v="51"/>
    <s v="Cliente_631"/>
    <n v="1"/>
    <d v="2023-04-01T01:42:00"/>
    <d v="2023-04-01T03:02:00"/>
    <s v="Mesero_5"/>
    <x v="2"/>
    <x v="2"/>
    <n v="37.08"/>
    <s v="Reservada"/>
    <s v="España"/>
    <s v="Plato_14"/>
    <n v="262.08"/>
    <d v="2023-04-01T01:42:00"/>
    <d v="2023-04-01T01:42:00"/>
    <d v="2023-04-01T03:02:00"/>
    <d v="1899-12-30T01:20:00"/>
    <n v="2.7333333333333334"/>
    <d v="1899-12-30T00:00:00"/>
    <s v="NO"/>
  </r>
  <r>
    <n v="52"/>
    <s v="Cliente_894"/>
    <n v="4"/>
    <d v="2023-04-01T00:01:00"/>
    <d v="2023-04-01T01:11:00"/>
    <s v="Mesero_3"/>
    <x v="0"/>
    <x v="2"/>
    <n v="46.88"/>
    <s v="Libre"/>
    <s v="Paraguay"/>
    <s v="Plato_11"/>
    <n v="309.88"/>
    <d v="2023-04-01T00:01:00"/>
    <d v="2023-04-01T00:01:00"/>
    <d v="2023-04-01T01:11:00"/>
    <d v="1899-12-30T01:10:00"/>
    <n v="1.0333333333333334"/>
    <d v="1899-12-30T00:08:00"/>
    <s v="SI"/>
  </r>
  <r>
    <n v="53"/>
    <s v="Cliente_63"/>
    <n v="5"/>
    <d v="2023-04-01T03:01:00"/>
    <d v="2023-04-01T04:44:00"/>
    <s v="Mesero_5"/>
    <x v="0"/>
    <x v="0"/>
    <n v="36.880000000000003"/>
    <s v="Libre"/>
    <s v="Paraguay"/>
    <s v="Plato_14"/>
    <n v="303.88"/>
    <d v="2023-04-01T03:01:00"/>
    <d v="2023-04-01T03:01:00"/>
    <d v="2023-04-01T04:44:00"/>
    <d v="1899-12-30T01:43:00"/>
    <n v="1.8666666666666667"/>
    <d v="1899-12-30T00:00:00"/>
    <s v="NO"/>
  </r>
  <r>
    <n v="54"/>
    <s v="Cliente_144"/>
    <n v="6"/>
    <d v="2023-04-01T00:40:00"/>
    <d v="2023-04-01T04:14:00"/>
    <s v="Mesero_4"/>
    <x v="2"/>
    <x v="2"/>
    <n v="23.36"/>
    <s v="Reservada"/>
    <s v="Bolivia"/>
    <s v="Plato_8"/>
    <n v="210.36"/>
    <d v="2023-04-01T00:40:00"/>
    <d v="2023-04-01T00:40:00"/>
    <d v="2023-04-01T04:14:00"/>
    <d v="1899-12-30T03:34:00"/>
    <n v="3.3833333333333333"/>
    <d v="1899-12-30T00:11:00"/>
    <s v="SI"/>
  </r>
  <r>
    <n v="55"/>
    <s v="Cliente_390"/>
    <n v="5"/>
    <d v="2023-04-01T01:30:00"/>
    <d v="2023-04-01T05:00:00"/>
    <s v="Mesero_4"/>
    <x v="2"/>
    <x v="2"/>
    <n v="45.49"/>
    <s v="Ocupada"/>
    <s v="Perú"/>
    <s v="Plato_11"/>
    <n v="300.49"/>
    <d v="2023-04-01T01:30:00"/>
    <d v="2023-04-01T01:30:00"/>
    <d v="2023-04-01T05:00:00"/>
    <d v="1899-12-30T03:45:00"/>
    <n v="1.6"/>
    <d v="1899-12-30T02:09:00"/>
    <s v="SI"/>
  </r>
  <r>
    <n v="56"/>
    <s v="Cliente_728"/>
    <n v="3"/>
    <d v="2023-04-01T01:20:00"/>
    <d v="2023-04-01T04:57:00"/>
    <s v="Mesero_5"/>
    <x v="0"/>
    <x v="0"/>
    <n v="43.2"/>
    <s v="Libre"/>
    <s v="Ecuador"/>
    <s v="Plato_9"/>
    <n v="91.2"/>
    <d v="2023-04-01T01:20:00"/>
    <d v="2023-04-01T01:20:00"/>
    <d v="2023-04-01T04:57:00"/>
    <d v="1899-12-30T03:37:00"/>
    <n v="1.3"/>
    <d v="1899-12-30T02:19:00"/>
    <s v="SI"/>
  </r>
  <r>
    <n v="57"/>
    <s v="Cliente_886"/>
    <n v="2"/>
    <d v="2023-04-01T03:04:00"/>
    <d v="2023-04-01T04:52:00"/>
    <s v="Mesero_2"/>
    <x v="0"/>
    <x v="2"/>
    <n v="45.45"/>
    <s v="Libre"/>
    <s v="Colombia"/>
    <s v="Plato_8"/>
    <n v="214.45"/>
    <d v="2023-04-01T03:04:00"/>
    <d v="2023-04-01T03:04:00"/>
    <d v="2023-04-01T04:52:00"/>
    <d v="1899-12-30T01:48:00"/>
    <n v="1.1333333333333333"/>
    <d v="1899-12-30T00:40:00"/>
    <s v="SI"/>
  </r>
  <r>
    <n v="58"/>
    <s v="Cliente_510"/>
    <n v="3"/>
    <d v="2023-04-01T01:31:00"/>
    <d v="2023-04-01T04:21:00"/>
    <s v="Mesero_1"/>
    <x v="2"/>
    <x v="2"/>
    <n v="30.7"/>
    <s v="Reservada"/>
    <s v="Brasil"/>
    <s v="Plato_5"/>
    <n v="112.7"/>
    <d v="2023-04-01T01:31:00"/>
    <d v="2023-04-01T01:31:00"/>
    <d v="2023-04-01T04:21:00"/>
    <d v="1899-12-30T02:50:00"/>
    <n v="1.2166666666666666"/>
    <d v="1899-12-30T01:37:00"/>
    <s v="SI"/>
  </r>
  <r>
    <n v="59"/>
    <s v="Cliente_878"/>
    <n v="4"/>
    <d v="2023-04-01T01:21:00"/>
    <d v="2023-04-01T05:04:00"/>
    <s v="Mesero_1"/>
    <x v="0"/>
    <x v="1"/>
    <n v="33.89"/>
    <s v="Libre"/>
    <s v="Colombia"/>
    <s v="Plato_12"/>
    <n v="193.89"/>
    <d v="2023-04-01T01:21:00"/>
    <d v="2023-04-01T01:21:00"/>
    <d v="2023-04-01T05:04:00"/>
    <d v="1899-12-30T03:43:00"/>
    <n v="0.8"/>
    <d v="1899-12-30T02:55:00"/>
    <s v="SI"/>
  </r>
  <r>
    <n v="60"/>
    <s v="Cliente_977"/>
    <n v="1"/>
    <d v="2023-04-01T02:09:00"/>
    <d v="2023-04-01T05:46:00"/>
    <s v="Mesero_1"/>
    <x v="0"/>
    <x v="2"/>
    <n v="19.54"/>
    <s v="Reservada"/>
    <s v="Bolivia"/>
    <s v="Plato_4"/>
    <n v="121.53999999999999"/>
    <d v="2023-04-01T02:09:00"/>
    <d v="2023-04-01T02:09:00"/>
    <d v="2023-04-01T05:46:00"/>
    <d v="1899-12-30T03:37:00"/>
    <n v="0.71666666666666667"/>
    <d v="1899-12-30T02:54:00"/>
    <s v="SI"/>
  </r>
  <r>
    <n v="61"/>
    <s v="Cliente_553"/>
    <n v="5"/>
    <d v="2023-04-01T03:49:00"/>
    <d v="2023-04-01T06:22:00"/>
    <s v="Mesero_2"/>
    <x v="0"/>
    <x v="2"/>
    <n v="42.87"/>
    <s v="Ocupada"/>
    <s v="Chile"/>
    <s v="Plato_20"/>
    <n v="284.87"/>
    <d v="2023-04-01T03:49:00"/>
    <d v="2023-04-01T03:49:00"/>
    <d v="2023-04-01T06:22:00"/>
    <d v="1899-12-30T02:48:00"/>
    <n v="2.65"/>
    <d v="1899-12-30T00:09:00"/>
    <s v="SI"/>
  </r>
  <r>
    <n v="62"/>
    <s v="Cliente_792"/>
    <n v="1"/>
    <d v="2023-04-01T02:47:00"/>
    <d v="2023-04-01T06:24:00"/>
    <s v="Mesero_1"/>
    <x v="2"/>
    <x v="2"/>
    <n v="37.93"/>
    <s v="Ocupada"/>
    <s v="Argentina"/>
    <s v="Plato_2"/>
    <n v="185.93"/>
    <d v="2023-04-01T02:47:00"/>
    <d v="2023-04-01T02:47:00"/>
    <d v="2023-04-01T06:24:00"/>
    <d v="1899-12-30T03:52:00"/>
    <n v="2.5833333333333335"/>
    <d v="1899-12-30T01:17:00"/>
    <s v="SI"/>
  </r>
  <r>
    <n v="63"/>
    <s v="Cliente_881"/>
    <n v="4"/>
    <d v="2023-04-01T00:41:00"/>
    <d v="2023-04-01T04:06:00"/>
    <s v="Mesero_4"/>
    <x v="0"/>
    <x v="2"/>
    <n v="33.340000000000003"/>
    <s v="Reservada"/>
    <s v="Colombia"/>
    <s v="Plato_3"/>
    <n v="88.34"/>
    <d v="2023-04-01T00:41:00"/>
    <d v="2023-04-01T00:41:00"/>
    <d v="2023-04-01T04:06:00"/>
    <d v="1899-12-30T03:25:00"/>
    <n v="0.5"/>
    <d v="1899-12-30T02:55:00"/>
    <s v="SI"/>
  </r>
  <r>
    <n v="64"/>
    <s v="Cliente_265"/>
    <n v="3"/>
    <d v="2023-04-01T01:40:00"/>
    <d v="2023-04-01T04:02:00"/>
    <s v="Mesero_5"/>
    <x v="1"/>
    <x v="1"/>
    <n v="34.770000000000003"/>
    <s v="Reservada"/>
    <s v="Perú"/>
    <s v="Plato_3"/>
    <n v="322.77"/>
    <d v="2023-04-01T01:40:00"/>
    <d v="2023-04-01T01:40:00"/>
    <d v="2023-04-01T04:02:00"/>
    <d v="1899-12-30T02:22:00"/>
    <n v="1.3666666666666667"/>
    <d v="1899-12-30T01:00:00"/>
    <s v="SI"/>
  </r>
  <r>
    <n v="65"/>
    <s v="Cliente_946"/>
    <n v="1"/>
    <d v="2023-04-01T01:54:00"/>
    <d v="2023-04-01T03:03:00"/>
    <s v="Mesero_3"/>
    <x v="0"/>
    <x v="0"/>
    <n v="14"/>
    <s v="Ocupada"/>
    <s v="Bolivia"/>
    <s v="Plato_16"/>
    <n v="210"/>
    <d v="2023-04-01T01:54:00"/>
    <d v="2023-04-01T01:54:00"/>
    <d v="2023-04-01T03:03:00"/>
    <d v="1899-12-30T01:24:00"/>
    <n v="2.5833333333333335"/>
    <d v="1899-12-30T00:00:00"/>
    <s v="NO"/>
  </r>
  <r>
    <n v="66"/>
    <s v="Cliente_614"/>
    <n v="2"/>
    <d v="2023-04-01T02:28:00"/>
    <d v="2023-04-01T06:18:00"/>
    <s v="Mesero_5"/>
    <x v="0"/>
    <x v="2"/>
    <n v="10.88"/>
    <s v="Reservada"/>
    <s v="España"/>
    <s v="Plato_19"/>
    <n v="220.88"/>
    <d v="2023-04-01T02:28:00"/>
    <d v="2023-04-01T02:28:00"/>
    <d v="2023-04-01T06:18:00"/>
    <d v="1899-12-30T03:50:00"/>
    <n v="1.9"/>
    <d v="1899-12-30T01:56:00"/>
    <s v="SI"/>
  </r>
  <r>
    <n v="67"/>
    <s v="Cliente_352"/>
    <n v="6"/>
    <d v="2023-04-01T03:45:00"/>
    <d v="2023-04-01T05:10:00"/>
    <s v="Mesero_2"/>
    <x v="0"/>
    <x v="0"/>
    <n v="21.25"/>
    <s v="Reservada"/>
    <s v="Perú"/>
    <s v="Plato_20"/>
    <n v="277.25"/>
    <d v="2023-04-01T03:45:00"/>
    <d v="2023-04-01T03:45:00"/>
    <d v="2023-04-01T05:10:00"/>
    <d v="1899-12-30T01:25:00"/>
    <n v="2.1833333333333331"/>
    <d v="1899-12-30T00:00:00"/>
    <s v="NO"/>
  </r>
  <r>
    <n v="68"/>
    <s v="Cliente_784"/>
    <n v="4"/>
    <d v="2023-04-01T00:02:00"/>
    <d v="2023-04-01T03:15:00"/>
    <s v="Mesero_5"/>
    <x v="2"/>
    <x v="2"/>
    <n v="45.65"/>
    <s v="Ocupada"/>
    <s v="Brasil"/>
    <s v="Plato_14"/>
    <n v="263.64999999999998"/>
    <d v="2023-04-01T00:02:00"/>
    <d v="2023-04-01T00:02:00"/>
    <d v="2023-04-01T03:15:00"/>
    <d v="1899-12-30T03:28:00"/>
    <n v="2.4166666666666665"/>
    <d v="1899-12-30T01:03:00"/>
    <s v="SI"/>
  </r>
  <r>
    <n v="69"/>
    <s v="Cliente_118"/>
    <n v="4"/>
    <d v="2023-04-01T02:02:00"/>
    <d v="2023-04-01T03:57:00"/>
    <s v="Mesero_2"/>
    <x v="0"/>
    <x v="2"/>
    <n v="31.49"/>
    <s v="Libre"/>
    <s v="Perú"/>
    <s v="Plato_13"/>
    <n v="265.49"/>
    <d v="2023-04-01T02:02:00"/>
    <d v="2023-04-01T02:02:00"/>
    <d v="2023-04-01T03:57:00"/>
    <d v="1899-12-30T01:55:00"/>
    <n v="1.5333333333333334"/>
    <d v="1899-12-30T00:23:00"/>
    <s v="SI"/>
  </r>
  <r>
    <n v="70"/>
    <s v="Cliente_61"/>
    <n v="4"/>
    <d v="2023-04-01T00:11:00"/>
    <d v="2023-04-01T01:22:00"/>
    <s v="Mesero_4"/>
    <x v="0"/>
    <x v="0"/>
    <n v="28.26"/>
    <s v="Libre"/>
    <s v="Paraguay"/>
    <s v="Plato_1"/>
    <n v="146.26"/>
    <d v="2023-04-01T00:11:00"/>
    <d v="2023-04-01T00:11:00"/>
    <d v="2023-04-01T01:22:00"/>
    <d v="1899-12-30T01:11:00"/>
    <n v="0.66666666666666663"/>
    <d v="1899-12-30T00:31:00"/>
    <s v="SI"/>
  </r>
  <r>
    <n v="71"/>
    <s v="Cliente_440"/>
    <n v="4"/>
    <d v="2023-04-01T01:57:00"/>
    <d v="2023-04-01T05:56:00"/>
    <s v="Mesero_3"/>
    <x v="0"/>
    <x v="2"/>
    <n v="24.01"/>
    <s v="Ocupada"/>
    <s v="Paraguay"/>
    <s v="Plato_2"/>
    <n v="160.01"/>
    <d v="2023-04-01T01:57:00"/>
    <d v="2023-04-01T01:57:00"/>
    <d v="2023-04-01T05:56:00"/>
    <d v="1899-12-30T04:14:00"/>
    <n v="0.81666666666666665"/>
    <d v="1899-12-30T03:25:00"/>
    <s v="SI"/>
  </r>
  <r>
    <n v="72"/>
    <s v="Cliente_258"/>
    <n v="1"/>
    <d v="2023-04-01T02:42:00"/>
    <d v="2023-04-01T05:51:00"/>
    <s v="Mesero_2"/>
    <x v="0"/>
    <x v="2"/>
    <n v="15.28"/>
    <s v="Reservada"/>
    <s v="Perú"/>
    <s v="Plato_13"/>
    <n v="90.28"/>
    <d v="2023-04-01T02:42:00"/>
    <d v="2023-04-01T02:42:00"/>
    <d v="2023-04-01T05:51:00"/>
    <d v="1899-12-30T03:09:00"/>
    <n v="0.9"/>
    <d v="1899-12-30T02:15:00"/>
    <s v="SI"/>
  </r>
  <r>
    <n v="73"/>
    <s v="Cliente_742"/>
    <n v="4"/>
    <d v="2023-04-01T02:39:00"/>
    <d v="2023-04-01T06:09:00"/>
    <s v="Mesero_4"/>
    <x v="1"/>
    <x v="2"/>
    <n v="34.51"/>
    <s v="Libre"/>
    <s v="Argentina"/>
    <s v="Plato_6"/>
    <n v="115.50999999999999"/>
    <d v="2023-04-01T02:39:00"/>
    <d v="2023-04-01T02:39:00"/>
    <d v="2023-04-01T06:09:00"/>
    <d v="1899-12-30T03:30:00"/>
    <n v="0.33333333333333331"/>
    <d v="1899-12-30T03:10:00"/>
    <s v="SI"/>
  </r>
  <r>
    <n v="74"/>
    <s v="Cliente_865"/>
    <n v="4"/>
    <d v="2023-04-01T01:04:00"/>
    <d v="2023-04-01T04:13:00"/>
    <s v="Mesero_4"/>
    <x v="0"/>
    <x v="2"/>
    <n v="30.83"/>
    <s v="Libre"/>
    <s v="Brasil"/>
    <s v="Plato_10"/>
    <n v="248.82999999999998"/>
    <d v="2023-04-01T01:04:00"/>
    <d v="2023-04-01T01:04:00"/>
    <d v="2023-04-01T04:13:00"/>
    <d v="1899-12-30T03:09:00"/>
    <n v="1.6666666666666667"/>
    <d v="1899-12-30T01:29:00"/>
    <s v="SI"/>
  </r>
  <r>
    <n v="75"/>
    <s v="Cliente_79"/>
    <n v="5"/>
    <d v="2023-04-01T03:36:00"/>
    <d v="2023-04-01T04:49:00"/>
    <s v="Mesero_5"/>
    <x v="0"/>
    <x v="2"/>
    <n v="45.23"/>
    <s v="Ocupada"/>
    <s v="Venezuela"/>
    <s v="Plato_20"/>
    <n v="154.22999999999999"/>
    <d v="2023-04-01T03:36:00"/>
    <d v="2023-04-01T03:36:00"/>
    <d v="2023-04-01T04:49:00"/>
    <d v="1899-12-30T01:28:00"/>
    <n v="0.85"/>
    <d v="1899-12-30T00:37:00"/>
    <s v="SI"/>
  </r>
  <r>
    <n v="76"/>
    <s v="Cliente_42"/>
    <n v="3"/>
    <d v="2023-04-01T02:57:00"/>
    <d v="2023-04-01T05:24:00"/>
    <s v="Mesero_1"/>
    <x v="0"/>
    <x v="2"/>
    <n v="17.760000000000002"/>
    <s v="Reservada"/>
    <s v="Argentina"/>
    <s v="Plato_2"/>
    <n v="175.76"/>
    <d v="2023-04-01T02:57:00"/>
    <d v="2023-04-01T02:57:00"/>
    <d v="2023-04-01T05:24:00"/>
    <d v="1899-12-30T02:27:00"/>
    <n v="1.6166666666666667"/>
    <d v="1899-12-30T00:50:00"/>
    <s v="SI"/>
  </r>
  <r>
    <n v="77"/>
    <s v="Cliente_374"/>
    <n v="1"/>
    <d v="2023-04-01T02:46:00"/>
    <d v="2023-04-01T06:15:00"/>
    <s v="Mesero_3"/>
    <x v="2"/>
    <x v="2"/>
    <n v="19.88"/>
    <s v="Libre"/>
    <s v="Bolivia"/>
    <s v="Plato_4"/>
    <n v="118.88"/>
    <d v="2023-04-01T02:46:00"/>
    <d v="2023-04-01T02:46:00"/>
    <d v="2023-04-01T06:15:00"/>
    <d v="1899-12-30T03:29:00"/>
    <n v="1.6166666666666667"/>
    <d v="1899-12-30T01:52:00"/>
    <s v="SI"/>
  </r>
  <r>
    <n v="78"/>
    <s v="Cliente_636"/>
    <n v="4"/>
    <d v="2023-04-01T01:34:00"/>
    <d v="2023-04-01T03:03:00"/>
    <s v="Mesero_3"/>
    <x v="0"/>
    <x v="2"/>
    <n v="20.02"/>
    <s v="Libre"/>
    <s v="Colombia"/>
    <s v="Plato_12"/>
    <n v="77.02"/>
    <d v="2023-04-01T01:34:00"/>
    <d v="2023-04-01T01:34:00"/>
    <d v="2023-04-01T03:03:00"/>
    <d v="1899-12-30T01:29:00"/>
    <n v="0.9"/>
    <d v="1899-12-30T00:35:00"/>
    <s v="SI"/>
  </r>
  <r>
    <n v="79"/>
    <s v="Cliente_753"/>
    <n v="2"/>
    <d v="2023-04-01T01:34:00"/>
    <d v="2023-04-01T05:08:00"/>
    <s v="Mesero_3"/>
    <x v="0"/>
    <x v="2"/>
    <n v="34.01"/>
    <s v="Libre"/>
    <s v="Venezuela"/>
    <s v="Plato_9"/>
    <n v="343.01"/>
    <d v="2023-04-01T01:34:00"/>
    <d v="2023-04-01T01:34:00"/>
    <d v="2023-04-01T05:08:00"/>
    <d v="1899-12-30T03:34:00"/>
    <n v="1.6"/>
    <d v="1899-12-30T01:58:00"/>
    <s v="SI"/>
  </r>
  <r>
    <n v="80"/>
    <s v="Cliente_632"/>
    <n v="6"/>
    <d v="2023-04-01T02:14:00"/>
    <d v="2023-04-01T03:46:00"/>
    <s v="Mesero_4"/>
    <x v="0"/>
    <x v="2"/>
    <n v="39.049999999999997"/>
    <s v="Libre"/>
    <s v="Venezuela"/>
    <s v="Plato_5"/>
    <n v="160.05000000000001"/>
    <d v="2023-04-01T02:14:00"/>
    <d v="2023-04-01T02:14:00"/>
    <d v="2023-04-01T03:46:00"/>
    <d v="1899-12-30T01:32:00"/>
    <n v="1.1166666666666667"/>
    <d v="1899-12-30T00:25:00"/>
    <s v="SI"/>
  </r>
  <r>
    <n v="81"/>
    <s v="Cliente_969"/>
    <n v="4"/>
    <d v="2023-04-01T03:40:00"/>
    <d v="2023-04-01T06:31:00"/>
    <s v="Mesero_5"/>
    <x v="2"/>
    <x v="2"/>
    <n v="23.69"/>
    <s v="Ocupada"/>
    <s v="Uruguay"/>
    <s v="Plato_17"/>
    <n v="85.69"/>
    <d v="2023-04-01T03:40:00"/>
    <d v="2023-04-01T03:40:00"/>
    <d v="2023-04-01T06:31:00"/>
    <d v="1899-12-30T03:06:00"/>
    <n v="0.98333333333333328"/>
    <d v="1899-12-30T02:07:00"/>
    <s v="SI"/>
  </r>
  <r>
    <n v="82"/>
    <s v="Cliente_574"/>
    <n v="3"/>
    <d v="2023-04-01T03:25:00"/>
    <d v="2023-04-01T07:10:00"/>
    <s v="Mesero_5"/>
    <x v="1"/>
    <x v="2"/>
    <n v="38.6"/>
    <s v="Libre"/>
    <s v="Paraguay"/>
    <s v="Plato_1"/>
    <n v="118.6"/>
    <d v="2023-04-01T03:25:00"/>
    <d v="2023-04-01T03:25:00"/>
    <d v="2023-04-01T07:10:00"/>
    <d v="1899-12-30T03:45:00"/>
    <n v="0.31666666666666665"/>
    <d v="1899-12-30T03:26:00"/>
    <s v="SI"/>
  </r>
  <r>
    <n v="83"/>
    <s v="Cliente_292"/>
    <n v="1"/>
    <d v="2023-04-01T03:42:00"/>
    <d v="2023-04-01T06:39:00"/>
    <s v="Mesero_1"/>
    <x v="2"/>
    <x v="2"/>
    <n v="24.94"/>
    <s v="Ocupada"/>
    <s v="Argentina"/>
    <s v="Plato_6"/>
    <n v="194.94"/>
    <d v="2023-04-01T03:42:00"/>
    <d v="2023-04-01T03:42:00"/>
    <d v="2023-04-01T06:39:00"/>
    <d v="1899-12-30T03:12:00"/>
    <n v="1.5666666666666667"/>
    <d v="1899-12-30T01:38:00"/>
    <s v="SI"/>
  </r>
  <r>
    <n v="84"/>
    <s v="Cliente_148"/>
    <n v="5"/>
    <d v="2023-04-01T01:42:00"/>
    <d v="2023-04-01T03:18:00"/>
    <s v="Mesero_4"/>
    <x v="0"/>
    <x v="2"/>
    <n v="15.11"/>
    <s v="Ocupada"/>
    <s v="Perú"/>
    <s v="Plato_2"/>
    <n v="75.11"/>
    <d v="2023-04-01T01:42:00"/>
    <d v="2023-04-01T01:42:00"/>
    <d v="2023-04-01T03:18:00"/>
    <d v="1899-12-30T01:51:00"/>
    <n v="0.16666666666666666"/>
    <d v="1899-12-30T01:41:00"/>
    <s v="SI"/>
  </r>
  <r>
    <n v="85"/>
    <s v="Cliente_747"/>
    <n v="3"/>
    <d v="2023-04-01T02:35:00"/>
    <d v="2023-04-01T04:31:00"/>
    <s v="Mesero_2"/>
    <x v="2"/>
    <x v="2"/>
    <n v="45.96"/>
    <s v="Libre"/>
    <s v="Ecuador"/>
    <s v="Plato_16"/>
    <n v="253.96"/>
    <d v="2023-04-01T02:35:00"/>
    <d v="2023-04-01T02:35:00"/>
    <d v="2023-04-01T04:31:00"/>
    <d v="1899-12-30T01:56:00"/>
    <n v="2.3666666666666667"/>
    <d v="1899-12-30T00:00:00"/>
    <s v="NO"/>
  </r>
  <r>
    <n v="86"/>
    <s v="Cliente_501"/>
    <n v="3"/>
    <d v="2023-04-01T00:02:00"/>
    <d v="2023-04-01T02:08:00"/>
    <s v="Mesero_5"/>
    <x v="0"/>
    <x v="0"/>
    <n v="11.84"/>
    <s v="Libre"/>
    <s v="España"/>
    <s v="Plato_1"/>
    <n v="61.84"/>
    <d v="2023-04-01T00:02:00"/>
    <d v="2023-04-01T00:02:00"/>
    <d v="2023-04-01T02:08:00"/>
    <d v="1899-12-30T02:06:00"/>
    <n v="0.13333333333333333"/>
    <d v="1899-12-30T01:58:00"/>
    <s v="SI"/>
  </r>
  <r>
    <n v="87"/>
    <s v="Cliente_733"/>
    <n v="2"/>
    <d v="2023-04-01T01:46:00"/>
    <d v="2023-04-01T03:18:00"/>
    <s v="Mesero_4"/>
    <x v="0"/>
    <x v="2"/>
    <n v="29.46"/>
    <s v="Ocupada"/>
    <s v="Venezuela"/>
    <s v="Plato_4"/>
    <n v="128.46"/>
    <d v="2023-04-01T01:46:00"/>
    <d v="2023-04-01T01:46:00"/>
    <d v="2023-04-01T03:18:00"/>
    <d v="1899-12-30T01:47:00"/>
    <n v="1.1833333333333333"/>
    <d v="1899-12-30T00:36:00"/>
    <s v="SI"/>
  </r>
  <r>
    <n v="88"/>
    <s v="Cliente_36"/>
    <n v="1"/>
    <d v="2023-04-01T03:30:00"/>
    <d v="2023-04-01T06:40:00"/>
    <s v="Mesero_4"/>
    <x v="0"/>
    <x v="0"/>
    <n v="23.93"/>
    <s v="Reservada"/>
    <s v="Ecuador"/>
    <s v="Plato_20"/>
    <n v="146.93"/>
    <d v="2023-04-01T03:30:00"/>
    <d v="2023-04-01T03:30:00"/>
    <d v="2023-04-01T06:40:00"/>
    <d v="1899-12-30T03:10:00"/>
    <n v="1.95"/>
    <d v="1899-12-30T01:13:00"/>
    <s v="SI"/>
  </r>
  <r>
    <n v="89"/>
    <s v="Cliente_553"/>
    <n v="4"/>
    <d v="2023-04-01T00:42:00"/>
    <d v="2023-04-01T02:19:00"/>
    <s v="Mesero_5"/>
    <x v="1"/>
    <x v="0"/>
    <n v="12.28"/>
    <s v="Libre"/>
    <s v="Uruguay"/>
    <s v="Plato_14"/>
    <n v="171.28"/>
    <d v="2023-04-01T00:42:00"/>
    <d v="2023-04-01T00:42:00"/>
    <d v="2023-04-01T02:19:00"/>
    <d v="1899-12-30T01:37:00"/>
    <n v="2.3666666666666667"/>
    <d v="1899-12-30T00:00:00"/>
    <s v="NO"/>
  </r>
  <r>
    <n v="90"/>
    <s v="Cliente_1000"/>
    <n v="3"/>
    <d v="2023-04-01T01:17:00"/>
    <d v="2023-04-01T03:13:00"/>
    <s v="Mesero_5"/>
    <x v="0"/>
    <x v="0"/>
    <n v="30.69"/>
    <s v="Reservada"/>
    <s v="Ecuador"/>
    <s v="Plato_18"/>
    <n v="64.69"/>
    <d v="2023-04-01T01:17:00"/>
    <d v="2023-04-01T01:17:00"/>
    <d v="2023-04-01T03:13:00"/>
    <d v="1899-12-30T01:56:00"/>
    <n v="0.8"/>
    <d v="1899-12-30T01:08:00"/>
    <s v="SI"/>
  </r>
  <r>
    <n v="91"/>
    <s v="Cliente_607"/>
    <n v="5"/>
    <d v="2023-04-01T03:38:00"/>
    <d v="2023-04-01T05:24:00"/>
    <s v="Mesero_5"/>
    <x v="0"/>
    <x v="2"/>
    <n v="39.1"/>
    <s v="Reservada"/>
    <s v="España"/>
    <s v="Plato_8"/>
    <n v="332.1"/>
    <d v="2023-04-01T03:38:00"/>
    <d v="2023-04-01T03:38:00"/>
    <d v="2023-04-01T05:24:00"/>
    <d v="1899-12-30T01:46:00"/>
    <n v="2.2000000000000002"/>
    <d v="1899-12-30T00:00:00"/>
    <s v="NO"/>
  </r>
  <r>
    <n v="92"/>
    <s v="Cliente_378"/>
    <n v="2"/>
    <d v="2023-04-01T03:35:00"/>
    <d v="2023-04-01T06:09:00"/>
    <s v="Mesero_2"/>
    <x v="1"/>
    <x v="2"/>
    <n v="12.75"/>
    <s v="Libre"/>
    <s v="Venezuela"/>
    <s v="Plato_9"/>
    <n v="94.75"/>
    <d v="2023-04-01T03:35:00"/>
    <d v="2023-04-01T03:35:00"/>
    <d v="2023-04-01T06:09:00"/>
    <d v="1899-12-30T02:34:00"/>
    <n v="0.7"/>
    <d v="1899-12-30T01:52:00"/>
    <s v="SI"/>
  </r>
  <r>
    <n v="93"/>
    <s v="Cliente_612"/>
    <n v="2"/>
    <d v="2023-04-01T01:39:00"/>
    <d v="2023-04-01T03:48:00"/>
    <s v="Mesero_2"/>
    <x v="0"/>
    <x v="2"/>
    <n v="45.66"/>
    <s v="Libre"/>
    <s v="Perú"/>
    <s v="Plato_9"/>
    <n v="74.66"/>
    <d v="2023-04-01T01:39:00"/>
    <d v="2023-04-01T01:39:00"/>
    <d v="2023-04-01T03:48:00"/>
    <d v="1899-12-30T02:09:00"/>
    <n v="0.3"/>
    <d v="1899-12-30T01:51:00"/>
    <s v="SI"/>
  </r>
  <r>
    <n v="94"/>
    <s v="Cliente_452"/>
    <n v="1"/>
    <d v="2023-04-01T01:52:00"/>
    <d v="2023-04-01T04:53:00"/>
    <s v="Mesero_4"/>
    <x v="0"/>
    <x v="2"/>
    <n v="28.36"/>
    <s v="Ocupada"/>
    <s v="Chile"/>
    <s v="Plato_2"/>
    <n v="281.36"/>
    <d v="2023-04-01T01:52:00"/>
    <d v="2023-04-01T01:52:00"/>
    <d v="2023-04-01T04:53:00"/>
    <d v="1899-12-30T03:16:00"/>
    <n v="2.15"/>
    <d v="1899-12-30T01:07:00"/>
    <s v="SI"/>
  </r>
  <r>
    <n v="95"/>
    <s v="Cliente_244"/>
    <n v="5"/>
    <d v="2023-04-01T03:19:00"/>
    <d v="2023-04-01T06:07:00"/>
    <s v="Mesero_2"/>
    <x v="2"/>
    <x v="2"/>
    <n v="24.68"/>
    <s v="Ocupada"/>
    <s v="España"/>
    <s v="Plato_12"/>
    <n v="177.68"/>
    <d v="2023-04-01T03:19:00"/>
    <d v="2023-04-01T03:19:00"/>
    <d v="2023-04-01T06:07:00"/>
    <d v="1899-12-30T03:03:00"/>
    <n v="0.68333333333333335"/>
    <d v="1899-12-30T02:22:00"/>
    <s v="SI"/>
  </r>
  <r>
    <n v="96"/>
    <s v="Cliente_840"/>
    <n v="5"/>
    <d v="2023-04-01T01:59:00"/>
    <d v="2023-04-01T05:26:00"/>
    <s v="Mesero_4"/>
    <x v="1"/>
    <x v="2"/>
    <n v="33.630000000000003"/>
    <s v="Libre"/>
    <s v="Bolivia"/>
    <s v="Plato_11"/>
    <n v="209.63"/>
    <d v="2023-04-01T01:59:00"/>
    <d v="2023-04-01T01:59:00"/>
    <d v="2023-04-01T05:26:00"/>
    <d v="1899-12-30T03:27:00"/>
    <n v="1.2666666666666666"/>
    <d v="1899-12-30T02:11:00"/>
    <s v="SI"/>
  </r>
  <r>
    <n v="97"/>
    <s v="Cliente_993"/>
    <n v="2"/>
    <d v="2023-04-01T01:46:00"/>
    <d v="2023-04-01T03:03:00"/>
    <s v="Mesero_2"/>
    <x v="2"/>
    <x v="2"/>
    <n v="19.22"/>
    <s v="Ocupada"/>
    <s v="Ecuador"/>
    <s v="Plato_10"/>
    <n v="207.22"/>
    <d v="2023-04-01T01:46:00"/>
    <d v="2023-04-01T01:46:00"/>
    <d v="2023-04-01T03:03:00"/>
    <d v="1899-12-30T01:32:00"/>
    <n v="1.3166666666666667"/>
    <d v="1899-12-30T00:13:00"/>
    <s v="SI"/>
  </r>
  <r>
    <n v="98"/>
    <s v="Cliente_29"/>
    <n v="3"/>
    <d v="2023-04-01T01:01:00"/>
    <d v="2023-04-01T03:22:00"/>
    <s v="Mesero_5"/>
    <x v="0"/>
    <x v="2"/>
    <n v="17.149999999999999"/>
    <s v="Ocupada"/>
    <s v="Bolivia"/>
    <s v="Plato_3"/>
    <n v="183.15"/>
    <d v="2023-04-01T01:01:00"/>
    <d v="2023-04-01T01:01:00"/>
    <d v="2023-04-01T03:22:00"/>
    <d v="1899-12-30T02:36:00"/>
    <n v="2.3333333333333335"/>
    <d v="1899-12-30T00:16:00"/>
    <s v="SI"/>
  </r>
  <r>
    <n v="99"/>
    <s v="Cliente_873"/>
    <n v="6"/>
    <d v="2023-04-01T02:22:00"/>
    <d v="2023-04-01T06:18:00"/>
    <s v="Mesero_2"/>
    <x v="0"/>
    <x v="2"/>
    <n v="33.549999999999997"/>
    <s v="Ocupada"/>
    <s v="Chile"/>
    <s v="Plato_2"/>
    <n v="172.55"/>
    <d v="2023-04-01T02:22:00"/>
    <d v="2023-04-01T02:22:00"/>
    <d v="2023-04-01T06:18:00"/>
    <d v="1899-12-30T04:11:00"/>
    <n v="1.4333333333333333"/>
    <d v="1899-12-30T02:45:00"/>
    <s v="SI"/>
  </r>
  <r>
    <n v="100"/>
    <s v="Cliente_965"/>
    <n v="1"/>
    <d v="2023-04-01T03:32:00"/>
    <d v="2023-04-01T06:45:00"/>
    <s v="Mesero_1"/>
    <x v="0"/>
    <x v="2"/>
    <n v="15.15"/>
    <s v="Reservada"/>
    <s v="Paraguay"/>
    <s v="Plato_7"/>
    <n v="181.15"/>
    <d v="2023-04-01T03:32:00"/>
    <d v="2023-04-01T03:32:00"/>
    <d v="2023-04-01T06:45:00"/>
    <d v="1899-12-30T03:13:00"/>
    <n v="1.7166666666666666"/>
    <d v="1899-12-30T01:30:00"/>
    <s v="SI"/>
  </r>
  <r>
    <n v="101"/>
    <s v="Cliente_313"/>
    <n v="5"/>
    <d v="2023-04-01T00:14:00"/>
    <d v="2023-04-01T02:15:00"/>
    <s v="Mesero_4"/>
    <x v="0"/>
    <x v="2"/>
    <n v="15.09"/>
    <s v="Libre"/>
    <s v="Venezuela"/>
    <s v="Plato_17"/>
    <n v="153.09"/>
    <d v="2023-04-01T00:14:00"/>
    <d v="2023-04-01T00:14:00"/>
    <d v="2023-04-01T02:15:00"/>
    <d v="1899-12-30T02:01:00"/>
    <n v="2.2333333333333334"/>
    <d v="1899-12-30T00:00:00"/>
    <s v="NO"/>
  </r>
  <r>
    <n v="102"/>
    <s v="Cliente_520"/>
    <n v="2"/>
    <d v="2023-04-01T01:33:00"/>
    <d v="2023-04-01T04:14:00"/>
    <s v="Mesero_3"/>
    <x v="0"/>
    <x v="2"/>
    <n v="12.65"/>
    <s v="Reservada"/>
    <s v="Venezuela"/>
    <s v="Plato_16"/>
    <n v="183.65"/>
    <d v="2023-04-01T01:33:00"/>
    <d v="2023-04-01T01:33:00"/>
    <d v="2023-04-01T04:14:00"/>
    <d v="1899-12-30T02:41:00"/>
    <n v="0.76666666666666672"/>
    <d v="1899-12-30T01:55:00"/>
    <s v="SI"/>
  </r>
  <r>
    <n v="103"/>
    <s v="Cliente_388"/>
    <n v="3"/>
    <d v="2023-04-01T01:42:00"/>
    <d v="2023-04-01T05:10:00"/>
    <s v="Mesero_4"/>
    <x v="0"/>
    <x v="0"/>
    <n v="26.75"/>
    <s v="Reservada"/>
    <s v="Brasil"/>
    <s v="Plato_13"/>
    <n v="99.75"/>
    <d v="2023-04-01T01:42:00"/>
    <d v="2023-04-01T01:42:00"/>
    <d v="2023-04-01T05:10:00"/>
    <d v="1899-12-30T03:28:00"/>
    <n v="1.65"/>
    <d v="1899-12-30T01:49:00"/>
    <s v="SI"/>
  </r>
  <r>
    <n v="104"/>
    <s v="Cliente_384"/>
    <n v="4"/>
    <d v="2023-04-01T01:28:00"/>
    <d v="2023-04-01T02:44:00"/>
    <s v="Mesero_3"/>
    <x v="1"/>
    <x v="0"/>
    <n v="11.12"/>
    <s v="Reservada"/>
    <s v="Uruguay"/>
    <s v="Plato_14"/>
    <n v="88.12"/>
    <d v="2023-04-01T01:28:00"/>
    <d v="2023-04-01T01:28:00"/>
    <d v="2023-04-01T02:44:00"/>
    <d v="1899-12-30T01:16:00"/>
    <n v="0.91666666666666663"/>
    <d v="1899-12-30T00:21:00"/>
    <s v="SI"/>
  </r>
  <r>
    <n v="105"/>
    <s v="Cliente_517"/>
    <n v="6"/>
    <d v="2023-04-01T01:18:00"/>
    <d v="2023-04-01T04:00:00"/>
    <s v="Mesero_3"/>
    <x v="0"/>
    <x v="2"/>
    <n v="15.64"/>
    <s v="Libre"/>
    <s v="Brasil"/>
    <s v="Plato_3"/>
    <n v="156.63999999999999"/>
    <d v="2023-04-01T01:18:00"/>
    <d v="2023-04-01T01:18:00"/>
    <d v="2023-04-01T04:00:00"/>
    <d v="1899-12-30T02:42:00"/>
    <n v="0.71666666666666667"/>
    <d v="1899-12-30T01:59:00"/>
    <s v="SI"/>
  </r>
  <r>
    <n v="106"/>
    <s v="Cliente_711"/>
    <n v="3"/>
    <d v="2023-04-01T02:00:00"/>
    <d v="2023-04-01T05:08:00"/>
    <s v="Mesero_4"/>
    <x v="1"/>
    <x v="1"/>
    <n v="22.72"/>
    <s v="Libre"/>
    <s v="Uruguay"/>
    <s v="Plato_18"/>
    <n v="90.72"/>
    <d v="2023-04-01T02:00:00"/>
    <d v="2023-04-01T02:00:00"/>
    <d v="2023-04-01T05:08:00"/>
    <d v="1899-12-30T03:08:00"/>
    <n v="0.48333333333333334"/>
    <d v="1899-12-30T02:39:00"/>
    <s v="SI"/>
  </r>
  <r>
    <n v="107"/>
    <s v="Cliente_651"/>
    <n v="5"/>
    <d v="2023-04-01T01:29:00"/>
    <d v="2023-04-01T02:58:00"/>
    <s v="Mesero_2"/>
    <x v="0"/>
    <x v="0"/>
    <n v="48.77"/>
    <s v="Reservada"/>
    <s v="Bolivia"/>
    <s v="Plato_15"/>
    <n v="301.77"/>
    <d v="2023-04-01T01:29:00"/>
    <d v="2023-04-01T01:29:00"/>
    <d v="2023-04-01T02:58:00"/>
    <d v="1899-12-30T01:29:00"/>
    <n v="2.35"/>
    <d v="1899-12-30T00:00:00"/>
    <s v="NO"/>
  </r>
  <r>
    <n v="108"/>
    <s v="Cliente_545"/>
    <n v="3"/>
    <d v="2023-04-01T01:32:00"/>
    <d v="2023-04-01T03:37:00"/>
    <s v="Mesero_4"/>
    <x v="1"/>
    <x v="0"/>
    <n v="23.26"/>
    <s v="Reservada"/>
    <s v="Paraguay"/>
    <s v="Plato_9"/>
    <n v="147.26"/>
    <d v="2023-04-01T01:32:00"/>
    <d v="2023-04-01T01:32:00"/>
    <d v="2023-04-01T03:37:00"/>
    <d v="1899-12-30T02:05:00"/>
    <n v="1.9166666666666667"/>
    <d v="1899-12-30T00:10:00"/>
    <s v="SI"/>
  </r>
  <r>
    <n v="109"/>
    <s v="Cliente_116"/>
    <n v="2"/>
    <d v="2023-04-01T01:25:00"/>
    <d v="2023-04-01T02:26:00"/>
    <s v="Mesero_4"/>
    <x v="1"/>
    <x v="2"/>
    <n v="42.95"/>
    <s v="Libre"/>
    <s v="Ecuador"/>
    <s v="Plato_18"/>
    <n v="211.95"/>
    <d v="2023-04-01T01:25:00"/>
    <d v="2023-04-01T01:25:00"/>
    <d v="2023-04-01T02:26:00"/>
    <d v="1899-12-30T01:01:00"/>
    <n v="1.9666666666666666"/>
    <d v="1899-12-30T00:00:00"/>
    <s v="NO"/>
  </r>
  <r>
    <n v="110"/>
    <s v="Cliente_170"/>
    <n v="1"/>
    <d v="2023-04-01T03:32:00"/>
    <d v="2023-04-01T06:37:00"/>
    <s v="Mesero_1"/>
    <x v="0"/>
    <x v="2"/>
    <n v="47.91"/>
    <s v="Reservada"/>
    <s v="Paraguay"/>
    <s v="Plato_9"/>
    <n v="210.91"/>
    <d v="2023-04-01T03:32:00"/>
    <d v="2023-04-01T03:32:00"/>
    <d v="2023-04-01T06:37:00"/>
    <d v="1899-12-30T03:05:00"/>
    <n v="2.0166666666666666"/>
    <d v="1899-12-30T01:04:00"/>
    <s v="SI"/>
  </r>
  <r>
    <n v="111"/>
    <s v="Cliente_92"/>
    <n v="2"/>
    <d v="2023-04-01T01:48:00"/>
    <d v="2023-04-01T05:07:00"/>
    <s v="Mesero_3"/>
    <x v="1"/>
    <x v="2"/>
    <n v="18.82"/>
    <s v="Reservada"/>
    <s v="Ecuador"/>
    <s v="Plato_15"/>
    <n v="222.82"/>
    <d v="2023-04-01T01:48:00"/>
    <d v="2023-04-01T01:48:00"/>
    <d v="2023-04-01T05:07:00"/>
    <d v="1899-12-30T03:19:00"/>
    <n v="2.2833333333333332"/>
    <d v="1899-12-30T01:02:00"/>
    <s v="SI"/>
  </r>
  <r>
    <n v="112"/>
    <s v="Cliente_552"/>
    <n v="2"/>
    <d v="2023-04-01T01:49:00"/>
    <d v="2023-04-01T04:01:00"/>
    <s v="Mesero_2"/>
    <x v="2"/>
    <x v="1"/>
    <n v="35.36"/>
    <s v="Ocupada"/>
    <s v="Perú"/>
    <s v="Plato_3"/>
    <n v="55.36"/>
    <d v="2023-04-01T01:49:00"/>
    <d v="2023-04-01T01:49:00"/>
    <d v="2023-04-01T04:01:00"/>
    <d v="1899-12-30T02:27:00"/>
    <n v="0.26666666666666666"/>
    <d v="1899-12-30T02:11:00"/>
    <s v="SI"/>
  </r>
  <r>
    <n v="113"/>
    <s v="Cliente_627"/>
    <n v="2"/>
    <d v="2023-04-01T01:12:00"/>
    <d v="2023-04-01T04:21:00"/>
    <s v="Mesero_3"/>
    <x v="0"/>
    <x v="2"/>
    <n v="29.74"/>
    <s v="Ocupada"/>
    <s v="Brasil"/>
    <s v="Plato_18"/>
    <n v="97.74"/>
    <d v="2023-04-01T01:12:00"/>
    <d v="2023-04-01T01:12:00"/>
    <d v="2023-04-01T04:21:00"/>
    <d v="1899-12-30T03:24:00"/>
    <n v="0.85"/>
    <d v="1899-12-30T02:33:00"/>
    <s v="SI"/>
  </r>
  <r>
    <n v="114"/>
    <s v="Cliente_588"/>
    <n v="6"/>
    <d v="2023-04-01T00:49:00"/>
    <d v="2023-04-01T03:30:00"/>
    <s v="Mesero_1"/>
    <x v="0"/>
    <x v="2"/>
    <n v="38.81"/>
    <s v="Ocupada"/>
    <s v="Chile"/>
    <s v="Plato_2"/>
    <n v="291.81"/>
    <d v="2023-04-01T00:49:00"/>
    <d v="2023-04-01T00:49:00"/>
    <d v="2023-04-01T03:30:00"/>
    <d v="1899-12-30T02:56:00"/>
    <n v="2.1833333333333331"/>
    <d v="1899-12-30T00:45:00"/>
    <s v="SI"/>
  </r>
  <r>
    <n v="115"/>
    <s v="Cliente_313"/>
    <n v="6"/>
    <d v="2023-04-01T03:43:00"/>
    <d v="2023-04-01T06:26:00"/>
    <s v="Mesero_1"/>
    <x v="2"/>
    <x v="0"/>
    <n v="46.46"/>
    <s v="Ocupada"/>
    <s v="Uruguay"/>
    <s v="Plato_6"/>
    <n v="283.45999999999998"/>
    <d v="2023-04-01T03:43:00"/>
    <d v="2023-04-01T03:43:00"/>
    <d v="2023-04-01T06:26:00"/>
    <d v="1899-12-30T02:58:00"/>
    <n v="1.6333333333333333"/>
    <d v="1899-12-30T01:20:00"/>
    <s v="SI"/>
  </r>
  <r>
    <n v="116"/>
    <s v="Cliente_949"/>
    <n v="5"/>
    <d v="2023-04-01T03:15:00"/>
    <d v="2023-04-01T06:33:00"/>
    <s v="Mesero_1"/>
    <x v="0"/>
    <x v="2"/>
    <n v="47.69"/>
    <s v="Ocupada"/>
    <s v="Chile"/>
    <s v="Plato_15"/>
    <n v="316.69"/>
    <d v="2023-04-01T03:15:00"/>
    <d v="2023-04-01T03:15:00"/>
    <d v="2023-04-01T06:33:00"/>
    <d v="1899-12-30T03:33:00"/>
    <n v="2.15"/>
    <d v="1899-12-30T01:24:00"/>
    <s v="SI"/>
  </r>
  <r>
    <n v="117"/>
    <s v="Cliente_863"/>
    <n v="4"/>
    <d v="2023-04-01T02:55:00"/>
    <d v="2023-04-01T05:45:00"/>
    <s v="Mesero_3"/>
    <x v="1"/>
    <x v="2"/>
    <n v="11.65"/>
    <s v="Ocupada"/>
    <s v="Chile"/>
    <s v="Plato_8"/>
    <n v="81.650000000000006"/>
    <d v="2023-04-01T02:55:00"/>
    <d v="2023-04-01T02:55:00"/>
    <d v="2023-04-01T05:45:00"/>
    <d v="1899-12-30T03:05:00"/>
    <n v="0.13333333333333333"/>
    <d v="1899-12-30T02:57:00"/>
    <s v="SI"/>
  </r>
  <r>
    <n v="118"/>
    <s v="Cliente_140"/>
    <n v="1"/>
    <d v="2023-04-01T00:34:00"/>
    <d v="2023-04-01T01:45:00"/>
    <s v="Mesero_5"/>
    <x v="2"/>
    <x v="0"/>
    <n v="49.32"/>
    <s v="Libre"/>
    <s v="Bolivia"/>
    <s v="Plato_4"/>
    <n v="258.32"/>
    <d v="2023-04-01T00:34:00"/>
    <d v="2023-04-01T00:34:00"/>
    <d v="2023-04-01T01:45:00"/>
    <d v="1899-12-30T01:11:00"/>
    <n v="2.2666666666666666"/>
    <d v="1899-12-30T00:00:00"/>
    <s v="NO"/>
  </r>
  <r>
    <n v="119"/>
    <s v="Cliente_523"/>
    <n v="3"/>
    <d v="2023-04-02T03:24:00"/>
    <d v="2023-04-02T05:03:00"/>
    <s v="Mesero_2"/>
    <x v="1"/>
    <x v="2"/>
    <n v="11.5"/>
    <s v="Reservada"/>
    <s v="Perú"/>
    <s v="Plato_10"/>
    <n v="145.5"/>
    <d v="2023-04-02T03:24:00"/>
    <d v="2023-04-02T03:24:00"/>
    <d v="2023-04-02T05:03:00"/>
    <d v="1899-12-30T01:39:00"/>
    <n v="0.9"/>
    <d v="1899-12-30T00:45:00"/>
    <s v="SI"/>
  </r>
  <r>
    <n v="120"/>
    <s v="Cliente_916"/>
    <n v="2"/>
    <d v="2023-04-02T00:38:00"/>
    <d v="2023-04-02T01:42:00"/>
    <s v="Mesero_1"/>
    <x v="0"/>
    <x v="1"/>
    <n v="12.51"/>
    <s v="Reservada"/>
    <s v="Uruguay"/>
    <s v="Plato_17"/>
    <n v="157.51"/>
    <d v="2023-04-02T00:38:00"/>
    <d v="2023-04-02T00:38:00"/>
    <d v="2023-04-02T01:42:00"/>
    <d v="1899-12-30T01:04:00"/>
    <n v="1.6166666666666667"/>
    <d v="1899-12-30T00:00:00"/>
    <s v="NO"/>
  </r>
  <r>
    <n v="121"/>
    <s v="Cliente_416"/>
    <n v="4"/>
    <d v="2023-04-02T03:45:00"/>
    <d v="2023-04-02T06:13:00"/>
    <s v="Mesero_4"/>
    <x v="0"/>
    <x v="2"/>
    <n v="12.3"/>
    <s v="Reservada"/>
    <s v="Paraguay"/>
    <s v="Plato_10"/>
    <n v="64.3"/>
    <d v="2023-04-02T03:45:00"/>
    <d v="2023-04-02T03:45:00"/>
    <d v="2023-04-02T06:13:00"/>
    <d v="1899-12-30T02:28:00"/>
    <n v="0.6333333333333333"/>
    <d v="1899-12-30T01:50:00"/>
    <s v="SI"/>
  </r>
  <r>
    <n v="122"/>
    <s v="Cliente_346"/>
    <n v="6"/>
    <d v="2023-04-02T01:23:00"/>
    <d v="2023-04-02T02:48:00"/>
    <s v="Mesero_1"/>
    <x v="0"/>
    <x v="0"/>
    <n v="20.38"/>
    <s v="Ocupada"/>
    <s v="Colombia"/>
    <s v="Plato_8"/>
    <n v="125.38"/>
    <d v="2023-04-02T01:23:00"/>
    <d v="2023-04-02T01:23:00"/>
    <d v="2023-04-02T02:48:00"/>
    <d v="1899-12-30T01:40:00"/>
    <n v="0.53333333333333333"/>
    <d v="1899-12-30T01:08:00"/>
    <s v="SI"/>
  </r>
  <r>
    <n v="123"/>
    <s v="Cliente_381"/>
    <n v="6"/>
    <d v="2023-04-02T03:09:00"/>
    <d v="2023-04-02T04:10:00"/>
    <s v="Mesero_4"/>
    <x v="0"/>
    <x v="0"/>
    <n v="46.88"/>
    <s v="Reservada"/>
    <s v="Argentina"/>
    <s v="Plato_7"/>
    <n v="70.88"/>
    <d v="2023-04-02T03:09:00"/>
    <d v="2023-04-02T03:09:00"/>
    <d v="2023-04-02T04:10:00"/>
    <d v="1899-12-30T01:01:00"/>
    <n v="0.55000000000000004"/>
    <d v="1899-12-30T00:28:00"/>
    <s v="SI"/>
  </r>
  <r>
    <n v="124"/>
    <s v="Cliente_791"/>
    <n v="5"/>
    <d v="2023-04-02T03:39:00"/>
    <d v="2023-04-02T05:22:00"/>
    <s v="Mesero_3"/>
    <x v="0"/>
    <x v="0"/>
    <n v="10.85"/>
    <s v="Libre"/>
    <s v="España"/>
    <s v="Plato_3"/>
    <n v="232.85"/>
    <d v="2023-04-02T03:39:00"/>
    <d v="2023-04-02T03:39:00"/>
    <d v="2023-04-02T05:22:00"/>
    <d v="1899-12-30T01:43:00"/>
    <n v="2.2999999999999998"/>
    <d v="1899-12-30T00:00:00"/>
    <s v="NO"/>
  </r>
  <r>
    <n v="125"/>
    <s v="Cliente_697"/>
    <n v="2"/>
    <d v="2023-04-02T02:56:00"/>
    <d v="2023-04-02T06:13:00"/>
    <s v="Mesero_3"/>
    <x v="0"/>
    <x v="2"/>
    <n v="24.66"/>
    <s v="Libre"/>
    <s v="Bolivia"/>
    <s v="Plato_16"/>
    <n v="208.66"/>
    <d v="2023-04-02T02:56:00"/>
    <d v="2023-04-02T02:56:00"/>
    <d v="2023-04-02T06:13:00"/>
    <d v="1899-12-30T03:17:00"/>
    <n v="1.4"/>
    <d v="1899-12-30T01:53:00"/>
    <s v="SI"/>
  </r>
  <r>
    <n v="126"/>
    <s v="Cliente_516"/>
    <n v="3"/>
    <d v="2023-04-02T02:45:00"/>
    <d v="2023-04-02T05:12:00"/>
    <s v="Mesero_1"/>
    <x v="0"/>
    <x v="2"/>
    <n v="41.82"/>
    <s v="Libre"/>
    <s v="Perú"/>
    <s v="Plato_16"/>
    <n v="206.82"/>
    <d v="2023-04-02T02:45:00"/>
    <d v="2023-04-02T02:45:00"/>
    <d v="2023-04-02T05:12:00"/>
    <d v="1899-12-30T02:27:00"/>
    <n v="2.3166666666666669"/>
    <d v="1899-12-30T00:08:00"/>
    <s v="SI"/>
  </r>
  <r>
    <n v="127"/>
    <s v="Cliente_541"/>
    <n v="4"/>
    <d v="2023-04-02T00:42:00"/>
    <d v="2023-04-02T02:28:00"/>
    <s v="Mesero_4"/>
    <x v="0"/>
    <x v="2"/>
    <n v="32.82"/>
    <s v="Libre"/>
    <s v="Argentina"/>
    <s v="Plato_19"/>
    <n v="104.82"/>
    <d v="2023-04-02T00:42:00"/>
    <d v="2023-04-02T00:42:00"/>
    <d v="2023-04-02T02:28:00"/>
    <d v="1899-12-30T01:46:00"/>
    <n v="0.5"/>
    <d v="1899-12-30T01:16:00"/>
    <s v="SI"/>
  </r>
  <r>
    <n v="128"/>
    <s v="Cliente_830"/>
    <n v="5"/>
    <d v="2023-04-02T01:31:00"/>
    <d v="2023-04-02T03:28:00"/>
    <s v="Mesero_2"/>
    <x v="0"/>
    <x v="1"/>
    <n v="49.36"/>
    <s v="Ocupada"/>
    <s v="Uruguay"/>
    <s v="Plato_1"/>
    <n v="288.36"/>
    <d v="2023-04-02T01:31:00"/>
    <d v="2023-04-02T01:31:00"/>
    <d v="2023-04-02T03:28:00"/>
    <d v="1899-12-30T02:12:00"/>
    <n v="2.8666666666666667"/>
    <d v="1899-12-30T00:00:00"/>
    <s v="NO"/>
  </r>
  <r>
    <n v="129"/>
    <s v="Cliente_656"/>
    <n v="5"/>
    <d v="2023-04-02T00:41:00"/>
    <d v="2023-04-02T02:41:00"/>
    <s v="Mesero_2"/>
    <x v="0"/>
    <x v="2"/>
    <n v="49.3"/>
    <s v="Reservada"/>
    <s v="Perú"/>
    <s v="Plato_12"/>
    <n v="155.30000000000001"/>
    <d v="2023-04-02T00:41:00"/>
    <d v="2023-04-02T00:41:00"/>
    <d v="2023-04-02T02:41:00"/>
    <d v="1899-12-30T02:00:00"/>
    <n v="1.3333333333333333"/>
    <d v="1899-12-30T00:40:00"/>
    <s v="SI"/>
  </r>
  <r>
    <n v="130"/>
    <s v="Cliente_486"/>
    <n v="4"/>
    <d v="2023-04-02T00:26:00"/>
    <d v="2023-04-02T01:32:00"/>
    <s v="Mesero_2"/>
    <x v="0"/>
    <x v="2"/>
    <n v="38.130000000000003"/>
    <s v="Libre"/>
    <s v="Colombia"/>
    <s v="Plato_8"/>
    <n v="73.13"/>
    <d v="2023-04-02T00:26:00"/>
    <d v="2023-04-02T00:26:00"/>
    <d v="2023-04-02T01:32:00"/>
    <d v="1899-12-30T01:06:00"/>
    <n v="0.41666666666666669"/>
    <d v="1899-12-30T00:41:00"/>
    <s v="SI"/>
  </r>
  <r>
    <n v="131"/>
    <s v="Cliente_728"/>
    <n v="5"/>
    <d v="2023-04-02T00:43:00"/>
    <d v="2023-04-02T04:18:00"/>
    <s v="Mesero_4"/>
    <x v="0"/>
    <x v="2"/>
    <n v="42.41"/>
    <s v="Ocupada"/>
    <s v="Ecuador"/>
    <s v="Plato_20"/>
    <n v="199.41"/>
    <d v="2023-04-02T00:43:00"/>
    <d v="2023-04-02T00:43:00"/>
    <d v="2023-04-02T04:18:00"/>
    <d v="1899-12-30T03:50:00"/>
    <n v="2"/>
    <d v="1899-12-30T01:50:00"/>
    <s v="SI"/>
  </r>
  <r>
    <n v="132"/>
    <s v="Cliente_774"/>
    <n v="2"/>
    <d v="2023-04-02T01:26:00"/>
    <d v="2023-04-02T02:43:00"/>
    <s v="Mesero_3"/>
    <x v="2"/>
    <x v="0"/>
    <n v="30.96"/>
    <s v="Reservada"/>
    <s v="Bolivia"/>
    <s v="Plato_14"/>
    <n v="236.96"/>
    <d v="2023-04-02T01:26:00"/>
    <d v="2023-04-02T01:26:00"/>
    <d v="2023-04-02T02:43:00"/>
    <d v="1899-12-30T01:17:00"/>
    <n v="1.7"/>
    <d v="1899-12-30T00:00:00"/>
    <s v="NO"/>
  </r>
  <r>
    <n v="133"/>
    <s v="Cliente_26"/>
    <n v="6"/>
    <d v="2023-04-02T00:54:00"/>
    <d v="2023-04-02T03:52:00"/>
    <s v="Mesero_2"/>
    <x v="0"/>
    <x v="2"/>
    <n v="39.74"/>
    <s v="Ocupada"/>
    <s v="Chile"/>
    <s v="Plato_15"/>
    <n v="221.74"/>
    <d v="2023-04-02T00:54:00"/>
    <d v="2023-04-02T00:54:00"/>
    <d v="2023-04-02T03:52:00"/>
    <d v="1899-12-30T03:13:00"/>
    <n v="1.7833333333333334"/>
    <d v="1899-12-30T01:26:00"/>
    <s v="SI"/>
  </r>
  <r>
    <n v="134"/>
    <s v="Cliente_273"/>
    <n v="6"/>
    <d v="2023-04-02T00:07:00"/>
    <d v="2023-04-02T03:52:00"/>
    <s v="Mesero_1"/>
    <x v="2"/>
    <x v="2"/>
    <n v="30.1"/>
    <s v="Libre"/>
    <s v="Uruguay"/>
    <s v="Plato_7"/>
    <n v="150.1"/>
    <d v="2023-04-02T00:07:00"/>
    <d v="2023-04-02T00:07:00"/>
    <d v="2023-04-02T03:52:00"/>
    <d v="1899-12-30T03:45:00"/>
    <n v="0.8"/>
    <d v="1899-12-30T02:57:00"/>
    <s v="SI"/>
  </r>
  <r>
    <n v="135"/>
    <s v="Cliente_798"/>
    <n v="1"/>
    <d v="2023-04-02T01:00:00"/>
    <d v="2023-04-02T03:01:00"/>
    <s v="Mesero_5"/>
    <x v="2"/>
    <x v="2"/>
    <n v="34.700000000000003"/>
    <s v="Ocupada"/>
    <s v="Brasil"/>
    <s v="Plato_17"/>
    <n v="294.7"/>
    <d v="2023-04-02T01:00:00"/>
    <d v="2023-04-02T01:00:00"/>
    <d v="2023-04-02T03:01:00"/>
    <d v="1899-12-30T02:16:00"/>
    <n v="1.4666666666666666"/>
    <d v="1899-12-30T00:48:00"/>
    <s v="SI"/>
  </r>
  <r>
    <n v="136"/>
    <s v="Cliente_8"/>
    <n v="1"/>
    <d v="2023-04-02T01:50:00"/>
    <d v="2023-04-02T05:01:00"/>
    <s v="Mesero_1"/>
    <x v="0"/>
    <x v="2"/>
    <n v="30.25"/>
    <s v="Ocupada"/>
    <s v="Bolivia"/>
    <s v="Plato_20"/>
    <n v="110.25"/>
    <d v="2023-04-02T01:50:00"/>
    <d v="2023-04-02T01:50:00"/>
    <d v="2023-04-02T05:01:00"/>
    <d v="1899-12-30T03:26:00"/>
    <n v="0.21666666666666667"/>
    <d v="1899-12-30T03:13:00"/>
    <s v="SI"/>
  </r>
  <r>
    <n v="137"/>
    <s v="Cliente_31"/>
    <n v="3"/>
    <d v="2023-04-02T01:21:00"/>
    <d v="2023-04-02T04:11:00"/>
    <s v="Mesero_4"/>
    <x v="1"/>
    <x v="2"/>
    <n v="12.4"/>
    <s v="Ocupada"/>
    <s v="Colombia"/>
    <s v="Plato_13"/>
    <n v="75.400000000000006"/>
    <d v="2023-04-02T01:21:00"/>
    <d v="2023-04-02T01:21:00"/>
    <d v="2023-04-02T04:11:00"/>
    <d v="1899-12-30T03:05:00"/>
    <n v="0.68333333333333335"/>
    <d v="1899-12-30T02:24:00"/>
    <s v="SI"/>
  </r>
  <r>
    <n v="138"/>
    <s v="Cliente_658"/>
    <n v="2"/>
    <d v="2023-04-02T03:48:00"/>
    <d v="2023-04-02T05:09:00"/>
    <s v="Mesero_2"/>
    <x v="1"/>
    <x v="0"/>
    <n v="32.79"/>
    <s v="Ocupada"/>
    <s v="Venezuela"/>
    <s v="Plato_17"/>
    <n v="270.79000000000002"/>
    <d v="2023-04-02T03:48:00"/>
    <d v="2023-04-02T03:48:00"/>
    <d v="2023-04-02T05:09:00"/>
    <d v="1899-12-30T01:36:00"/>
    <n v="1.6166666666666667"/>
    <d v="1899-12-30T00:00:00"/>
    <s v="NO"/>
  </r>
  <r>
    <n v="139"/>
    <s v="Cliente_773"/>
    <n v="3"/>
    <d v="2023-04-02T00:40:00"/>
    <d v="2023-04-02T04:39:00"/>
    <s v="Mesero_2"/>
    <x v="0"/>
    <x v="2"/>
    <n v="47.2"/>
    <s v="Libre"/>
    <s v="Chile"/>
    <s v="Plato_8"/>
    <n v="82.2"/>
    <d v="2023-04-02T00:40:00"/>
    <d v="2023-04-02T00:40:00"/>
    <d v="2023-04-02T04:39:00"/>
    <d v="1899-12-30T03:59:00"/>
    <n v="0.43333333333333335"/>
    <d v="1899-12-30T03:33:00"/>
    <s v="SI"/>
  </r>
  <r>
    <n v="140"/>
    <s v="Cliente_158"/>
    <n v="4"/>
    <d v="2023-04-02T03:49:00"/>
    <d v="2023-04-02T06:29:00"/>
    <s v="Mesero_2"/>
    <x v="0"/>
    <x v="1"/>
    <n v="32.130000000000003"/>
    <s v="Libre"/>
    <s v="Paraguay"/>
    <s v="Plato_1"/>
    <n v="223.13"/>
    <d v="2023-04-02T03:49:00"/>
    <d v="2023-04-02T03:49:00"/>
    <d v="2023-04-02T06:29:00"/>
    <d v="1899-12-30T02:40:00"/>
    <n v="1.9666666666666666"/>
    <d v="1899-12-30T00:42:00"/>
    <s v="SI"/>
  </r>
  <r>
    <n v="141"/>
    <s v="Cliente_569"/>
    <n v="4"/>
    <d v="2023-04-02T01:58:00"/>
    <d v="2023-04-02T05:45:00"/>
    <s v="Mesero_3"/>
    <x v="1"/>
    <x v="2"/>
    <n v="41.56"/>
    <s v="Reservada"/>
    <s v="Ecuador"/>
    <s v="Plato_13"/>
    <n v="62.56"/>
    <d v="2023-04-02T01:58:00"/>
    <d v="2023-04-02T01:58:00"/>
    <d v="2023-04-02T05:45:00"/>
    <d v="1899-12-30T03:47:00"/>
    <n v="0.46666666666666667"/>
    <d v="1899-12-30T03:19:00"/>
    <s v="SI"/>
  </r>
  <r>
    <n v="142"/>
    <s v="Cliente_286"/>
    <n v="3"/>
    <d v="2023-04-02T02:05:00"/>
    <d v="2023-04-02T04:05:00"/>
    <s v="Mesero_4"/>
    <x v="0"/>
    <x v="2"/>
    <n v="16.29"/>
    <s v="Ocupada"/>
    <s v="Argentina"/>
    <s v="Plato_7"/>
    <n v="197.29"/>
    <d v="2023-04-02T02:05:00"/>
    <d v="2023-04-02T02:05:00"/>
    <d v="2023-04-02T04:05:00"/>
    <d v="1899-12-30T02:15:00"/>
    <n v="1.1666666666666667"/>
    <d v="1899-12-30T01:05:00"/>
    <s v="SI"/>
  </r>
  <r>
    <n v="143"/>
    <s v="Cliente_199"/>
    <n v="4"/>
    <d v="2023-04-02T00:32:00"/>
    <d v="2023-04-02T04:30:00"/>
    <s v="Mesero_4"/>
    <x v="0"/>
    <x v="1"/>
    <n v="48.26"/>
    <s v="Libre"/>
    <s v="Perú"/>
    <s v="Plato_1"/>
    <n v="98.259999999999991"/>
    <d v="2023-04-02T00:32:00"/>
    <d v="2023-04-02T00:32:00"/>
    <d v="2023-04-02T04:30:00"/>
    <d v="1899-12-30T03:58:00"/>
    <n v="0.26666666666666666"/>
    <d v="1899-12-30T03:42:00"/>
    <s v="SI"/>
  </r>
  <r>
    <n v="144"/>
    <s v="Cliente_712"/>
    <n v="1"/>
    <d v="2023-04-02T02:58:00"/>
    <d v="2023-04-02T05:32:00"/>
    <s v="Mesero_4"/>
    <x v="2"/>
    <x v="2"/>
    <n v="11.22"/>
    <s v="Ocupada"/>
    <s v="Perú"/>
    <s v="Plato_19"/>
    <n v="196.22"/>
    <d v="2023-04-02T02:58:00"/>
    <d v="2023-04-02T02:58:00"/>
    <d v="2023-04-02T05:32:00"/>
    <d v="1899-12-30T02:49:00"/>
    <n v="2.5"/>
    <d v="1899-12-30T00:19:00"/>
    <s v="SI"/>
  </r>
  <r>
    <n v="145"/>
    <s v="Cliente_56"/>
    <n v="5"/>
    <d v="2023-04-02T00:37:00"/>
    <d v="2023-04-02T01:42:00"/>
    <s v="Mesero_2"/>
    <x v="2"/>
    <x v="2"/>
    <n v="11.32"/>
    <s v="Ocupada"/>
    <s v="Venezuela"/>
    <s v="Plato_5"/>
    <n v="137.32"/>
    <d v="2023-04-02T00:37:00"/>
    <d v="2023-04-02T00:37:00"/>
    <d v="2023-04-02T01:42:00"/>
    <d v="1899-12-30T01:20:00"/>
    <n v="1.7666666666666666"/>
    <d v="1899-12-30T00:00:00"/>
    <s v="NO"/>
  </r>
  <r>
    <n v="146"/>
    <s v="Cliente_670"/>
    <n v="6"/>
    <d v="2023-04-02T01:40:00"/>
    <d v="2023-04-02T02:54:00"/>
    <s v="Mesero_3"/>
    <x v="0"/>
    <x v="2"/>
    <n v="38.4"/>
    <s v="Reservada"/>
    <s v="Paraguay"/>
    <s v="Plato_17"/>
    <n v="100.4"/>
    <d v="2023-04-02T01:40:00"/>
    <d v="2023-04-02T01:40:00"/>
    <d v="2023-04-02T02:54:00"/>
    <d v="1899-12-30T01:14:00"/>
    <n v="0.78333333333333333"/>
    <d v="1899-12-30T00:27:00"/>
    <s v="SI"/>
  </r>
  <r>
    <n v="147"/>
    <s v="Cliente_909"/>
    <n v="4"/>
    <d v="2023-04-02T03:18:00"/>
    <d v="2023-04-02T04:58:00"/>
    <s v="Mesero_3"/>
    <x v="1"/>
    <x v="2"/>
    <n v="27.14"/>
    <s v="Reservada"/>
    <s v="Colombia"/>
    <s v="Plato_20"/>
    <n v="111.14"/>
    <d v="2023-04-02T03:18:00"/>
    <d v="2023-04-02T03:18:00"/>
    <d v="2023-04-02T04:58:00"/>
    <d v="1899-12-30T01:40:00"/>
    <n v="0.55000000000000004"/>
    <d v="1899-12-30T01:07:00"/>
    <s v="SI"/>
  </r>
  <r>
    <n v="148"/>
    <s v="Cliente_402"/>
    <n v="6"/>
    <d v="2023-04-02T03:52:00"/>
    <d v="2023-04-02T05:59:00"/>
    <s v="Mesero_3"/>
    <x v="0"/>
    <x v="0"/>
    <n v="46.26"/>
    <s v="Ocupada"/>
    <s v="Colombia"/>
    <s v="Plato_9"/>
    <n v="258.26"/>
    <d v="2023-04-02T03:52:00"/>
    <d v="2023-04-02T03:52:00"/>
    <d v="2023-04-02T05:59:00"/>
    <d v="1899-12-30T02:22:00"/>
    <n v="2.65"/>
    <d v="1899-12-30T00:00:00"/>
    <s v="NO"/>
  </r>
  <r>
    <n v="149"/>
    <s v="Cliente_709"/>
    <n v="4"/>
    <d v="2023-04-02T01:35:00"/>
    <d v="2023-04-02T04:50:00"/>
    <s v="Mesero_5"/>
    <x v="1"/>
    <x v="2"/>
    <n v="15.92"/>
    <s v="Ocupada"/>
    <s v="Brasil"/>
    <s v="Plato_18"/>
    <n v="241.92"/>
    <d v="2023-04-02T01:35:00"/>
    <d v="2023-04-02T01:35:00"/>
    <d v="2023-04-02T04:50:00"/>
    <d v="1899-12-30T03:30:00"/>
    <n v="2.3166666666666669"/>
    <d v="1899-12-30T01:11:00"/>
    <s v="SI"/>
  </r>
  <r>
    <n v="150"/>
    <s v="Cliente_533"/>
    <n v="6"/>
    <d v="2023-04-02T00:37:00"/>
    <d v="2023-04-02T03:10:00"/>
    <s v="Mesero_1"/>
    <x v="0"/>
    <x v="0"/>
    <n v="48.43"/>
    <s v="Libre"/>
    <s v="Argentina"/>
    <s v="Plato_5"/>
    <n v="198.43"/>
    <d v="2023-04-02T00:37:00"/>
    <d v="2023-04-02T00:37:00"/>
    <d v="2023-04-02T03:10:00"/>
    <d v="1899-12-30T02:33:00"/>
    <n v="1.7666666666666666"/>
    <d v="1899-12-30T00:47:00"/>
    <s v="SI"/>
  </r>
  <r>
    <n v="151"/>
    <s v="Cliente_953"/>
    <n v="2"/>
    <d v="2023-04-02T03:15:00"/>
    <d v="2023-04-02T06:53:00"/>
    <s v="Mesero_4"/>
    <x v="2"/>
    <x v="2"/>
    <n v="41.51"/>
    <s v="Ocupada"/>
    <s v="Ecuador"/>
    <s v="Plato_14"/>
    <n v="173.51"/>
    <d v="2023-04-02T03:15:00"/>
    <d v="2023-04-02T03:15:00"/>
    <d v="2023-04-02T06:53:00"/>
    <d v="1899-12-30T03:53:00"/>
    <n v="0.31666666666666665"/>
    <d v="1899-12-30T03:34:00"/>
    <s v="SI"/>
  </r>
  <r>
    <n v="152"/>
    <s v="Cliente_380"/>
    <n v="6"/>
    <d v="2023-04-02T01:14:00"/>
    <d v="2023-04-02T02:52:00"/>
    <s v="Mesero_4"/>
    <x v="0"/>
    <x v="0"/>
    <n v="25.57"/>
    <s v="Reservada"/>
    <s v="Ecuador"/>
    <s v="Plato_16"/>
    <n v="81.569999999999993"/>
    <d v="2023-04-02T01:14:00"/>
    <d v="2023-04-02T01:14:00"/>
    <d v="2023-04-02T02:52:00"/>
    <d v="1899-12-30T01:38:00"/>
    <n v="0.2"/>
    <d v="1899-12-30T01:26:00"/>
    <s v="SI"/>
  </r>
  <r>
    <n v="153"/>
    <s v="Cliente_870"/>
    <n v="1"/>
    <d v="2023-04-02T03:06:00"/>
    <d v="2023-04-02T05:26:00"/>
    <s v="Mesero_2"/>
    <x v="1"/>
    <x v="0"/>
    <n v="42.84"/>
    <s v="Ocupada"/>
    <s v="Paraguay"/>
    <s v="Plato_11"/>
    <n v="245.84"/>
    <d v="2023-04-02T03:06:00"/>
    <d v="2023-04-02T03:06:00"/>
    <d v="2023-04-02T05:26:00"/>
    <d v="1899-12-30T02:35:00"/>
    <n v="1.4833333333333334"/>
    <d v="1899-12-30T01:06:00"/>
    <s v="SI"/>
  </r>
  <r>
    <n v="154"/>
    <s v="Cliente_964"/>
    <n v="6"/>
    <d v="2023-04-02T02:09:00"/>
    <d v="2023-04-02T03:36:00"/>
    <s v="Mesero_1"/>
    <x v="1"/>
    <x v="2"/>
    <n v="17.2"/>
    <s v="Libre"/>
    <s v="Ecuador"/>
    <s v="Plato_19"/>
    <n v="161.19999999999999"/>
    <d v="2023-04-02T02:09:00"/>
    <d v="2023-04-02T02:09:00"/>
    <d v="2023-04-02T03:36:00"/>
    <d v="1899-12-30T01:27:00"/>
    <n v="1.3666666666666667"/>
    <d v="1899-12-30T00:05:00"/>
    <s v="SI"/>
  </r>
  <r>
    <n v="155"/>
    <s v="Cliente_939"/>
    <n v="2"/>
    <d v="2023-04-02T01:53:00"/>
    <d v="2023-04-02T04:44:00"/>
    <s v="Mesero_5"/>
    <x v="0"/>
    <x v="2"/>
    <n v="25.72"/>
    <s v="Reservada"/>
    <s v="Venezuela"/>
    <s v="Plato_6"/>
    <n v="161.72"/>
    <d v="2023-04-02T01:53:00"/>
    <d v="2023-04-02T01:53:00"/>
    <d v="2023-04-02T04:44:00"/>
    <d v="1899-12-30T02:51:00"/>
    <n v="1.6666666666666667"/>
    <d v="1899-12-30T01:11:00"/>
    <s v="SI"/>
  </r>
  <r>
    <n v="156"/>
    <s v="Cliente_536"/>
    <n v="4"/>
    <d v="2023-04-02T00:40:00"/>
    <d v="2023-04-02T04:17:00"/>
    <s v="Mesero_3"/>
    <x v="2"/>
    <x v="2"/>
    <n v="19.03"/>
    <s v="Libre"/>
    <s v="España"/>
    <s v="Plato_16"/>
    <n v="75.03"/>
    <d v="2023-04-02T00:40:00"/>
    <d v="2023-04-02T00:40:00"/>
    <d v="2023-04-02T04:17:00"/>
    <d v="1899-12-30T03:37:00"/>
    <n v="0.1"/>
    <d v="1899-12-30T03:31:00"/>
    <s v="SI"/>
  </r>
  <r>
    <n v="157"/>
    <s v="Cliente_5"/>
    <n v="5"/>
    <d v="2023-04-02T03:22:00"/>
    <d v="2023-04-02T06:15:00"/>
    <s v="Mesero_3"/>
    <x v="1"/>
    <x v="2"/>
    <n v="28.48"/>
    <s v="Ocupada"/>
    <s v="Perú"/>
    <s v="Plato_1"/>
    <n v="299.48"/>
    <d v="2023-04-02T03:22:00"/>
    <d v="2023-04-02T03:22:00"/>
    <d v="2023-04-02T06:15:00"/>
    <d v="1899-12-30T03:08:00"/>
    <n v="2.5"/>
    <d v="1899-12-30T00:38:00"/>
    <s v="SI"/>
  </r>
  <r>
    <n v="158"/>
    <s v="Cliente_115"/>
    <n v="5"/>
    <d v="2023-04-02T02:45:00"/>
    <d v="2023-04-02T03:59:00"/>
    <s v="Mesero_3"/>
    <x v="0"/>
    <x v="2"/>
    <n v="48.75"/>
    <s v="Libre"/>
    <s v="Chile"/>
    <s v="Plato_12"/>
    <n v="358.75"/>
    <d v="2023-04-02T02:45:00"/>
    <d v="2023-04-02T02:45:00"/>
    <d v="2023-04-02T03:59:00"/>
    <d v="1899-12-30T01:14:00"/>
    <n v="2.25"/>
    <d v="1899-12-30T00:00:00"/>
    <s v="NO"/>
  </r>
  <r>
    <n v="159"/>
    <s v="Cliente_580"/>
    <n v="1"/>
    <d v="2023-04-02T00:10:00"/>
    <d v="2023-04-02T01:15:00"/>
    <s v="Mesero_3"/>
    <x v="1"/>
    <x v="2"/>
    <n v="47.81"/>
    <s v="Ocupada"/>
    <s v="Brasil"/>
    <s v="Plato_9"/>
    <n v="300.81"/>
    <d v="2023-04-02T00:10:00"/>
    <d v="2023-04-02T00:10:00"/>
    <d v="2023-04-02T01:15:00"/>
    <d v="1899-12-30T01:20:00"/>
    <n v="1.2333333333333334"/>
    <d v="1899-12-30T00:06:00"/>
    <s v="SI"/>
  </r>
  <r>
    <n v="160"/>
    <s v="Cliente_788"/>
    <n v="6"/>
    <d v="2023-04-02T01:06:00"/>
    <d v="2023-04-02T04:33:00"/>
    <s v="Mesero_2"/>
    <x v="0"/>
    <x v="2"/>
    <n v="26.02"/>
    <s v="Reservada"/>
    <s v="Colombia"/>
    <s v="Plato_19"/>
    <n v="182.02"/>
    <d v="2023-04-02T01:06:00"/>
    <d v="2023-04-02T01:06:00"/>
    <d v="2023-04-02T04:33:00"/>
    <d v="1899-12-30T03:27:00"/>
    <n v="1.1166666666666667"/>
    <d v="1899-12-30T02:20:00"/>
    <s v="SI"/>
  </r>
  <r>
    <n v="161"/>
    <s v="Cliente_892"/>
    <n v="6"/>
    <d v="2023-04-02T00:45:00"/>
    <d v="2023-04-02T04:23:00"/>
    <s v="Mesero_2"/>
    <x v="0"/>
    <x v="2"/>
    <n v="18.86"/>
    <s v="Reservada"/>
    <s v="Paraguay"/>
    <s v="Plato_16"/>
    <n v="102.86"/>
    <d v="2023-04-02T00:45:00"/>
    <d v="2023-04-02T00:45:00"/>
    <d v="2023-04-02T04:23:00"/>
    <d v="1899-12-30T03:38:00"/>
    <n v="0.95"/>
    <d v="1899-12-30T02:41:00"/>
    <s v="SI"/>
  </r>
  <r>
    <n v="162"/>
    <s v="Cliente_406"/>
    <n v="4"/>
    <d v="2023-04-02T00:57:00"/>
    <d v="2023-04-02T02:34:00"/>
    <s v="Mesero_1"/>
    <x v="0"/>
    <x v="2"/>
    <n v="17.55"/>
    <s v="Reservada"/>
    <s v="Paraguay"/>
    <s v="Plato_7"/>
    <n v="89.55"/>
    <d v="2023-04-02T00:57:00"/>
    <d v="2023-04-02T00:57:00"/>
    <d v="2023-04-02T02:34:00"/>
    <d v="1899-12-30T01:37:00"/>
    <n v="0.41666666666666669"/>
    <d v="1899-12-30T01:12:00"/>
    <s v="SI"/>
  </r>
  <r>
    <n v="163"/>
    <s v="Cliente_295"/>
    <n v="1"/>
    <d v="2023-04-02T01:35:00"/>
    <d v="2023-04-02T04:09:00"/>
    <s v="Mesero_5"/>
    <x v="0"/>
    <x v="2"/>
    <n v="14.94"/>
    <s v="Ocupada"/>
    <s v="Chile"/>
    <s v="Plato_17"/>
    <n v="285.94"/>
    <d v="2023-04-02T01:35:00"/>
    <d v="2023-04-02T01:35:00"/>
    <d v="2023-04-02T04:09:00"/>
    <d v="1899-12-30T02:49:00"/>
    <n v="1.1833333333333333"/>
    <d v="1899-12-30T01:38:00"/>
    <s v="SI"/>
  </r>
  <r>
    <n v="164"/>
    <s v="Cliente_547"/>
    <n v="2"/>
    <d v="2023-04-02T02:34:00"/>
    <d v="2023-04-02T06:02:00"/>
    <s v="Mesero_4"/>
    <x v="2"/>
    <x v="2"/>
    <n v="47.53"/>
    <s v="Reservada"/>
    <s v="Colombia"/>
    <s v="Plato_5"/>
    <n v="217.53"/>
    <d v="2023-04-02T02:34:00"/>
    <d v="2023-04-02T02:34:00"/>
    <d v="2023-04-02T06:02:00"/>
    <d v="1899-12-30T03:28:00"/>
    <n v="1.75"/>
    <d v="1899-12-30T01:43:00"/>
    <s v="SI"/>
  </r>
  <r>
    <n v="165"/>
    <s v="Cliente_156"/>
    <n v="3"/>
    <d v="2023-04-02T02:21:00"/>
    <d v="2023-04-02T05:12:00"/>
    <s v="Mesero_3"/>
    <x v="2"/>
    <x v="2"/>
    <n v="41.9"/>
    <s v="Ocupada"/>
    <s v="Perú"/>
    <s v="Plato_7"/>
    <n v="131.9"/>
    <d v="2023-04-02T02:21:00"/>
    <d v="2023-04-02T02:21:00"/>
    <d v="2023-04-02T05:12:00"/>
    <d v="1899-12-30T03:06:00"/>
    <n v="0.93333333333333335"/>
    <d v="1899-12-30T02:10:00"/>
    <s v="SI"/>
  </r>
  <r>
    <n v="166"/>
    <s v="Cliente_768"/>
    <n v="1"/>
    <d v="2023-04-02T01:18:00"/>
    <d v="2023-04-02T02:44:00"/>
    <s v="Mesero_4"/>
    <x v="0"/>
    <x v="1"/>
    <n v="43.95"/>
    <s v="Ocupada"/>
    <s v="Perú"/>
    <s v="Plato_14"/>
    <n v="89.95"/>
    <d v="2023-04-02T01:18:00"/>
    <d v="2023-04-02T01:18:00"/>
    <d v="2023-04-02T02:44:00"/>
    <d v="1899-12-30T01:41:00"/>
    <n v="0.36666666666666664"/>
    <d v="1899-12-30T01:19:00"/>
    <s v="SI"/>
  </r>
  <r>
    <n v="167"/>
    <s v="Cliente_359"/>
    <n v="6"/>
    <d v="2023-04-02T01:19:00"/>
    <d v="2023-04-02T02:46:00"/>
    <s v="Mesero_2"/>
    <x v="0"/>
    <x v="0"/>
    <n v="42.74"/>
    <s v="Reservada"/>
    <s v="Argentina"/>
    <s v="Plato_12"/>
    <n v="194.74"/>
    <d v="2023-04-02T01:19:00"/>
    <d v="2023-04-02T01:19:00"/>
    <d v="2023-04-02T02:46:00"/>
    <d v="1899-12-30T01:27:00"/>
    <n v="1.2666666666666666"/>
    <d v="1899-12-30T00:11:00"/>
    <s v="SI"/>
  </r>
  <r>
    <n v="168"/>
    <s v="Cliente_131"/>
    <n v="4"/>
    <d v="2023-04-02T02:05:00"/>
    <d v="2023-04-02T03:23:00"/>
    <s v="Mesero_1"/>
    <x v="0"/>
    <x v="2"/>
    <n v="17.09"/>
    <s v="Reservada"/>
    <s v="Venezuela"/>
    <s v="Plato_5"/>
    <n v="61.09"/>
    <d v="2023-04-02T02:05:00"/>
    <d v="2023-04-02T02:05:00"/>
    <d v="2023-04-02T03:23:00"/>
    <d v="1899-12-30T01:18:00"/>
    <n v="0.11666666666666667"/>
    <d v="1899-12-30T01:11:00"/>
    <s v="SI"/>
  </r>
  <r>
    <n v="169"/>
    <s v="Cliente_485"/>
    <n v="1"/>
    <d v="2023-04-02T01:56:00"/>
    <d v="2023-04-02T05:14:00"/>
    <s v="Mesero_3"/>
    <x v="0"/>
    <x v="0"/>
    <n v="16.62"/>
    <s v="Libre"/>
    <s v="Paraguay"/>
    <s v="Plato_13"/>
    <n v="170.62"/>
    <d v="2023-04-02T01:56:00"/>
    <d v="2023-04-02T01:56:00"/>
    <d v="2023-04-02T05:14:00"/>
    <d v="1899-12-30T03:18:00"/>
    <n v="1.8333333333333333"/>
    <d v="1899-12-30T01:28:00"/>
    <s v="SI"/>
  </r>
  <r>
    <n v="170"/>
    <s v="Cliente_493"/>
    <n v="2"/>
    <d v="2023-04-02T02:37:00"/>
    <d v="2023-04-02T05:26:00"/>
    <s v="Mesero_2"/>
    <x v="2"/>
    <x v="2"/>
    <n v="25.98"/>
    <s v="Libre"/>
    <s v="Colombia"/>
    <s v="Plato_3"/>
    <n v="268.98"/>
    <d v="2023-04-02T02:37:00"/>
    <d v="2023-04-02T02:37:00"/>
    <d v="2023-04-02T05:26:00"/>
    <d v="1899-12-30T02:49:00"/>
    <n v="1.2166666666666666"/>
    <d v="1899-12-30T01:36:00"/>
    <s v="SI"/>
  </r>
  <r>
    <n v="171"/>
    <s v="Cliente_282"/>
    <n v="6"/>
    <d v="2023-04-02T01:53:00"/>
    <d v="2023-04-02T03:04:00"/>
    <s v="Mesero_2"/>
    <x v="2"/>
    <x v="2"/>
    <n v="46.56"/>
    <s v="Libre"/>
    <s v="Brasil"/>
    <s v="Plato_10"/>
    <n v="185.56"/>
    <d v="2023-04-02T01:53:00"/>
    <d v="2023-04-02T01:53:00"/>
    <d v="2023-04-02T03:04:00"/>
    <d v="1899-12-30T01:11:00"/>
    <n v="0.85"/>
    <d v="1899-12-30T00:20:00"/>
    <s v="SI"/>
  </r>
  <r>
    <n v="172"/>
    <s v="Cliente_850"/>
    <n v="3"/>
    <d v="2023-04-02T02:49:00"/>
    <d v="2023-04-02T06:06:00"/>
    <s v="Mesero_1"/>
    <x v="0"/>
    <x v="2"/>
    <n v="45.17"/>
    <s v="Ocupada"/>
    <s v="Bolivia"/>
    <s v="Plato_18"/>
    <n v="113.17"/>
    <d v="2023-04-02T02:49:00"/>
    <d v="2023-04-02T02:49:00"/>
    <d v="2023-04-02T06:06:00"/>
    <d v="1899-12-30T03:32:00"/>
    <n v="0.45"/>
    <d v="1899-12-30T03:05:00"/>
    <s v="SI"/>
  </r>
  <r>
    <n v="173"/>
    <s v="Cliente_301"/>
    <n v="3"/>
    <d v="2023-04-02T00:18:00"/>
    <d v="2023-04-02T03:43:00"/>
    <s v="Mesero_4"/>
    <x v="0"/>
    <x v="2"/>
    <n v="48.73"/>
    <s v="Ocupada"/>
    <s v="Chile"/>
    <s v="Plato_6"/>
    <n v="225.73"/>
    <d v="2023-04-02T00:18:00"/>
    <d v="2023-04-02T00:18:00"/>
    <d v="2023-04-02T03:43:00"/>
    <d v="1899-12-30T03:40:00"/>
    <n v="1.1166666666666667"/>
    <d v="1899-12-30T02:33:00"/>
    <s v="SI"/>
  </r>
  <r>
    <n v="174"/>
    <s v="Cliente_124"/>
    <n v="5"/>
    <d v="2023-04-02T00:09:00"/>
    <d v="2023-04-02T01:12:00"/>
    <s v="Mesero_4"/>
    <x v="0"/>
    <x v="2"/>
    <n v="48.24"/>
    <s v="Reservada"/>
    <s v="Venezuela"/>
    <s v="Plato_2"/>
    <n v="108.24000000000001"/>
    <d v="2023-04-02T00:09:00"/>
    <d v="2023-04-02T00:09:00"/>
    <d v="2023-04-02T01:12:00"/>
    <d v="1899-12-30T01:03:00"/>
    <n v="0.2"/>
    <d v="1899-12-30T00:51:00"/>
    <s v="SI"/>
  </r>
  <r>
    <n v="175"/>
    <s v="Cliente_747"/>
    <n v="3"/>
    <d v="2023-04-02T01:27:00"/>
    <d v="2023-04-02T03:04:00"/>
    <s v="Mesero_3"/>
    <x v="0"/>
    <x v="2"/>
    <n v="27.94"/>
    <s v="Reservada"/>
    <s v="Colombia"/>
    <s v="Plato_15"/>
    <n v="171.94"/>
    <d v="2023-04-02T01:27:00"/>
    <d v="2023-04-02T01:27:00"/>
    <d v="2023-04-02T03:04:00"/>
    <d v="1899-12-30T01:37:00"/>
    <n v="0.78333333333333333"/>
    <d v="1899-12-30T00:50:00"/>
    <s v="SI"/>
  </r>
  <r>
    <n v="176"/>
    <s v="Cliente_741"/>
    <n v="4"/>
    <d v="2023-04-02T02:27:00"/>
    <d v="2023-04-02T04:32:00"/>
    <s v="Mesero_2"/>
    <x v="0"/>
    <x v="2"/>
    <n v="30.5"/>
    <s v="Ocupada"/>
    <s v="Chile"/>
    <s v="Plato_13"/>
    <n v="93.5"/>
    <d v="2023-04-02T02:27:00"/>
    <d v="2023-04-02T02:27:00"/>
    <d v="2023-04-02T04:32:00"/>
    <d v="1899-12-30T02:20:00"/>
    <n v="0.8"/>
    <d v="1899-12-30T01:32:00"/>
    <s v="SI"/>
  </r>
  <r>
    <n v="177"/>
    <s v="Cliente_610"/>
    <n v="1"/>
    <d v="2023-04-02T00:14:00"/>
    <d v="2023-04-02T01:14:00"/>
    <s v="Mesero_4"/>
    <x v="2"/>
    <x v="2"/>
    <n v="10.39"/>
    <s v="Ocupada"/>
    <s v="Perú"/>
    <s v="Plato_7"/>
    <n v="183.39"/>
    <d v="2023-04-02T00:14:00"/>
    <d v="2023-04-02T00:14:00"/>
    <d v="2023-04-02T01:14:00"/>
    <d v="1899-12-30T01:15:00"/>
    <n v="2.3666666666666667"/>
    <d v="1899-12-30T00:00:00"/>
    <s v="NO"/>
  </r>
  <r>
    <n v="178"/>
    <s v="Cliente_681"/>
    <n v="6"/>
    <d v="2023-04-02T01:53:00"/>
    <d v="2023-04-02T05:18:00"/>
    <s v="Mesero_3"/>
    <x v="2"/>
    <x v="2"/>
    <n v="31.6"/>
    <s v="Reservada"/>
    <s v="Venezuela"/>
    <s v="Plato_2"/>
    <n v="239.6"/>
    <d v="2023-04-02T01:53:00"/>
    <d v="2023-04-02T01:53:00"/>
    <d v="2023-04-02T05:18:00"/>
    <d v="1899-12-30T03:25:00"/>
    <n v="2.4333333333333331"/>
    <d v="1899-12-30T00:59:00"/>
    <s v="SI"/>
  </r>
  <r>
    <n v="179"/>
    <s v="Cliente_173"/>
    <n v="2"/>
    <d v="2023-04-02T00:44:00"/>
    <d v="2023-04-02T03:08:00"/>
    <s v="Mesero_4"/>
    <x v="1"/>
    <x v="2"/>
    <n v="13.3"/>
    <s v="Reservada"/>
    <s v="Colombia"/>
    <s v="Plato_17"/>
    <n v="75.3"/>
    <d v="2023-04-02T00:44:00"/>
    <d v="2023-04-02T00:44:00"/>
    <d v="2023-04-02T03:08:00"/>
    <d v="1899-12-30T02:24:00"/>
    <n v="0.43333333333333335"/>
    <d v="1899-12-30T01:58:00"/>
    <s v="SI"/>
  </r>
  <r>
    <n v="180"/>
    <s v="Cliente_55"/>
    <n v="1"/>
    <d v="2023-04-02T02:21:00"/>
    <d v="2023-04-02T05:09:00"/>
    <s v="Mesero_2"/>
    <x v="2"/>
    <x v="2"/>
    <n v="46.61"/>
    <s v="Reservada"/>
    <s v="Brasil"/>
    <s v="Plato_9"/>
    <n v="212.61"/>
    <d v="2023-04-02T02:21:00"/>
    <d v="2023-04-02T02:21:00"/>
    <d v="2023-04-02T05:09:00"/>
    <d v="1899-12-30T02:48:00"/>
    <n v="2.6833333333333331"/>
    <d v="1899-12-30T00:07:00"/>
    <s v="SI"/>
  </r>
  <r>
    <n v="181"/>
    <s v="Cliente_653"/>
    <n v="1"/>
    <d v="2023-04-02T02:45:00"/>
    <d v="2023-04-02T03:54:00"/>
    <s v="Mesero_1"/>
    <x v="2"/>
    <x v="2"/>
    <n v="42.58"/>
    <s v="Ocupada"/>
    <s v="Paraguay"/>
    <s v="Plato_6"/>
    <n v="69.58"/>
    <d v="2023-04-02T02:45:00"/>
    <d v="2023-04-02T02:45:00"/>
    <d v="2023-04-02T03:54:00"/>
    <d v="1899-12-30T01:24:00"/>
    <n v="0.91666666666666663"/>
    <d v="1899-12-30T00:29:00"/>
    <s v="SI"/>
  </r>
  <r>
    <n v="182"/>
    <s v="Cliente_628"/>
    <n v="2"/>
    <d v="2023-04-02T03:53:00"/>
    <d v="2023-04-02T06:30:00"/>
    <s v="Mesero_3"/>
    <x v="0"/>
    <x v="0"/>
    <n v="38.36"/>
    <s v="Libre"/>
    <s v="Paraguay"/>
    <s v="Plato_12"/>
    <n v="76.36"/>
    <d v="2023-04-02T03:53:00"/>
    <d v="2023-04-02T03:53:00"/>
    <d v="2023-04-02T06:30:00"/>
    <d v="1899-12-30T02:37:00"/>
    <n v="0.18333333333333332"/>
    <d v="1899-12-30T02:26:00"/>
    <s v="SI"/>
  </r>
  <r>
    <n v="183"/>
    <s v="Cliente_715"/>
    <n v="1"/>
    <d v="2023-04-02T02:46:00"/>
    <d v="2023-04-02T06:28:00"/>
    <s v="Mesero_1"/>
    <x v="0"/>
    <x v="2"/>
    <n v="11.69"/>
    <s v="Ocupada"/>
    <s v="Uruguay"/>
    <s v="Plato_15"/>
    <n v="266.69"/>
    <d v="2023-04-02T02:46:00"/>
    <d v="2023-04-02T02:46:00"/>
    <d v="2023-04-02T06:28:00"/>
    <d v="1899-12-30T03:57:00"/>
    <n v="2.7666666666666666"/>
    <d v="1899-12-30T01:11:00"/>
    <s v="SI"/>
  </r>
  <r>
    <n v="184"/>
    <s v="Cliente_321"/>
    <n v="6"/>
    <d v="2023-04-02T03:55:00"/>
    <d v="2023-04-02T07:01:00"/>
    <s v="Mesero_5"/>
    <x v="0"/>
    <x v="2"/>
    <n v="24.24"/>
    <s v="Ocupada"/>
    <s v="Chile"/>
    <s v="Plato_16"/>
    <n v="229.24"/>
    <d v="2023-04-02T03:55:00"/>
    <d v="2023-04-02T03:55:00"/>
    <d v="2023-04-02T07:01:00"/>
    <d v="1899-12-30T03:21:00"/>
    <n v="0.48333333333333334"/>
    <d v="1899-12-30T02:52:00"/>
    <s v="SI"/>
  </r>
  <r>
    <n v="185"/>
    <s v="Cliente_670"/>
    <n v="2"/>
    <d v="2023-04-02T02:47:00"/>
    <d v="2023-04-02T06:26:00"/>
    <s v="Mesero_1"/>
    <x v="1"/>
    <x v="2"/>
    <n v="28.07"/>
    <s v="Libre"/>
    <s v="Uruguay"/>
    <s v="Plato_13"/>
    <n v="119.07"/>
    <d v="2023-04-02T02:47:00"/>
    <d v="2023-04-02T02:47:00"/>
    <d v="2023-04-02T06:26:00"/>
    <d v="1899-12-30T03:39:00"/>
    <n v="0.66666666666666663"/>
    <d v="1899-12-30T02:59:00"/>
    <s v="SI"/>
  </r>
  <r>
    <n v="186"/>
    <s v="Cliente_442"/>
    <n v="6"/>
    <d v="2023-04-02T00:40:00"/>
    <d v="2023-04-02T04:14:00"/>
    <s v="Mesero_1"/>
    <x v="0"/>
    <x v="2"/>
    <n v="17.55"/>
    <s v="Reservada"/>
    <s v="Colombia"/>
    <s v="Plato_6"/>
    <n v="287.55"/>
    <d v="2023-04-02T00:40:00"/>
    <d v="2023-04-02T00:40:00"/>
    <d v="2023-04-02T04:14:00"/>
    <d v="1899-12-30T03:34:00"/>
    <n v="1.55"/>
    <d v="1899-12-30T02:01:00"/>
    <s v="SI"/>
  </r>
  <r>
    <n v="187"/>
    <s v="Cliente_752"/>
    <n v="1"/>
    <d v="2023-04-02T02:23:00"/>
    <d v="2023-04-02T05:28:00"/>
    <s v="Mesero_4"/>
    <x v="0"/>
    <x v="2"/>
    <n v="17.399999999999999"/>
    <s v="Libre"/>
    <s v="Venezuela"/>
    <s v="Plato_18"/>
    <n v="225.4"/>
    <d v="2023-04-02T02:23:00"/>
    <d v="2023-04-02T02:23:00"/>
    <d v="2023-04-02T05:28:00"/>
    <d v="1899-12-30T03:05:00"/>
    <n v="2.1"/>
    <d v="1899-12-30T00:59:00"/>
    <s v="SI"/>
  </r>
  <r>
    <n v="188"/>
    <s v="Cliente_727"/>
    <n v="4"/>
    <d v="2023-04-02T03:40:00"/>
    <d v="2023-04-02T05:21:00"/>
    <s v="Mesero_3"/>
    <x v="1"/>
    <x v="2"/>
    <n v="13.95"/>
    <s v="Reservada"/>
    <s v="Colombia"/>
    <s v="Plato_17"/>
    <n v="96.95"/>
    <d v="2023-04-02T03:40:00"/>
    <d v="2023-04-02T03:40:00"/>
    <d v="2023-04-02T05:21:00"/>
    <d v="1899-12-30T01:41:00"/>
    <n v="1.75"/>
    <d v="1899-12-30T00:00:00"/>
    <s v="NO"/>
  </r>
  <r>
    <n v="189"/>
    <s v="Cliente_548"/>
    <n v="4"/>
    <d v="2023-04-02T03:48:00"/>
    <d v="2023-04-02T06:10:00"/>
    <s v="Mesero_2"/>
    <x v="0"/>
    <x v="2"/>
    <n v="41.66"/>
    <s v="Reservada"/>
    <s v="España"/>
    <s v="Plato_18"/>
    <n v="233.66"/>
    <d v="2023-04-02T03:48:00"/>
    <d v="2023-04-02T03:48:00"/>
    <d v="2023-04-02T06:10:00"/>
    <d v="1899-12-30T02:22:00"/>
    <n v="1.95"/>
    <d v="1899-12-30T00:25:00"/>
    <s v="SI"/>
  </r>
  <r>
    <n v="190"/>
    <s v="Cliente_709"/>
    <n v="2"/>
    <d v="2023-04-02T01:31:00"/>
    <d v="2023-04-02T03:22:00"/>
    <s v="Mesero_2"/>
    <x v="0"/>
    <x v="2"/>
    <n v="38.880000000000003"/>
    <s v="Libre"/>
    <s v="Colombia"/>
    <s v="Plato_4"/>
    <n v="240.88"/>
    <d v="2023-04-02T01:31:00"/>
    <d v="2023-04-02T01:31:00"/>
    <d v="2023-04-02T03:22:00"/>
    <d v="1899-12-30T01:51:00"/>
    <n v="1.7"/>
    <d v="1899-12-30T00:09:00"/>
    <s v="SI"/>
  </r>
  <r>
    <n v="191"/>
    <s v="Cliente_30"/>
    <n v="6"/>
    <d v="2023-04-02T00:00:00"/>
    <d v="2023-04-02T02:36:00"/>
    <s v="Mesero_2"/>
    <x v="0"/>
    <x v="2"/>
    <n v="24.36"/>
    <s v="Ocupada"/>
    <s v="Paraguay"/>
    <s v="Plato_1"/>
    <n v="186.36"/>
    <d v="2023-04-02T00:00:00"/>
    <d v="2023-04-02T00:00:00"/>
    <d v="2023-04-02T02:36:00"/>
    <d v="1899-12-30T02:51:00"/>
    <n v="1.45"/>
    <d v="1899-12-30T01:24:00"/>
    <s v="SI"/>
  </r>
  <r>
    <n v="192"/>
    <s v="Cliente_412"/>
    <n v="4"/>
    <d v="2023-04-02T02:36:00"/>
    <d v="2023-04-02T04:53:00"/>
    <s v="Mesero_2"/>
    <x v="1"/>
    <x v="1"/>
    <n v="15.99"/>
    <s v="Libre"/>
    <s v="Chile"/>
    <s v="Plato_1"/>
    <n v="90.99"/>
    <d v="2023-04-02T02:36:00"/>
    <d v="2023-04-02T02:36:00"/>
    <d v="2023-04-02T04:53:00"/>
    <d v="1899-12-30T02:17:00"/>
    <n v="0.43333333333333335"/>
    <d v="1899-12-30T01:51:00"/>
    <s v="SI"/>
  </r>
  <r>
    <n v="193"/>
    <s v="Cliente_646"/>
    <n v="5"/>
    <d v="2023-04-02T00:12:00"/>
    <d v="2023-04-02T03:04:00"/>
    <s v="Mesero_5"/>
    <x v="1"/>
    <x v="2"/>
    <n v="24.85"/>
    <s v="Reservada"/>
    <s v="Argentina"/>
    <s v="Plato_10"/>
    <n v="244.85"/>
    <d v="2023-04-02T00:12:00"/>
    <d v="2023-04-02T00:12:00"/>
    <d v="2023-04-02T03:04:00"/>
    <d v="1899-12-30T02:52:00"/>
    <n v="2.85"/>
    <d v="1899-12-30T00:01:00"/>
    <s v="SI"/>
  </r>
  <r>
    <n v="194"/>
    <s v="Cliente_151"/>
    <n v="6"/>
    <d v="2023-04-02T02:40:00"/>
    <d v="2023-04-02T03:56:00"/>
    <s v="Mesero_5"/>
    <x v="0"/>
    <x v="0"/>
    <n v="11.41"/>
    <s v="Reservada"/>
    <s v="Perú"/>
    <s v="Plato_11"/>
    <n v="107.41"/>
    <d v="2023-04-02T02:40:00"/>
    <d v="2023-04-02T02:40:00"/>
    <d v="2023-04-02T03:56:00"/>
    <d v="1899-12-30T01:16:00"/>
    <n v="1.1333333333333333"/>
    <d v="1899-12-30T00:08:00"/>
    <s v="SI"/>
  </r>
  <r>
    <n v="195"/>
    <s v="Cliente_318"/>
    <n v="1"/>
    <d v="2023-04-02T03:04:00"/>
    <d v="2023-04-02T04:09:00"/>
    <s v="Mesero_3"/>
    <x v="0"/>
    <x v="0"/>
    <n v="10.06"/>
    <s v="Ocupada"/>
    <s v="Colombia"/>
    <s v="Plato_1"/>
    <n v="60.06"/>
    <d v="2023-04-02T03:04:00"/>
    <d v="2023-04-02T03:04:00"/>
    <d v="2023-04-02T04:09:00"/>
    <d v="1899-12-30T01:20:00"/>
    <n v="0.85"/>
    <d v="1899-12-30T00:29:00"/>
    <s v="SI"/>
  </r>
  <r>
    <n v="196"/>
    <s v="Cliente_965"/>
    <n v="3"/>
    <d v="2023-04-02T00:11:00"/>
    <d v="2023-04-02T04:10:00"/>
    <s v="Mesero_2"/>
    <x v="0"/>
    <x v="2"/>
    <n v="42.65"/>
    <s v="Reservada"/>
    <s v="España"/>
    <s v="Plato_3"/>
    <n v="233.65"/>
    <d v="2023-04-02T00:11:00"/>
    <d v="2023-04-02T00:11:00"/>
    <d v="2023-04-02T04:10:00"/>
    <d v="1899-12-30T03:59:00"/>
    <n v="2.9333333333333331"/>
    <d v="1899-12-30T01:03:00"/>
    <s v="SI"/>
  </r>
  <r>
    <n v="197"/>
    <s v="Cliente_336"/>
    <n v="6"/>
    <d v="2023-04-02T02:46:00"/>
    <d v="2023-04-02T04:54:00"/>
    <s v="Mesero_2"/>
    <x v="1"/>
    <x v="0"/>
    <n v="20.11"/>
    <s v="Ocupada"/>
    <s v="Colombia"/>
    <s v="Plato_18"/>
    <n v="149.11000000000001"/>
    <d v="2023-04-02T02:46:00"/>
    <d v="2023-04-02T02:46:00"/>
    <d v="2023-04-02T04:54:00"/>
    <d v="1899-12-30T02:23:00"/>
    <n v="1.2"/>
    <d v="1899-12-30T01:11:00"/>
    <s v="SI"/>
  </r>
  <r>
    <n v="198"/>
    <s v="Cliente_560"/>
    <n v="4"/>
    <d v="2023-04-02T00:36:00"/>
    <d v="2023-04-02T03:05:00"/>
    <s v="Mesero_1"/>
    <x v="0"/>
    <x v="2"/>
    <n v="36.72"/>
    <s v="Reservada"/>
    <s v="España"/>
    <s v="Plato_6"/>
    <n v="90.72"/>
    <d v="2023-04-02T00:36:00"/>
    <d v="2023-04-02T00:36:00"/>
    <d v="2023-04-02T03:05:00"/>
    <d v="1899-12-30T02:29:00"/>
    <n v="0.55000000000000004"/>
    <d v="1899-12-30T01:56:00"/>
    <s v="SI"/>
  </r>
  <r>
    <n v="199"/>
    <s v="Cliente_367"/>
    <n v="5"/>
    <d v="2023-04-02T01:56:00"/>
    <d v="2023-04-02T05:40:00"/>
    <s v="Mesero_2"/>
    <x v="2"/>
    <x v="0"/>
    <n v="13.26"/>
    <s v="Libre"/>
    <s v="Paraguay"/>
    <s v="Plato_9"/>
    <n v="274.26"/>
    <d v="2023-04-02T01:56:00"/>
    <d v="2023-04-02T01:56:00"/>
    <d v="2023-04-02T05:40:00"/>
    <d v="1899-12-30T03:44:00"/>
    <n v="2.3666666666666667"/>
    <d v="1899-12-30T01:22:00"/>
    <s v="SI"/>
  </r>
  <r>
    <n v="200"/>
    <s v="Cliente_765"/>
    <n v="4"/>
    <d v="2023-04-02T02:35:00"/>
    <d v="2023-04-02T05:26:00"/>
    <s v="Mesero_3"/>
    <x v="0"/>
    <x v="2"/>
    <n v="48.73"/>
    <s v="Reservada"/>
    <s v="Colombia"/>
    <s v="Plato_12"/>
    <n v="136.72999999999999"/>
    <d v="2023-04-02T02:35:00"/>
    <d v="2023-04-02T02:35:00"/>
    <d v="2023-04-02T05:26:00"/>
    <d v="1899-12-30T02:51:00"/>
    <n v="1.1166666666666667"/>
    <d v="1899-12-30T01:44:00"/>
    <s v="SI"/>
  </r>
  <r>
    <n v="201"/>
    <s v="Cliente_679"/>
    <n v="5"/>
    <d v="2023-04-02T00:18:00"/>
    <d v="2023-04-02T01:50:00"/>
    <s v="Mesero_1"/>
    <x v="2"/>
    <x v="2"/>
    <n v="19.84"/>
    <s v="Reservada"/>
    <s v="Perú"/>
    <s v="Plato_7"/>
    <n v="91.84"/>
    <d v="2023-04-02T00:18:00"/>
    <d v="2023-04-02T00:18:00"/>
    <d v="2023-04-02T01:50:00"/>
    <d v="1899-12-30T01:32:00"/>
    <n v="0.96666666666666667"/>
    <d v="1899-12-30T00:34:00"/>
    <s v="SI"/>
  </r>
  <r>
    <n v="202"/>
    <s v="Cliente_512"/>
    <n v="5"/>
    <d v="2023-04-02T00:58:00"/>
    <d v="2023-04-02T02:00:00"/>
    <s v="Mesero_3"/>
    <x v="0"/>
    <x v="2"/>
    <n v="24.19"/>
    <s v="Ocupada"/>
    <s v="Bolivia"/>
    <s v="Plato_19"/>
    <n v="230.19"/>
    <d v="2023-04-02T00:58:00"/>
    <d v="2023-04-02T00:58:00"/>
    <d v="2023-04-02T02:00:00"/>
    <d v="1899-12-30T01:17:00"/>
    <n v="2.6"/>
    <d v="1899-12-30T00:00:00"/>
    <s v="NO"/>
  </r>
  <r>
    <n v="203"/>
    <s v="Cliente_701"/>
    <n v="2"/>
    <d v="2023-04-02T03:57:00"/>
    <d v="2023-04-02T05:21:00"/>
    <s v="Mesero_1"/>
    <x v="0"/>
    <x v="2"/>
    <n v="40.19"/>
    <s v="Libre"/>
    <s v="Perú"/>
    <s v="Plato_17"/>
    <n v="196.19"/>
    <d v="2023-04-02T03:57:00"/>
    <d v="2023-04-02T03:57:00"/>
    <d v="2023-04-02T05:21:00"/>
    <d v="1899-12-30T01:24:00"/>
    <n v="1.4166666666666667"/>
    <d v="1899-12-30T00:00:00"/>
    <s v="NO"/>
  </r>
  <r>
    <n v="204"/>
    <s v="Cliente_331"/>
    <n v="5"/>
    <d v="2023-04-02T00:17:00"/>
    <d v="2023-04-02T02:25:00"/>
    <s v="Mesero_1"/>
    <x v="0"/>
    <x v="1"/>
    <n v="49.56"/>
    <s v="Libre"/>
    <s v="Uruguay"/>
    <s v="Plato_7"/>
    <n v="97.56"/>
    <d v="2023-04-02T00:17:00"/>
    <d v="2023-04-02T00:17:00"/>
    <d v="2023-04-02T02:25:00"/>
    <d v="1899-12-30T02:08:00"/>
    <n v="0.35"/>
    <d v="1899-12-30T01:47:00"/>
    <s v="SI"/>
  </r>
  <r>
    <n v="205"/>
    <s v="Cliente_83"/>
    <n v="1"/>
    <d v="2023-04-02T02:15:00"/>
    <d v="2023-04-02T06:14:00"/>
    <s v="Mesero_2"/>
    <x v="0"/>
    <x v="0"/>
    <n v="26.49"/>
    <s v="Libre"/>
    <s v="Chile"/>
    <s v="Plato_15"/>
    <n v="87.49"/>
    <d v="2023-04-02T02:15:00"/>
    <d v="2023-04-02T02:15:00"/>
    <d v="2023-04-02T06:14:00"/>
    <d v="1899-12-30T03:59:00"/>
    <n v="1.4333333333333333"/>
    <d v="1899-12-30T02:33:00"/>
    <s v="SI"/>
  </r>
  <r>
    <n v="206"/>
    <s v="Cliente_339"/>
    <n v="6"/>
    <d v="2023-04-02T03:27:00"/>
    <d v="2023-04-02T06:09:00"/>
    <s v="Mesero_4"/>
    <x v="0"/>
    <x v="2"/>
    <n v="36.96"/>
    <s v="Ocupada"/>
    <s v="Bolivia"/>
    <s v="Plato_2"/>
    <n v="66.960000000000008"/>
    <d v="2023-04-02T03:27:00"/>
    <d v="2023-04-02T03:27:00"/>
    <d v="2023-04-02T06:09:00"/>
    <d v="1899-12-30T02:57:00"/>
    <n v="0.96666666666666667"/>
    <d v="1899-12-30T01:59:00"/>
    <s v="SI"/>
  </r>
  <r>
    <n v="207"/>
    <s v="Cliente_323"/>
    <n v="3"/>
    <d v="2023-04-02T02:49:00"/>
    <d v="2023-04-02T04:02:00"/>
    <s v="Mesero_5"/>
    <x v="2"/>
    <x v="2"/>
    <n v="46.54"/>
    <s v="Reservada"/>
    <s v="Brasil"/>
    <s v="Plato_10"/>
    <n v="226.54"/>
    <d v="2023-04-02T02:49:00"/>
    <d v="2023-04-02T02:49:00"/>
    <d v="2023-04-02T04:02:00"/>
    <d v="1899-12-30T01:13:00"/>
    <n v="1.85"/>
    <d v="1899-12-30T00:00:00"/>
    <s v="NO"/>
  </r>
  <r>
    <n v="208"/>
    <s v="Cliente_678"/>
    <n v="4"/>
    <d v="2023-04-02T03:33:00"/>
    <d v="2023-04-02T06:36:00"/>
    <s v="Mesero_1"/>
    <x v="0"/>
    <x v="0"/>
    <n v="36.700000000000003"/>
    <s v="Ocupada"/>
    <s v="Perú"/>
    <s v="Plato_15"/>
    <n v="216.7"/>
    <d v="2023-04-02T03:33:00"/>
    <d v="2023-04-02T03:33:00"/>
    <d v="2023-04-02T06:36:00"/>
    <d v="1899-12-30T03:18:00"/>
    <n v="1.6666666666666667"/>
    <d v="1899-12-30T01:38:00"/>
    <s v="SI"/>
  </r>
  <r>
    <n v="209"/>
    <s v="Cliente_74"/>
    <n v="6"/>
    <d v="2023-04-02T01:31:00"/>
    <d v="2023-04-02T04:06:00"/>
    <s v="Mesero_1"/>
    <x v="2"/>
    <x v="1"/>
    <n v="34.49"/>
    <s v="Reservada"/>
    <s v="Bolivia"/>
    <s v="Plato_14"/>
    <n v="248.49"/>
    <d v="2023-04-02T01:31:00"/>
    <d v="2023-04-02T01:31:00"/>
    <d v="2023-04-02T04:06:00"/>
    <d v="1899-12-30T02:35:00"/>
    <n v="2.85"/>
    <d v="1899-12-30T00:00:00"/>
    <s v="NO"/>
  </r>
  <r>
    <n v="210"/>
    <s v="Cliente_146"/>
    <n v="4"/>
    <d v="2023-04-02T02:43:00"/>
    <d v="2023-04-02T04:29:00"/>
    <s v="Mesero_2"/>
    <x v="1"/>
    <x v="2"/>
    <n v="14.67"/>
    <s v="Libre"/>
    <s v="Venezuela"/>
    <s v="Plato_13"/>
    <n v="209.67"/>
    <d v="2023-04-02T02:43:00"/>
    <d v="2023-04-02T02:43:00"/>
    <d v="2023-04-02T04:29:00"/>
    <d v="1899-12-30T01:46:00"/>
    <n v="2.6333333333333333"/>
    <d v="1899-12-30T00:00:00"/>
    <s v="NO"/>
  </r>
  <r>
    <n v="211"/>
    <s v="Cliente_212"/>
    <n v="2"/>
    <d v="2023-04-02T03:40:00"/>
    <d v="2023-04-02T05:26:00"/>
    <s v="Mesero_1"/>
    <x v="0"/>
    <x v="0"/>
    <n v="11.13"/>
    <s v="Reservada"/>
    <s v="Argentina"/>
    <s v="Plato_13"/>
    <n v="180.13"/>
    <d v="2023-04-02T03:40:00"/>
    <d v="2023-04-02T03:40:00"/>
    <d v="2023-04-02T05:26:00"/>
    <d v="1899-12-30T01:46:00"/>
    <n v="2.25"/>
    <d v="1899-12-30T00:00:00"/>
    <s v="NO"/>
  </r>
  <r>
    <n v="212"/>
    <s v="Cliente_36"/>
    <n v="6"/>
    <d v="2023-04-02T02:35:00"/>
    <d v="2023-04-02T03:40:00"/>
    <s v="Mesero_4"/>
    <x v="0"/>
    <x v="0"/>
    <n v="18.850000000000001"/>
    <s v="Ocupada"/>
    <s v="Perú"/>
    <s v="Plato_2"/>
    <n v="263.85000000000002"/>
    <d v="2023-04-02T02:35:00"/>
    <d v="2023-04-02T02:35:00"/>
    <d v="2023-04-02T03:40:00"/>
    <d v="1899-12-30T01:20:00"/>
    <n v="2.7333333333333334"/>
    <d v="1899-12-30T00:00:00"/>
    <s v="NO"/>
  </r>
  <r>
    <n v="213"/>
    <s v="Cliente_3"/>
    <n v="6"/>
    <d v="2023-04-02T01:46:00"/>
    <d v="2023-04-02T04:58:00"/>
    <s v="Mesero_5"/>
    <x v="0"/>
    <x v="2"/>
    <n v="28.1"/>
    <s v="Libre"/>
    <s v="Perú"/>
    <s v="Plato_6"/>
    <n v="115.1"/>
    <d v="2023-04-02T01:46:00"/>
    <d v="2023-04-02T01:46:00"/>
    <d v="2023-04-02T04:58:00"/>
    <d v="1899-12-30T03:12:00"/>
    <n v="1.6666666666666667"/>
    <d v="1899-12-30T01:32:00"/>
    <s v="SI"/>
  </r>
  <r>
    <n v="214"/>
    <s v="Cliente_176"/>
    <n v="4"/>
    <d v="2023-04-02T03:18:00"/>
    <d v="2023-04-02T05:09:00"/>
    <s v="Mesero_1"/>
    <x v="0"/>
    <x v="0"/>
    <n v="33.39"/>
    <s v="Ocupada"/>
    <s v="Argentina"/>
    <s v="Plato_18"/>
    <n v="261.39"/>
    <d v="2023-04-02T03:18:00"/>
    <d v="2023-04-02T03:18:00"/>
    <d v="2023-04-02T05:09:00"/>
    <d v="1899-12-30T02:06:00"/>
    <n v="0.6333333333333333"/>
    <d v="1899-12-30T01:28:00"/>
    <s v="SI"/>
  </r>
  <r>
    <n v="215"/>
    <s v="Cliente_551"/>
    <n v="4"/>
    <d v="2023-04-02T03:52:00"/>
    <d v="2023-04-02T06:25:00"/>
    <s v="Mesero_3"/>
    <x v="0"/>
    <x v="0"/>
    <n v="35.64"/>
    <s v="Ocupada"/>
    <s v="Uruguay"/>
    <s v="Plato_18"/>
    <n v="193.64"/>
    <d v="2023-04-02T03:52:00"/>
    <d v="2023-04-02T03:52:00"/>
    <d v="2023-04-02T06:25:00"/>
    <d v="1899-12-30T02:48:00"/>
    <n v="0.76666666666666672"/>
    <d v="1899-12-30T02:02:00"/>
    <s v="SI"/>
  </r>
  <r>
    <n v="216"/>
    <s v="Cliente_240"/>
    <n v="6"/>
    <d v="2023-04-02T01:46:00"/>
    <d v="2023-04-02T05:36:00"/>
    <s v="Mesero_2"/>
    <x v="0"/>
    <x v="2"/>
    <n v="35.69"/>
    <s v="Libre"/>
    <s v="Uruguay"/>
    <s v="Plato_1"/>
    <n v="177.69"/>
    <d v="2023-04-02T01:46:00"/>
    <d v="2023-04-02T01:46:00"/>
    <d v="2023-04-02T05:36:00"/>
    <d v="1899-12-30T03:50:00"/>
    <n v="2"/>
    <d v="1899-12-30T01:50:00"/>
    <s v="SI"/>
  </r>
  <r>
    <n v="217"/>
    <s v="Cliente_124"/>
    <n v="2"/>
    <d v="2023-04-02T00:54:00"/>
    <d v="2023-04-02T04:45:00"/>
    <s v="Mesero_3"/>
    <x v="2"/>
    <x v="2"/>
    <n v="31.17"/>
    <s v="Ocupada"/>
    <s v="Colombia"/>
    <s v="Plato_15"/>
    <n v="127.17"/>
    <d v="2023-04-02T00:54:00"/>
    <d v="2023-04-02T00:54:00"/>
    <d v="2023-04-02T04:45:00"/>
    <d v="1899-12-30T04:06:00"/>
    <n v="0.21666666666666667"/>
    <d v="1899-12-30T03:53:00"/>
    <s v="SI"/>
  </r>
  <r>
    <n v="218"/>
    <s v="Cliente_759"/>
    <n v="3"/>
    <d v="2023-04-02T00:27:00"/>
    <d v="2023-04-02T03:41:00"/>
    <s v="Mesero_5"/>
    <x v="0"/>
    <x v="2"/>
    <n v="23.34"/>
    <s v="Ocupada"/>
    <s v="Argentina"/>
    <s v="Plato_12"/>
    <n v="207.34"/>
    <d v="2023-04-02T00:27:00"/>
    <d v="2023-04-02T00:27:00"/>
    <d v="2023-04-02T03:41:00"/>
    <d v="1899-12-30T03:29:00"/>
    <n v="0.76666666666666672"/>
    <d v="1899-12-30T02:43:00"/>
    <s v="SI"/>
  </r>
  <r>
    <n v="219"/>
    <s v="Cliente_959"/>
    <n v="5"/>
    <d v="2023-04-02T02:33:00"/>
    <d v="2023-04-02T04:49:00"/>
    <s v="Mesero_3"/>
    <x v="0"/>
    <x v="2"/>
    <n v="46.96"/>
    <s v="Libre"/>
    <s v="Venezuela"/>
    <s v="Plato_14"/>
    <n v="185.96"/>
    <d v="2023-04-02T02:33:00"/>
    <d v="2023-04-02T02:33:00"/>
    <d v="2023-04-02T04:49:00"/>
    <d v="1899-12-30T02:16:00"/>
    <n v="0.38333333333333336"/>
    <d v="1899-12-30T01:53:00"/>
    <s v="SI"/>
  </r>
  <r>
    <n v="220"/>
    <s v="Cliente_151"/>
    <n v="6"/>
    <d v="2023-04-02T01:01:00"/>
    <d v="2023-04-02T04:57:00"/>
    <s v="Mesero_5"/>
    <x v="0"/>
    <x v="2"/>
    <n v="48.5"/>
    <s v="Reservada"/>
    <s v="Ecuador"/>
    <s v="Plato_7"/>
    <n v="72.5"/>
    <d v="2023-04-02T01:01:00"/>
    <d v="2023-04-02T01:01:00"/>
    <d v="2023-04-02T04:57:00"/>
    <d v="1899-12-30T03:56:00"/>
    <n v="0.21666666666666667"/>
    <d v="1899-12-30T03:43:00"/>
    <s v="SI"/>
  </r>
  <r>
    <n v="221"/>
    <s v="Cliente_744"/>
    <n v="1"/>
    <d v="2023-04-02T01:51:00"/>
    <d v="2023-04-02T03:05:00"/>
    <s v="Mesero_3"/>
    <x v="0"/>
    <x v="2"/>
    <n v="17.829999999999998"/>
    <s v="Libre"/>
    <s v="Chile"/>
    <s v="Plato_15"/>
    <n v="210.82999999999998"/>
    <d v="2023-04-02T01:51:00"/>
    <d v="2023-04-02T01:51:00"/>
    <d v="2023-04-02T03:05:00"/>
    <d v="1899-12-30T01:14:00"/>
    <n v="1.8"/>
    <d v="1899-12-30T00:00:00"/>
    <s v="NO"/>
  </r>
  <r>
    <n v="222"/>
    <s v="Cliente_189"/>
    <n v="3"/>
    <d v="2023-04-02T03:38:00"/>
    <d v="2023-04-02T06:42:00"/>
    <s v="Mesero_5"/>
    <x v="2"/>
    <x v="0"/>
    <n v="32.58"/>
    <s v="Libre"/>
    <s v="Ecuador"/>
    <s v="Plato_14"/>
    <n v="129.57999999999998"/>
    <d v="2023-04-02T03:38:00"/>
    <d v="2023-04-02T03:38:00"/>
    <d v="2023-04-02T06:42:00"/>
    <d v="1899-12-30T03:04:00"/>
    <n v="1.4166666666666667"/>
    <d v="1899-12-30T01:39:00"/>
    <s v="SI"/>
  </r>
  <r>
    <n v="223"/>
    <s v="Cliente_576"/>
    <n v="2"/>
    <d v="2023-04-02T01:16:00"/>
    <d v="2023-04-02T02:50:00"/>
    <s v="Mesero_5"/>
    <x v="2"/>
    <x v="2"/>
    <n v="49.62"/>
    <s v="Reservada"/>
    <s v="Argentina"/>
    <s v="Plato_15"/>
    <n v="81.62"/>
    <d v="2023-04-02T01:16:00"/>
    <d v="2023-04-02T01:16:00"/>
    <d v="2023-04-02T02:50:00"/>
    <d v="1899-12-30T01:34:00"/>
    <n v="0.8833333333333333"/>
    <d v="1899-12-30T00:41:00"/>
    <s v="SI"/>
  </r>
  <r>
    <n v="224"/>
    <s v="Cliente_474"/>
    <n v="6"/>
    <d v="2023-04-02T02:07:00"/>
    <d v="2023-04-02T05:47:00"/>
    <s v="Mesero_3"/>
    <x v="0"/>
    <x v="2"/>
    <n v="17.61"/>
    <s v="Ocupada"/>
    <s v="Bolivia"/>
    <s v="Plato_10"/>
    <n v="69.61"/>
    <d v="2023-04-02T02:07:00"/>
    <d v="2023-04-02T02:07:00"/>
    <d v="2023-04-02T05:47:00"/>
    <d v="1899-12-30T03:55:00"/>
    <n v="0.33333333333333331"/>
    <d v="1899-12-30T03:35:00"/>
    <s v="SI"/>
  </r>
  <r>
    <n v="225"/>
    <s v="Cliente_990"/>
    <n v="4"/>
    <d v="2023-04-02T00:14:00"/>
    <d v="2023-04-02T01:24:00"/>
    <s v="Mesero_3"/>
    <x v="1"/>
    <x v="2"/>
    <n v="35.020000000000003"/>
    <s v="Reservada"/>
    <s v="Perú"/>
    <s v="Plato_11"/>
    <n v="203.02"/>
    <d v="2023-04-02T00:14:00"/>
    <d v="2023-04-02T00:14:00"/>
    <d v="2023-04-02T01:24:00"/>
    <d v="1899-12-30T01:10:00"/>
    <n v="1.5666666666666667"/>
    <d v="1899-12-30T00:00:00"/>
    <s v="NO"/>
  </r>
  <r>
    <n v="226"/>
    <s v="Cliente_67"/>
    <n v="6"/>
    <d v="2023-04-02T00:58:00"/>
    <d v="2023-04-02T04:09:00"/>
    <s v="Mesero_1"/>
    <x v="2"/>
    <x v="2"/>
    <n v="39.479999999999997"/>
    <s v="Reservada"/>
    <s v="Venezuela"/>
    <s v="Plato_3"/>
    <n v="210.48"/>
    <d v="2023-04-02T00:58:00"/>
    <d v="2023-04-02T00:58:00"/>
    <d v="2023-04-02T04:09:00"/>
    <d v="1899-12-30T03:11:00"/>
    <n v="2.4333333333333331"/>
    <d v="1899-12-30T00:45:00"/>
    <s v="SI"/>
  </r>
  <r>
    <n v="227"/>
    <s v="Cliente_378"/>
    <n v="6"/>
    <d v="2023-04-02T01:49:00"/>
    <d v="2023-04-02T04:52:00"/>
    <s v="Mesero_5"/>
    <x v="0"/>
    <x v="2"/>
    <n v="41.05"/>
    <s v="Libre"/>
    <s v="Chile"/>
    <s v="Plato_7"/>
    <n v="252.05"/>
    <d v="2023-04-02T01:49:00"/>
    <d v="2023-04-02T01:49:00"/>
    <d v="2023-04-02T04:52:00"/>
    <d v="1899-12-30T03:03:00"/>
    <n v="1.9833333333333334"/>
    <d v="1899-12-30T01:04:00"/>
    <s v="SI"/>
  </r>
  <r>
    <n v="228"/>
    <s v="Cliente_445"/>
    <n v="4"/>
    <d v="2023-04-02T01:40:00"/>
    <d v="2023-04-02T04:02:00"/>
    <s v="Mesero_3"/>
    <x v="0"/>
    <x v="2"/>
    <n v="10.66"/>
    <s v="Ocupada"/>
    <s v="Ecuador"/>
    <s v="Plato_14"/>
    <n v="79.66"/>
    <d v="2023-04-02T01:40:00"/>
    <d v="2023-04-02T01:40:00"/>
    <d v="2023-04-02T04:02:00"/>
    <d v="1899-12-30T02:37:00"/>
    <n v="0.58333333333333337"/>
    <d v="1899-12-30T02:02:00"/>
    <s v="SI"/>
  </r>
  <r>
    <n v="229"/>
    <s v="Cliente_984"/>
    <n v="3"/>
    <d v="2023-04-02T02:34:00"/>
    <d v="2023-04-02T04:30:00"/>
    <s v="Mesero_2"/>
    <x v="2"/>
    <x v="2"/>
    <n v="28.58"/>
    <s v="Reservada"/>
    <s v="Bolivia"/>
    <s v="Plato_1"/>
    <n v="152.57999999999998"/>
    <d v="2023-04-02T02:34:00"/>
    <d v="2023-04-02T02:34:00"/>
    <d v="2023-04-02T04:30:00"/>
    <d v="1899-12-30T01:56:00"/>
    <n v="1.95"/>
    <d v="1899-12-30T00:00:00"/>
    <s v="NO"/>
  </r>
  <r>
    <n v="230"/>
    <s v="Cliente_167"/>
    <n v="5"/>
    <d v="2023-04-02T02:15:00"/>
    <d v="2023-04-02T04:48:00"/>
    <s v="Mesero_2"/>
    <x v="0"/>
    <x v="2"/>
    <n v="15.84"/>
    <s v="Libre"/>
    <s v="Venezuela"/>
    <s v="Plato_15"/>
    <n v="229.84"/>
    <d v="2023-04-02T02:15:00"/>
    <d v="2023-04-02T02:15:00"/>
    <d v="2023-04-02T04:48:00"/>
    <d v="1899-12-30T02:33:00"/>
    <n v="1.5166666666666666"/>
    <d v="1899-12-30T01:02:00"/>
    <s v="SI"/>
  </r>
  <r>
    <n v="231"/>
    <s v="Cliente_877"/>
    <n v="2"/>
    <d v="2023-04-02T01:12:00"/>
    <d v="2023-04-02T03:10:00"/>
    <s v="Mesero_2"/>
    <x v="0"/>
    <x v="2"/>
    <n v="49.1"/>
    <s v="Ocupada"/>
    <s v="Perú"/>
    <s v="Plato_13"/>
    <n v="257.10000000000002"/>
    <d v="2023-04-02T01:12:00"/>
    <d v="2023-04-02T01:12:00"/>
    <d v="2023-04-02T03:10:00"/>
    <d v="1899-12-30T02:13:00"/>
    <n v="2.5"/>
    <d v="1899-12-30T00:00:00"/>
    <s v="NO"/>
  </r>
  <r>
    <n v="232"/>
    <s v="Cliente_494"/>
    <n v="2"/>
    <d v="2023-04-02T02:04:00"/>
    <d v="2023-04-02T03:25:00"/>
    <s v="Mesero_1"/>
    <x v="0"/>
    <x v="2"/>
    <n v="15.43"/>
    <s v="Reservada"/>
    <s v="Argentina"/>
    <s v="Plato_7"/>
    <n v="205.43"/>
    <d v="2023-04-02T02:04:00"/>
    <d v="2023-04-02T02:04:00"/>
    <d v="2023-04-02T03:25:00"/>
    <d v="1899-12-30T01:21:00"/>
    <n v="2.3166666666666669"/>
    <d v="1899-12-30T00:00:00"/>
    <s v="NO"/>
  </r>
  <r>
    <n v="233"/>
    <s v="Cliente_881"/>
    <n v="1"/>
    <d v="2023-04-02T00:52:00"/>
    <d v="2023-04-02T02:39:00"/>
    <s v="Mesero_2"/>
    <x v="1"/>
    <x v="0"/>
    <n v="45.64"/>
    <s v="Libre"/>
    <s v="Argentina"/>
    <s v="Plato_12"/>
    <n v="83.64"/>
    <d v="2023-04-02T00:52:00"/>
    <d v="2023-04-02T00:52:00"/>
    <d v="2023-04-02T02:39:00"/>
    <d v="1899-12-30T01:47:00"/>
    <n v="0.51666666666666672"/>
    <d v="1899-12-30T01:16:00"/>
    <s v="SI"/>
  </r>
  <r>
    <n v="234"/>
    <s v="Cliente_264"/>
    <n v="6"/>
    <d v="2023-04-02T02:46:00"/>
    <d v="2023-04-02T05:28:00"/>
    <s v="Mesero_3"/>
    <x v="1"/>
    <x v="2"/>
    <n v="10.220000000000001"/>
    <s v="Libre"/>
    <s v="Brasil"/>
    <s v="Plato_2"/>
    <n v="235.22"/>
    <d v="2023-04-02T02:46:00"/>
    <d v="2023-04-02T02:46:00"/>
    <d v="2023-04-02T05:28:00"/>
    <d v="1899-12-30T02:42:00"/>
    <n v="1.65"/>
    <d v="1899-12-30T01:03:00"/>
    <s v="SI"/>
  </r>
  <r>
    <n v="235"/>
    <s v="Cliente_230"/>
    <n v="5"/>
    <d v="2023-04-02T00:22:00"/>
    <d v="2023-04-02T02:48:00"/>
    <s v="Mesero_3"/>
    <x v="2"/>
    <x v="2"/>
    <n v="26.37"/>
    <s v="Reservada"/>
    <s v="España"/>
    <s v="Plato_11"/>
    <n v="59.370000000000005"/>
    <d v="2023-04-02T00:22:00"/>
    <d v="2023-04-02T00:22:00"/>
    <d v="2023-04-02T02:48:00"/>
    <d v="1899-12-30T02:26:00"/>
    <n v="0.41666666666666669"/>
    <d v="1899-12-30T02:01:00"/>
    <s v="SI"/>
  </r>
  <r>
    <n v="236"/>
    <s v="Cliente_142"/>
    <n v="2"/>
    <d v="2023-04-02T00:52:00"/>
    <d v="2023-04-02T02:26:00"/>
    <s v="Mesero_3"/>
    <x v="0"/>
    <x v="2"/>
    <n v="39.81"/>
    <s v="Libre"/>
    <s v="Argentina"/>
    <s v="Plato_11"/>
    <n v="294.81"/>
    <d v="2023-04-02T00:52:00"/>
    <d v="2023-04-02T00:52:00"/>
    <d v="2023-04-02T02:26:00"/>
    <d v="1899-12-30T01:34:00"/>
    <n v="1.6833333333333333"/>
    <d v="1899-12-30T00:00:00"/>
    <s v="NO"/>
  </r>
  <r>
    <n v="237"/>
    <s v="Cliente_55"/>
    <n v="6"/>
    <d v="2023-04-02T02:45:00"/>
    <d v="2023-04-02T06:00:00"/>
    <s v="Mesero_2"/>
    <x v="0"/>
    <x v="2"/>
    <n v="13.15"/>
    <s v="Ocupada"/>
    <s v="Perú"/>
    <s v="Plato_14"/>
    <n v="119.15"/>
    <d v="2023-04-02T02:45:00"/>
    <d v="2023-04-02T02:45:00"/>
    <d v="2023-04-02T06:00:00"/>
    <d v="1899-12-30T03:30:00"/>
    <n v="0.6166666666666667"/>
    <d v="1899-12-30T02:53:00"/>
    <s v="SI"/>
  </r>
  <r>
    <n v="238"/>
    <s v="Cliente_599"/>
    <n v="6"/>
    <d v="2023-04-02T02:17:00"/>
    <d v="2023-04-02T04:56:00"/>
    <s v="Mesero_2"/>
    <x v="1"/>
    <x v="2"/>
    <n v="33.020000000000003"/>
    <s v="Libre"/>
    <s v="Brasil"/>
    <s v="Plato_19"/>
    <n v="105.02000000000001"/>
    <d v="2023-04-02T02:17:00"/>
    <d v="2023-04-02T02:17:00"/>
    <d v="2023-04-02T04:56:00"/>
    <d v="1899-12-30T02:39:00"/>
    <n v="0.75"/>
    <d v="1899-12-30T01:54:00"/>
    <s v="SI"/>
  </r>
  <r>
    <n v="239"/>
    <s v="Cliente_856"/>
    <n v="6"/>
    <d v="2023-04-02T02:46:00"/>
    <d v="2023-04-02T06:07:00"/>
    <s v="Mesero_4"/>
    <x v="0"/>
    <x v="1"/>
    <n v="11.76"/>
    <s v="Reservada"/>
    <s v="Brasil"/>
    <s v="Plato_10"/>
    <n v="85.76"/>
    <d v="2023-04-02T02:46:00"/>
    <d v="2023-04-02T02:46:00"/>
    <d v="2023-04-02T06:07:00"/>
    <d v="1899-12-30T03:21:00"/>
    <n v="1.2166666666666666"/>
    <d v="1899-12-30T02:08:00"/>
    <s v="SI"/>
  </r>
  <r>
    <n v="240"/>
    <s v="Cliente_722"/>
    <n v="1"/>
    <d v="2023-04-02T00:16:00"/>
    <d v="2023-04-02T03:10:00"/>
    <s v="Mesero_3"/>
    <x v="0"/>
    <x v="0"/>
    <n v="33.81"/>
    <s v="Libre"/>
    <s v="Perú"/>
    <s v="Plato_17"/>
    <n v="327.81"/>
    <d v="2023-04-02T00:16:00"/>
    <d v="2023-04-02T00:16:00"/>
    <d v="2023-04-02T03:10:00"/>
    <d v="1899-12-30T02:54:00"/>
    <n v="2.15"/>
    <d v="1899-12-30T00:45:00"/>
    <s v="SI"/>
  </r>
  <r>
    <n v="241"/>
    <s v="Cliente_935"/>
    <n v="4"/>
    <d v="2023-04-02T00:04:00"/>
    <d v="2023-04-02T01:04:00"/>
    <s v="Mesero_5"/>
    <x v="0"/>
    <x v="2"/>
    <n v="38.97"/>
    <s v="Ocupada"/>
    <s v="Brasil"/>
    <s v="Plato_4"/>
    <n v="56.97"/>
    <d v="2023-04-02T00:04:00"/>
    <d v="2023-04-02T00:04:00"/>
    <d v="2023-04-02T01:04:00"/>
    <d v="1899-12-30T01:15:00"/>
    <n v="0.18333333333333332"/>
    <d v="1899-12-30T01:04:00"/>
    <s v="SI"/>
  </r>
  <r>
    <n v="242"/>
    <s v="Cliente_961"/>
    <n v="2"/>
    <d v="2023-04-02T03:42:00"/>
    <d v="2023-04-02T05:09:00"/>
    <s v="Mesero_2"/>
    <x v="0"/>
    <x v="2"/>
    <n v="31.29"/>
    <s v="Reservada"/>
    <s v="Venezuela"/>
    <s v="Plato_10"/>
    <n v="165.29"/>
    <d v="2023-04-02T03:42:00"/>
    <d v="2023-04-02T03:42:00"/>
    <d v="2023-04-02T05:09:00"/>
    <d v="1899-12-30T01:27:00"/>
    <n v="1.65"/>
    <d v="1899-12-30T00:00:00"/>
    <s v="NO"/>
  </r>
  <r>
    <n v="243"/>
    <s v="Cliente_924"/>
    <n v="4"/>
    <d v="2023-04-02T00:42:00"/>
    <d v="2023-04-02T04:11:00"/>
    <s v="Mesero_2"/>
    <x v="0"/>
    <x v="2"/>
    <n v="21.45"/>
    <s v="Libre"/>
    <s v="España"/>
    <s v="Plato_20"/>
    <n v="141.44999999999999"/>
    <d v="2023-04-02T00:42:00"/>
    <d v="2023-04-02T00:42:00"/>
    <d v="2023-04-02T04:11:00"/>
    <d v="1899-12-30T03:29:00"/>
    <n v="0.36666666666666664"/>
    <d v="1899-12-30T03:07:00"/>
    <s v="SI"/>
  </r>
  <r>
    <n v="244"/>
    <s v="Cliente_390"/>
    <n v="6"/>
    <d v="2023-04-02T03:44:00"/>
    <d v="2023-04-02T06:01:00"/>
    <s v="Mesero_3"/>
    <x v="0"/>
    <x v="1"/>
    <n v="17.649999999999999"/>
    <s v="Reservada"/>
    <s v="Perú"/>
    <s v="Plato_20"/>
    <n v="175.65"/>
    <d v="2023-04-02T03:44:00"/>
    <d v="2023-04-02T03:44:00"/>
    <d v="2023-04-02T06:01:00"/>
    <d v="1899-12-30T02:17:00"/>
    <n v="1.4833333333333334"/>
    <d v="1899-12-30T00:48:00"/>
    <s v="SI"/>
  </r>
  <r>
    <n v="245"/>
    <s v="Cliente_579"/>
    <n v="1"/>
    <d v="2023-04-02T03:31:00"/>
    <d v="2023-04-02T06:57:00"/>
    <s v="Mesero_1"/>
    <x v="0"/>
    <x v="2"/>
    <n v="14.82"/>
    <s v="Reservada"/>
    <s v="Bolivia"/>
    <s v="Plato_4"/>
    <n v="287.82"/>
    <d v="2023-04-02T03:31:00"/>
    <d v="2023-04-02T03:31:00"/>
    <d v="2023-04-02T06:57:00"/>
    <d v="1899-12-30T03:26:00"/>
    <n v="1.9333333333333333"/>
    <d v="1899-12-30T01:30:00"/>
    <s v="SI"/>
  </r>
  <r>
    <n v="246"/>
    <s v="Cliente_961"/>
    <n v="6"/>
    <d v="2023-04-02T01:50:00"/>
    <d v="2023-04-02T04:09:00"/>
    <s v="Mesero_2"/>
    <x v="0"/>
    <x v="2"/>
    <n v="42.75"/>
    <s v="Libre"/>
    <s v="Bolivia"/>
    <s v="Plato_6"/>
    <n v="369.75"/>
    <d v="2023-04-02T01:50:00"/>
    <d v="2023-04-02T01:50:00"/>
    <d v="2023-04-02T04:09:00"/>
    <d v="1899-12-30T02:19:00"/>
    <n v="2.4333333333333331"/>
    <d v="1899-12-30T00:00:00"/>
    <s v="NO"/>
  </r>
  <r>
    <n v="247"/>
    <s v="Cliente_788"/>
    <n v="6"/>
    <d v="2023-04-02T02:34:00"/>
    <d v="2023-04-02T05:21:00"/>
    <s v="Mesero_2"/>
    <x v="0"/>
    <x v="2"/>
    <n v="49.07"/>
    <s v="Ocupada"/>
    <s v="Ecuador"/>
    <s v="Plato_11"/>
    <n v="115.07"/>
    <d v="2023-04-02T02:34:00"/>
    <d v="2023-04-02T02:34:00"/>
    <d v="2023-04-02T05:21:00"/>
    <d v="1899-12-30T03:02:00"/>
    <n v="0.98333333333333328"/>
    <d v="1899-12-30T02:03:00"/>
    <s v="SI"/>
  </r>
  <r>
    <n v="248"/>
    <s v="Cliente_567"/>
    <n v="6"/>
    <d v="2023-04-02T00:26:00"/>
    <d v="2023-04-02T02:18:00"/>
    <s v="Mesero_2"/>
    <x v="0"/>
    <x v="0"/>
    <n v="18.690000000000001"/>
    <s v="Ocupada"/>
    <s v="Chile"/>
    <s v="Plato_18"/>
    <n v="243.69"/>
    <d v="2023-04-02T00:26:00"/>
    <d v="2023-04-02T00:26:00"/>
    <d v="2023-04-02T02:18:00"/>
    <d v="1899-12-30T02:07:00"/>
    <n v="2"/>
    <d v="1899-12-30T00:07:00"/>
    <s v="SI"/>
  </r>
  <r>
    <n v="249"/>
    <s v="Cliente_927"/>
    <n v="6"/>
    <d v="2023-04-02T00:58:00"/>
    <d v="2023-04-02T03:55:00"/>
    <s v="Mesero_2"/>
    <x v="2"/>
    <x v="2"/>
    <n v="47.71"/>
    <s v="Ocupada"/>
    <s v="España"/>
    <s v="Plato_5"/>
    <n v="127.71000000000001"/>
    <d v="2023-04-02T00:58:00"/>
    <d v="2023-04-02T00:58:00"/>
    <d v="2023-04-02T03:55:00"/>
    <d v="1899-12-30T03:12:00"/>
    <n v="1.8166666666666667"/>
    <d v="1899-12-30T01:23:00"/>
    <s v="SI"/>
  </r>
  <r>
    <n v="250"/>
    <s v="Cliente_539"/>
    <n v="2"/>
    <d v="2023-04-02T02:56:00"/>
    <d v="2023-04-02T06:33:00"/>
    <s v="Mesero_4"/>
    <x v="0"/>
    <x v="2"/>
    <n v="23.21"/>
    <s v="Libre"/>
    <s v="España"/>
    <s v="Plato_3"/>
    <n v="43.21"/>
    <d v="2023-04-02T02:56:00"/>
    <d v="2023-04-02T02:56:00"/>
    <d v="2023-04-02T06:33:00"/>
    <d v="1899-12-30T03:37:00"/>
    <n v="0.48333333333333334"/>
    <d v="1899-12-30T03:08:00"/>
    <s v="SI"/>
  </r>
  <r>
    <n v="251"/>
    <s v="Cliente_872"/>
    <n v="6"/>
    <d v="2023-04-02T01:20:00"/>
    <d v="2023-04-02T04:24:00"/>
    <s v="Mesero_1"/>
    <x v="0"/>
    <x v="2"/>
    <n v="13.69"/>
    <s v="Ocupada"/>
    <s v="Uruguay"/>
    <s v="Plato_10"/>
    <n v="122.69"/>
    <d v="2023-04-02T01:20:00"/>
    <d v="2023-04-02T01:20:00"/>
    <d v="2023-04-02T04:24:00"/>
    <d v="1899-12-30T03:19:00"/>
    <n v="2.0333333333333332"/>
    <d v="1899-12-30T01:17:00"/>
    <s v="SI"/>
  </r>
  <r>
    <n v="252"/>
    <s v="Cliente_425"/>
    <n v="3"/>
    <d v="2023-04-02T00:39:00"/>
    <d v="2023-04-02T04:24:00"/>
    <s v="Mesero_4"/>
    <x v="0"/>
    <x v="2"/>
    <n v="43.81"/>
    <s v="Libre"/>
    <s v="Colombia"/>
    <s v="Plato_1"/>
    <n v="145.81"/>
    <d v="2023-04-02T00:39:00"/>
    <d v="2023-04-02T00:39:00"/>
    <d v="2023-04-02T04:24:00"/>
    <d v="1899-12-30T03:45:00"/>
    <n v="1.4"/>
    <d v="1899-12-30T02:21:00"/>
    <s v="SI"/>
  </r>
  <r>
    <n v="253"/>
    <s v="Cliente_700"/>
    <n v="2"/>
    <d v="2023-04-02T00:54:00"/>
    <d v="2023-04-02T03:45:00"/>
    <s v="Mesero_3"/>
    <x v="2"/>
    <x v="2"/>
    <n v="34.69"/>
    <s v="Ocupada"/>
    <s v="Argentina"/>
    <s v="Plato_1"/>
    <n v="188.69"/>
    <d v="2023-04-02T00:54:00"/>
    <d v="2023-04-02T00:54:00"/>
    <d v="2023-04-02T03:45:00"/>
    <d v="1899-12-30T03:06:00"/>
    <n v="0.91666666666666663"/>
    <d v="1899-12-30T02:11:00"/>
    <s v="SI"/>
  </r>
  <r>
    <n v="254"/>
    <s v="Cliente_665"/>
    <n v="6"/>
    <d v="2023-04-02T03:05:00"/>
    <d v="2023-04-02T05:47:00"/>
    <s v="Mesero_1"/>
    <x v="2"/>
    <x v="2"/>
    <n v="36.43"/>
    <s v="Reservada"/>
    <s v="Paraguay"/>
    <s v="Plato_17"/>
    <n v="333.43"/>
    <d v="2023-04-02T03:05:00"/>
    <d v="2023-04-02T03:05:00"/>
    <d v="2023-04-02T05:47:00"/>
    <d v="1899-12-30T02:42:00"/>
    <n v="2.35"/>
    <d v="1899-12-30T00:21:00"/>
    <s v="SI"/>
  </r>
  <r>
    <n v="255"/>
    <s v="Cliente_978"/>
    <n v="4"/>
    <d v="2023-04-02T02:23:00"/>
    <d v="2023-04-02T03:59:00"/>
    <s v="Mesero_2"/>
    <x v="2"/>
    <x v="1"/>
    <n v="13.34"/>
    <s v="Reservada"/>
    <s v="Uruguay"/>
    <s v="Plato_1"/>
    <n v="38.340000000000003"/>
    <d v="2023-04-02T02:23:00"/>
    <d v="2023-04-02T02:23:00"/>
    <d v="2023-04-02T03:59:00"/>
    <d v="1899-12-30T01:36:00"/>
    <n v="0.6166666666666667"/>
    <d v="1899-12-30T00:59:00"/>
    <s v="SI"/>
  </r>
  <r>
    <n v="256"/>
    <s v="Cliente_577"/>
    <n v="2"/>
    <d v="2023-04-02T00:23:00"/>
    <d v="2023-04-02T03:27:00"/>
    <s v="Mesero_5"/>
    <x v="1"/>
    <x v="1"/>
    <n v="49.88"/>
    <s v="Reservada"/>
    <s v="Argentina"/>
    <s v="Plato_13"/>
    <n v="70.88"/>
    <d v="2023-04-02T00:23:00"/>
    <d v="2023-04-02T00:23:00"/>
    <d v="2023-04-02T03:27:00"/>
    <d v="1899-12-30T03:04:00"/>
    <n v="0.26666666666666666"/>
    <d v="1899-12-30T02:48:00"/>
    <s v="SI"/>
  </r>
  <r>
    <n v="257"/>
    <s v="Cliente_429"/>
    <n v="5"/>
    <d v="2023-04-02T02:08:00"/>
    <d v="2023-04-02T03:17:00"/>
    <s v="Mesero_2"/>
    <x v="0"/>
    <x v="2"/>
    <n v="26.78"/>
    <s v="Reservada"/>
    <s v="Ecuador"/>
    <s v="Plato_14"/>
    <n v="72.78"/>
    <d v="2023-04-02T02:08:00"/>
    <d v="2023-04-02T02:08:00"/>
    <d v="2023-04-02T03:17:00"/>
    <d v="1899-12-30T01:09:00"/>
    <n v="0.46666666666666667"/>
    <d v="1899-12-30T00:41:00"/>
    <s v="SI"/>
  </r>
  <r>
    <n v="258"/>
    <s v="Cliente_811"/>
    <n v="1"/>
    <d v="2023-04-02T00:39:00"/>
    <d v="2023-04-02T04:32:00"/>
    <s v="Mesero_2"/>
    <x v="1"/>
    <x v="2"/>
    <n v="47.99"/>
    <s v="Reservada"/>
    <s v="Bolivia"/>
    <s v="Plato_1"/>
    <n v="164.99"/>
    <d v="2023-04-02T00:39:00"/>
    <d v="2023-04-02T00:39:00"/>
    <d v="2023-04-02T04:32:00"/>
    <d v="1899-12-30T03:53:00"/>
    <n v="1.75"/>
    <d v="1899-12-30T02:08:00"/>
    <s v="SI"/>
  </r>
  <r>
    <n v="259"/>
    <s v="Cliente_553"/>
    <n v="5"/>
    <d v="2023-04-02T03:27:00"/>
    <d v="2023-04-02T06:16:00"/>
    <s v="Mesero_1"/>
    <x v="0"/>
    <x v="2"/>
    <n v="46.72"/>
    <s v="Ocupada"/>
    <s v="Venezuela"/>
    <s v="Plato_6"/>
    <n v="127.72"/>
    <d v="2023-04-02T03:27:00"/>
    <d v="2023-04-02T03:27:00"/>
    <d v="2023-04-02T06:16:00"/>
    <d v="1899-12-30T03:04:00"/>
    <n v="0.18333333333333332"/>
    <d v="1899-12-30T02:53:00"/>
    <s v="SI"/>
  </r>
  <r>
    <n v="260"/>
    <s v="Cliente_228"/>
    <n v="6"/>
    <d v="2023-04-02T01:23:00"/>
    <d v="2023-04-02T04:38:00"/>
    <s v="Mesero_5"/>
    <x v="0"/>
    <x v="1"/>
    <n v="47.55"/>
    <s v="Ocupada"/>
    <s v="Uruguay"/>
    <s v="Plato_14"/>
    <n v="116.55"/>
    <d v="2023-04-02T01:23:00"/>
    <d v="2023-04-02T01:23:00"/>
    <d v="2023-04-02T04:38:00"/>
    <d v="1899-12-30T03:30:00"/>
    <n v="0.81666666666666665"/>
    <d v="1899-12-30T02:41:00"/>
    <s v="SI"/>
  </r>
  <r>
    <n v="261"/>
    <s v="Cliente_249"/>
    <n v="1"/>
    <d v="2023-04-02T01:08:00"/>
    <d v="2023-04-02T02:55:00"/>
    <s v="Mesero_4"/>
    <x v="0"/>
    <x v="2"/>
    <n v="32.42"/>
    <s v="Ocupada"/>
    <s v="Chile"/>
    <s v="Plato_15"/>
    <n v="186.42000000000002"/>
    <d v="2023-04-02T01:08:00"/>
    <d v="2023-04-02T01:08:00"/>
    <d v="2023-04-02T02:55:00"/>
    <d v="1899-12-30T02:02:00"/>
    <n v="0.91666666666666663"/>
    <d v="1899-12-30T01:07:00"/>
    <s v="SI"/>
  </r>
  <r>
    <n v="262"/>
    <s v="Cliente_326"/>
    <n v="4"/>
    <d v="2023-04-02T03:44:00"/>
    <d v="2023-04-02T07:21:00"/>
    <s v="Mesero_2"/>
    <x v="0"/>
    <x v="2"/>
    <n v="42.83"/>
    <s v="Ocupada"/>
    <s v="Venezuela"/>
    <s v="Plato_5"/>
    <n v="157.82999999999998"/>
    <d v="2023-04-02T03:44:00"/>
    <d v="2023-04-02T03:44:00"/>
    <d v="2023-04-02T07:21:00"/>
    <d v="1899-12-30T03:52:00"/>
    <n v="0.8"/>
    <d v="1899-12-30T03:04:00"/>
    <s v="SI"/>
  </r>
  <r>
    <n v="263"/>
    <s v="Cliente_697"/>
    <n v="1"/>
    <d v="2023-04-02T02:53:00"/>
    <d v="2023-04-02T05:26:00"/>
    <s v="Mesero_1"/>
    <x v="1"/>
    <x v="2"/>
    <n v="42.96"/>
    <s v="Libre"/>
    <s v="Uruguay"/>
    <s v="Plato_15"/>
    <n v="163.96"/>
    <d v="2023-04-02T02:53:00"/>
    <d v="2023-04-02T02:53:00"/>
    <d v="2023-04-02T05:26:00"/>
    <d v="1899-12-30T02:33:00"/>
    <n v="2.4833333333333334"/>
    <d v="1899-12-30T00:04:00"/>
    <s v="SI"/>
  </r>
  <r>
    <n v="264"/>
    <s v="Cliente_281"/>
    <n v="1"/>
    <d v="2023-04-02T03:11:00"/>
    <d v="2023-04-02T04:26:00"/>
    <s v="Mesero_1"/>
    <x v="0"/>
    <x v="2"/>
    <n v="49.21"/>
    <s v="Libre"/>
    <s v="Bolivia"/>
    <s v="Plato_8"/>
    <n v="231.21"/>
    <d v="2023-04-02T03:11:00"/>
    <d v="2023-04-02T03:11:00"/>
    <d v="2023-04-02T04:26:00"/>
    <d v="1899-12-30T01:15:00"/>
    <n v="1.95"/>
    <d v="1899-12-30T00:00:00"/>
    <s v="NO"/>
  </r>
  <r>
    <n v="265"/>
    <s v="Cliente_686"/>
    <n v="1"/>
    <d v="2023-04-02T02:54:00"/>
    <d v="2023-04-02T06:15:00"/>
    <s v="Mesero_2"/>
    <x v="1"/>
    <x v="0"/>
    <n v="21.48"/>
    <s v="Libre"/>
    <s v="Chile"/>
    <s v="Plato_14"/>
    <n v="192.48"/>
    <d v="2023-04-02T02:54:00"/>
    <d v="2023-04-02T02:54:00"/>
    <d v="2023-04-02T06:15:00"/>
    <d v="1899-12-30T03:21:00"/>
    <n v="2.25"/>
    <d v="1899-12-30T01:06:00"/>
    <s v="SI"/>
  </r>
  <r>
    <n v="266"/>
    <s v="Cliente_418"/>
    <n v="4"/>
    <d v="2023-04-02T00:30:00"/>
    <d v="2023-04-02T02:04:00"/>
    <s v="Mesero_2"/>
    <x v="0"/>
    <x v="2"/>
    <n v="24.75"/>
    <s v="Reservada"/>
    <s v="Paraguay"/>
    <s v="Plato_7"/>
    <n v="123.75"/>
    <d v="2023-04-02T00:30:00"/>
    <d v="2023-04-02T00:30:00"/>
    <d v="2023-04-02T02:04:00"/>
    <d v="1899-12-30T01:34:00"/>
    <n v="1.7666666666666666"/>
    <d v="1899-12-30T00:00:00"/>
    <s v="NO"/>
  </r>
  <r>
    <n v="267"/>
    <s v="Cliente_397"/>
    <n v="5"/>
    <d v="2023-04-03T02:07:00"/>
    <d v="2023-04-03T03:48:00"/>
    <s v="Mesero_2"/>
    <x v="2"/>
    <x v="2"/>
    <n v="44.66"/>
    <s v="Ocupada"/>
    <s v="España"/>
    <s v="Plato_15"/>
    <n v="162.66"/>
    <d v="2023-04-03T02:07:00"/>
    <d v="2023-04-03T02:07:00"/>
    <d v="2023-04-03T03:48:00"/>
    <d v="1899-12-30T01:56:00"/>
    <n v="1.6"/>
    <d v="1899-12-30T00:20:00"/>
    <s v="SI"/>
  </r>
  <r>
    <n v="268"/>
    <s v="Cliente_477"/>
    <n v="1"/>
    <d v="2023-04-03T00:46:00"/>
    <d v="2023-04-03T03:44:00"/>
    <s v="Mesero_3"/>
    <x v="0"/>
    <x v="0"/>
    <n v="23.16"/>
    <s v="Libre"/>
    <s v="Uruguay"/>
    <s v="Plato_7"/>
    <n v="91.16"/>
    <d v="2023-04-03T00:46:00"/>
    <d v="2023-04-03T00:46:00"/>
    <d v="2023-04-03T03:44:00"/>
    <d v="1899-12-30T02:58:00"/>
    <n v="1.3833333333333333"/>
    <d v="1899-12-30T01:35:00"/>
    <s v="SI"/>
  </r>
  <r>
    <n v="269"/>
    <s v="Cliente_300"/>
    <n v="2"/>
    <d v="2023-04-03T02:58:00"/>
    <d v="2023-04-03T04:15:00"/>
    <s v="Mesero_2"/>
    <x v="0"/>
    <x v="0"/>
    <n v="39.17"/>
    <s v="Libre"/>
    <s v="Venezuela"/>
    <s v="Plato_19"/>
    <n v="289.17"/>
    <d v="2023-04-03T02:58:00"/>
    <d v="2023-04-03T02:58:00"/>
    <d v="2023-04-03T04:15:00"/>
    <d v="1899-12-30T01:17:00"/>
    <n v="1.6833333333333333"/>
    <d v="1899-12-30T00:00:00"/>
    <s v="NO"/>
  </r>
  <r>
    <n v="270"/>
    <s v="Cliente_775"/>
    <n v="1"/>
    <d v="2023-04-03T01:11:00"/>
    <d v="2023-04-03T04:59:00"/>
    <s v="Mesero_4"/>
    <x v="0"/>
    <x v="2"/>
    <n v="10.130000000000001"/>
    <s v="Libre"/>
    <s v="Ecuador"/>
    <s v="Plato_18"/>
    <n v="112.13"/>
    <d v="2023-04-03T01:11:00"/>
    <d v="2023-04-03T01:11:00"/>
    <d v="2023-04-03T04:59:00"/>
    <d v="1899-12-30T03:48:00"/>
    <n v="0.43333333333333335"/>
    <d v="1899-12-30T03:22:00"/>
    <s v="SI"/>
  </r>
  <r>
    <n v="271"/>
    <s v="Cliente_928"/>
    <n v="3"/>
    <d v="2023-04-03T01:40:00"/>
    <d v="2023-04-03T05:10:00"/>
    <s v="Mesero_3"/>
    <x v="0"/>
    <x v="2"/>
    <n v="16.11"/>
    <s v="Ocupada"/>
    <s v="Bolivia"/>
    <s v="Plato_5"/>
    <n v="60.11"/>
    <d v="2023-04-03T01:40:00"/>
    <d v="2023-04-03T01:40:00"/>
    <d v="2023-04-03T05:10:00"/>
    <d v="1899-12-30T03:45:00"/>
    <n v="0.91666666666666663"/>
    <d v="1899-12-30T02:50:00"/>
    <s v="SI"/>
  </r>
  <r>
    <n v="272"/>
    <s v="Cliente_132"/>
    <n v="1"/>
    <d v="2023-04-03T00:34:00"/>
    <d v="2023-04-03T04:24:00"/>
    <s v="Mesero_4"/>
    <x v="0"/>
    <x v="2"/>
    <n v="42.73"/>
    <s v="Reservada"/>
    <s v="España"/>
    <s v="Plato_7"/>
    <n v="125.72999999999999"/>
    <d v="2023-04-03T00:34:00"/>
    <d v="2023-04-03T00:34:00"/>
    <d v="2023-04-03T04:24:00"/>
    <d v="1899-12-30T03:50:00"/>
    <n v="1.3833333333333333"/>
    <d v="1899-12-30T02:27:00"/>
    <s v="SI"/>
  </r>
  <r>
    <n v="273"/>
    <s v="Cliente_709"/>
    <n v="5"/>
    <d v="2023-04-03T01:47:00"/>
    <d v="2023-04-03T03:29:00"/>
    <s v="Mesero_2"/>
    <x v="0"/>
    <x v="1"/>
    <n v="36.299999999999997"/>
    <s v="Ocupada"/>
    <s v="Colombia"/>
    <s v="Plato_15"/>
    <n v="159.30000000000001"/>
    <d v="2023-04-03T01:47:00"/>
    <d v="2023-04-03T01:47:00"/>
    <d v="2023-04-03T03:29:00"/>
    <d v="1899-12-30T01:57:00"/>
    <n v="1.1166666666666667"/>
    <d v="1899-12-30T00:50:00"/>
    <s v="SI"/>
  </r>
  <r>
    <n v="274"/>
    <s v="Cliente_53"/>
    <n v="1"/>
    <d v="2023-04-03T03:15:00"/>
    <d v="2023-04-03T05:52:00"/>
    <s v="Mesero_1"/>
    <x v="0"/>
    <x v="0"/>
    <n v="19.93"/>
    <s v="Ocupada"/>
    <s v="Brasil"/>
    <s v="Plato_10"/>
    <n v="135.93"/>
    <d v="2023-04-03T03:15:00"/>
    <d v="2023-04-03T03:15:00"/>
    <d v="2023-04-03T05:52:00"/>
    <d v="1899-12-30T02:52:00"/>
    <n v="1.25"/>
    <d v="1899-12-30T01:37:00"/>
    <s v="SI"/>
  </r>
  <r>
    <n v="275"/>
    <s v="Cliente_765"/>
    <n v="3"/>
    <d v="2023-04-03T02:13:00"/>
    <d v="2023-04-03T05:58:00"/>
    <s v="Mesero_2"/>
    <x v="0"/>
    <x v="2"/>
    <n v="49.67"/>
    <s v="Reservada"/>
    <s v="Bolivia"/>
    <s v="Plato_11"/>
    <n v="170.67000000000002"/>
    <d v="2023-04-03T02:13:00"/>
    <d v="2023-04-03T02:13:00"/>
    <d v="2023-04-03T05:58:00"/>
    <d v="1899-12-30T03:45:00"/>
    <n v="2.0333333333333332"/>
    <d v="1899-12-30T01:43:00"/>
    <s v="SI"/>
  </r>
  <r>
    <n v="276"/>
    <s v="Cliente_673"/>
    <n v="6"/>
    <d v="2023-04-03T02:35:00"/>
    <d v="2023-04-03T05:34:00"/>
    <s v="Mesero_4"/>
    <x v="0"/>
    <x v="0"/>
    <n v="20.98"/>
    <s v="Reservada"/>
    <s v="Ecuador"/>
    <s v="Plato_5"/>
    <n v="90.98"/>
    <d v="2023-04-03T02:35:00"/>
    <d v="2023-04-03T02:35:00"/>
    <d v="2023-04-03T05:34:00"/>
    <d v="1899-12-30T02:59:00"/>
    <n v="1.4166666666666667"/>
    <d v="1899-12-30T01:34:00"/>
    <s v="SI"/>
  </r>
  <r>
    <n v="277"/>
    <s v="Cliente_243"/>
    <n v="2"/>
    <d v="2023-04-03T01:28:00"/>
    <d v="2023-04-03T03:56:00"/>
    <s v="Mesero_5"/>
    <x v="0"/>
    <x v="2"/>
    <n v="10.29"/>
    <s v="Libre"/>
    <s v="España"/>
    <s v="Plato_17"/>
    <n v="103.28999999999999"/>
    <d v="2023-04-03T01:28:00"/>
    <d v="2023-04-03T01:28:00"/>
    <d v="2023-04-03T03:56:00"/>
    <d v="1899-12-30T02:28:00"/>
    <n v="0.48333333333333334"/>
    <d v="1899-12-30T01:59:00"/>
    <s v="SI"/>
  </r>
  <r>
    <n v="278"/>
    <s v="Cliente_999"/>
    <n v="4"/>
    <d v="2023-04-03T03:10:00"/>
    <d v="2023-04-03T05:12:00"/>
    <s v="Mesero_3"/>
    <x v="0"/>
    <x v="1"/>
    <n v="41.36"/>
    <s v="Libre"/>
    <s v="Venezuela"/>
    <s v="Plato_17"/>
    <n v="182.36"/>
    <d v="2023-04-03T03:10:00"/>
    <d v="2023-04-03T03:10:00"/>
    <d v="2023-04-03T05:12:00"/>
    <d v="1899-12-30T02:02:00"/>
    <n v="1.0166666666666666"/>
    <d v="1899-12-30T01:01:00"/>
    <s v="SI"/>
  </r>
  <r>
    <n v="279"/>
    <s v="Cliente_510"/>
    <n v="5"/>
    <d v="2023-04-03T00:15:00"/>
    <d v="2023-04-03T02:35:00"/>
    <s v="Mesero_2"/>
    <x v="2"/>
    <x v="2"/>
    <n v="43.53"/>
    <s v="Libre"/>
    <s v="Venezuela"/>
    <s v="Plato_20"/>
    <n v="244.53"/>
    <d v="2023-04-03T00:15:00"/>
    <d v="2023-04-03T00:15:00"/>
    <d v="2023-04-03T02:35:00"/>
    <d v="1899-12-30T02:20:00"/>
    <n v="2.3666666666666667"/>
    <d v="1899-12-30T00:00:00"/>
    <s v="NO"/>
  </r>
  <r>
    <n v="280"/>
    <s v="Cliente_730"/>
    <n v="6"/>
    <d v="2023-04-03T00:30:00"/>
    <d v="2023-04-03T02:41:00"/>
    <s v="Mesero_5"/>
    <x v="0"/>
    <x v="2"/>
    <n v="36.08"/>
    <s v="Reservada"/>
    <s v="Ecuador"/>
    <s v="Plato_7"/>
    <n v="153.07999999999998"/>
    <d v="2023-04-03T00:30:00"/>
    <d v="2023-04-03T00:30:00"/>
    <d v="2023-04-03T02:41:00"/>
    <d v="1899-12-30T02:11:00"/>
    <n v="1.4333333333333333"/>
    <d v="1899-12-30T00:45:00"/>
    <s v="SI"/>
  </r>
  <r>
    <n v="281"/>
    <s v="Cliente_617"/>
    <n v="2"/>
    <d v="2023-04-03T03:52:00"/>
    <d v="2023-04-03T07:50:00"/>
    <s v="Mesero_4"/>
    <x v="1"/>
    <x v="1"/>
    <n v="44.3"/>
    <s v="Ocupada"/>
    <s v="Perú"/>
    <s v="Plato_11"/>
    <n v="110.3"/>
    <d v="2023-04-03T03:52:00"/>
    <d v="2023-04-03T03:52:00"/>
    <d v="2023-04-03T07:50:00"/>
    <d v="1899-12-30T04:13:00"/>
    <n v="0.15"/>
    <d v="1899-12-30T04:04:00"/>
    <s v="SI"/>
  </r>
  <r>
    <n v="282"/>
    <s v="Cliente_827"/>
    <n v="1"/>
    <d v="2023-04-03T01:11:00"/>
    <d v="2023-04-03T05:02:00"/>
    <s v="Mesero_4"/>
    <x v="0"/>
    <x v="2"/>
    <n v="19.05"/>
    <s v="Libre"/>
    <s v="Uruguay"/>
    <s v="Plato_4"/>
    <n v="93.05"/>
    <d v="2023-04-03T01:11:00"/>
    <d v="2023-04-03T01:11:00"/>
    <d v="2023-04-03T05:02:00"/>
    <d v="1899-12-30T03:51:00"/>
    <n v="1.9"/>
    <d v="1899-12-30T01:57:00"/>
    <s v="SI"/>
  </r>
  <r>
    <n v="283"/>
    <s v="Cliente_184"/>
    <n v="5"/>
    <d v="2023-04-03T01:04:00"/>
    <d v="2023-04-03T04:48:00"/>
    <s v="Mesero_5"/>
    <x v="2"/>
    <x v="2"/>
    <n v="43.07"/>
    <s v="Libre"/>
    <s v="Brasil"/>
    <s v="Plato_10"/>
    <n v="121.07"/>
    <d v="2023-04-03T01:04:00"/>
    <d v="2023-04-03T01:04:00"/>
    <d v="2023-04-03T04:48:00"/>
    <d v="1899-12-30T03:44:00"/>
    <n v="0.1"/>
    <d v="1899-12-30T03:38:00"/>
    <s v="SI"/>
  </r>
  <r>
    <n v="284"/>
    <s v="Cliente_345"/>
    <n v="4"/>
    <d v="2023-04-03T02:28:00"/>
    <d v="2023-04-03T04:37:00"/>
    <s v="Mesero_5"/>
    <x v="0"/>
    <x v="0"/>
    <n v="29.99"/>
    <s v="Ocupada"/>
    <s v="Perú"/>
    <s v="Plato_3"/>
    <n v="187.99"/>
    <d v="2023-04-03T02:28:00"/>
    <d v="2023-04-03T02:28:00"/>
    <d v="2023-04-03T04:37:00"/>
    <d v="1899-12-30T02:24:00"/>
    <n v="3.25"/>
    <d v="1899-12-30T00:00:00"/>
    <s v="NO"/>
  </r>
  <r>
    <n v="285"/>
    <s v="Cliente_277"/>
    <n v="6"/>
    <d v="2023-04-03T03:03:00"/>
    <d v="2023-04-03T06:05:00"/>
    <s v="Mesero_4"/>
    <x v="0"/>
    <x v="0"/>
    <n v="10.94"/>
    <s v="Reservada"/>
    <s v="España"/>
    <s v="Plato_13"/>
    <n v="52.94"/>
    <d v="2023-04-03T03:03:00"/>
    <d v="2023-04-03T03:03:00"/>
    <d v="2023-04-03T06:05:00"/>
    <d v="1899-12-30T03:02:00"/>
    <n v="0.2"/>
    <d v="1899-12-30T02:50:00"/>
    <s v="SI"/>
  </r>
  <r>
    <n v="286"/>
    <s v="Cliente_244"/>
    <n v="6"/>
    <d v="2023-04-03T00:22:00"/>
    <d v="2023-04-03T02:28:00"/>
    <s v="Mesero_3"/>
    <x v="0"/>
    <x v="2"/>
    <n v="41.96"/>
    <s v="Ocupada"/>
    <s v="Argentina"/>
    <s v="Plato_18"/>
    <n v="109.96000000000001"/>
    <d v="2023-04-03T00:22:00"/>
    <d v="2023-04-03T00:22:00"/>
    <d v="2023-04-03T02:28:00"/>
    <d v="1899-12-30T02:21:00"/>
    <n v="0.41666666666666669"/>
    <d v="1899-12-30T01:56:00"/>
    <s v="SI"/>
  </r>
  <r>
    <n v="287"/>
    <s v="Cliente_286"/>
    <n v="2"/>
    <d v="2023-04-03T03:37:00"/>
    <d v="2023-04-03T04:44:00"/>
    <s v="Mesero_5"/>
    <x v="0"/>
    <x v="0"/>
    <n v="31.67"/>
    <s v="Reservada"/>
    <s v="Colombia"/>
    <s v="Plato_15"/>
    <n v="233.67000000000002"/>
    <d v="2023-04-03T03:37:00"/>
    <d v="2023-04-03T03:37:00"/>
    <d v="2023-04-03T04:44:00"/>
    <d v="1899-12-30T01:07:00"/>
    <n v="2.0166666666666666"/>
    <d v="1899-12-30T00:00:00"/>
    <s v="NO"/>
  </r>
  <r>
    <n v="288"/>
    <s v="Cliente_981"/>
    <n v="3"/>
    <d v="2023-04-03T02:08:00"/>
    <d v="2023-04-03T05:33:00"/>
    <s v="Mesero_5"/>
    <x v="2"/>
    <x v="2"/>
    <n v="13.3"/>
    <s v="Reservada"/>
    <s v="Uruguay"/>
    <s v="Plato_7"/>
    <n v="99.3"/>
    <d v="2023-04-03T02:08:00"/>
    <d v="2023-04-03T02:08:00"/>
    <d v="2023-04-03T05:33:00"/>
    <d v="1899-12-30T03:25:00"/>
    <n v="0.6333333333333333"/>
    <d v="1899-12-30T02:47:00"/>
    <s v="SI"/>
  </r>
  <r>
    <n v="289"/>
    <s v="Cliente_24"/>
    <n v="5"/>
    <d v="2023-04-03T03:08:00"/>
    <d v="2023-04-03T06:23:00"/>
    <s v="Mesero_5"/>
    <x v="0"/>
    <x v="0"/>
    <n v="26.56"/>
    <s v="Libre"/>
    <s v="España"/>
    <s v="Plato_3"/>
    <n v="164.56"/>
    <d v="2023-04-03T03:08:00"/>
    <d v="2023-04-03T03:08:00"/>
    <d v="2023-04-03T06:23:00"/>
    <d v="1899-12-30T03:15:00"/>
    <n v="1.1333333333333333"/>
    <d v="1899-12-30T02:07:00"/>
    <s v="SI"/>
  </r>
  <r>
    <n v="290"/>
    <s v="Cliente_26"/>
    <n v="3"/>
    <d v="2023-04-03T02:06:00"/>
    <d v="2023-04-03T04:33:00"/>
    <s v="Mesero_3"/>
    <x v="0"/>
    <x v="2"/>
    <n v="14.59"/>
    <s v="Ocupada"/>
    <s v="España"/>
    <s v="Plato_20"/>
    <n v="54.59"/>
    <d v="2023-04-03T02:06:00"/>
    <d v="2023-04-03T02:06:00"/>
    <d v="2023-04-03T04:33:00"/>
    <d v="1899-12-30T02:42:00"/>
    <n v="0.95"/>
    <d v="1899-12-30T01:45:00"/>
    <s v="SI"/>
  </r>
  <r>
    <n v="291"/>
    <s v="Cliente_463"/>
    <n v="6"/>
    <d v="2023-04-03T03:18:00"/>
    <d v="2023-04-03T06:09:00"/>
    <s v="Mesero_2"/>
    <x v="1"/>
    <x v="1"/>
    <n v="15.44"/>
    <s v="Ocupada"/>
    <s v="Bolivia"/>
    <s v="Plato_18"/>
    <n v="275.44"/>
    <d v="2023-04-03T03:18:00"/>
    <d v="2023-04-03T03:18:00"/>
    <d v="2023-04-03T06:09:00"/>
    <d v="1899-12-30T03:06:00"/>
    <n v="1.5833333333333333"/>
    <d v="1899-12-30T01:31:00"/>
    <s v="SI"/>
  </r>
  <r>
    <n v="292"/>
    <s v="Cliente_746"/>
    <n v="3"/>
    <d v="2023-04-03T00:09:00"/>
    <d v="2023-04-03T01:51:00"/>
    <s v="Mesero_3"/>
    <x v="2"/>
    <x v="0"/>
    <n v="29.72"/>
    <s v="Reservada"/>
    <s v="Argentina"/>
    <s v="Plato_16"/>
    <n v="113.72"/>
    <d v="2023-04-03T00:09:00"/>
    <d v="2023-04-03T00:09:00"/>
    <d v="2023-04-03T01:51:00"/>
    <d v="1899-12-30T01:42:00"/>
    <n v="0.38333333333333336"/>
    <d v="1899-12-30T01:19:00"/>
    <s v="SI"/>
  </r>
  <r>
    <n v="293"/>
    <s v="Cliente_409"/>
    <n v="4"/>
    <d v="2023-04-03T02:55:00"/>
    <d v="2023-04-03T04:35:00"/>
    <s v="Mesero_3"/>
    <x v="0"/>
    <x v="0"/>
    <n v="33.11"/>
    <s v="Reservada"/>
    <s v="Argentina"/>
    <s v="Plato_16"/>
    <n v="249.11"/>
    <d v="2023-04-03T02:55:00"/>
    <d v="2023-04-03T02:55:00"/>
    <d v="2023-04-03T04:35:00"/>
    <d v="1899-12-30T01:40:00"/>
    <n v="2"/>
    <d v="1899-12-30T00:00:00"/>
    <s v="NO"/>
  </r>
  <r>
    <n v="294"/>
    <s v="Cliente_339"/>
    <n v="6"/>
    <d v="2023-04-03T00:26:00"/>
    <d v="2023-04-03T03:57:00"/>
    <s v="Mesero_2"/>
    <x v="1"/>
    <x v="2"/>
    <n v="20.36"/>
    <s v="Libre"/>
    <s v="Colombia"/>
    <s v="Plato_17"/>
    <n v="346.36"/>
    <d v="2023-04-03T00:26:00"/>
    <d v="2023-04-03T00:26:00"/>
    <d v="2023-04-03T03:57:00"/>
    <d v="1899-12-30T03:31:00"/>
    <n v="1.4333333333333333"/>
    <d v="1899-12-30T02:05:00"/>
    <s v="SI"/>
  </r>
  <r>
    <n v="295"/>
    <s v="Cliente_729"/>
    <n v="1"/>
    <d v="2023-04-03T00:10:00"/>
    <d v="2023-04-03T02:01:00"/>
    <s v="Mesero_2"/>
    <x v="0"/>
    <x v="2"/>
    <n v="46.42"/>
    <s v="Reservada"/>
    <s v="Uruguay"/>
    <s v="Plato_15"/>
    <n v="293.42"/>
    <d v="2023-04-03T00:10:00"/>
    <d v="2023-04-03T00:10:00"/>
    <d v="2023-04-03T02:01:00"/>
    <d v="1899-12-30T01:51:00"/>
    <n v="2.95"/>
    <d v="1899-12-30T00:00:00"/>
    <s v="NO"/>
  </r>
  <r>
    <n v="296"/>
    <s v="Cliente_565"/>
    <n v="1"/>
    <d v="2023-04-03T02:49:00"/>
    <d v="2023-04-03T05:58:00"/>
    <s v="Mesero_2"/>
    <x v="2"/>
    <x v="2"/>
    <n v="29.07"/>
    <s v="Ocupada"/>
    <s v="España"/>
    <s v="Plato_14"/>
    <n v="88.07"/>
    <d v="2023-04-03T02:49:00"/>
    <d v="2023-04-03T02:49:00"/>
    <d v="2023-04-03T05:58:00"/>
    <d v="1899-12-30T03:24:00"/>
    <n v="0.76666666666666672"/>
    <d v="1899-12-30T02:38:00"/>
    <s v="SI"/>
  </r>
  <r>
    <n v="297"/>
    <s v="Cliente_873"/>
    <n v="3"/>
    <d v="2023-04-03T01:03:00"/>
    <d v="2023-04-03T04:27:00"/>
    <s v="Mesero_1"/>
    <x v="0"/>
    <x v="2"/>
    <n v="43.46"/>
    <s v="Ocupada"/>
    <s v="España"/>
    <s v="Plato_9"/>
    <n v="218.46"/>
    <d v="2023-04-03T01:03:00"/>
    <d v="2023-04-03T01:03:00"/>
    <d v="2023-04-03T04:27:00"/>
    <d v="1899-12-30T03:39:00"/>
    <n v="1.8666666666666667"/>
    <d v="1899-12-30T01:47:00"/>
    <s v="SI"/>
  </r>
  <r>
    <n v="298"/>
    <s v="Cliente_195"/>
    <n v="4"/>
    <d v="2023-04-03T03:14:00"/>
    <d v="2023-04-03T05:29:00"/>
    <s v="Mesero_5"/>
    <x v="1"/>
    <x v="2"/>
    <n v="23.24"/>
    <s v="Reservada"/>
    <s v="Bolivia"/>
    <s v="Plato_6"/>
    <n v="278.24"/>
    <d v="2023-04-03T03:14:00"/>
    <d v="2023-04-03T03:14:00"/>
    <d v="2023-04-03T05:29:00"/>
    <d v="1899-12-30T02:15:00"/>
    <n v="2.35"/>
    <d v="1899-12-30T00:00:00"/>
    <s v="NO"/>
  </r>
  <r>
    <n v="299"/>
    <s v="Cliente_211"/>
    <n v="1"/>
    <d v="2023-04-03T01:19:00"/>
    <d v="2023-04-03T02:45:00"/>
    <s v="Mesero_5"/>
    <x v="2"/>
    <x v="1"/>
    <n v="29.68"/>
    <s v="Ocupada"/>
    <s v="Uruguay"/>
    <s v="Plato_3"/>
    <n v="211.68"/>
    <d v="2023-04-03T01:19:00"/>
    <d v="2023-04-03T01:19:00"/>
    <d v="2023-04-03T02:45:00"/>
    <d v="1899-12-30T01:41:00"/>
    <n v="1.8833333333333333"/>
    <d v="1899-12-30T00:00:00"/>
    <s v="NO"/>
  </r>
  <r>
    <n v="300"/>
    <s v="Cliente_516"/>
    <n v="6"/>
    <d v="2023-04-03T02:17:00"/>
    <d v="2023-04-03T04:19:00"/>
    <s v="Mesero_2"/>
    <x v="1"/>
    <x v="2"/>
    <n v="38.380000000000003"/>
    <s v="Reservada"/>
    <s v="Paraguay"/>
    <s v="Plato_20"/>
    <n v="328.38"/>
    <d v="2023-04-03T02:17:00"/>
    <d v="2023-04-03T02:17:00"/>
    <d v="2023-04-03T04:19:00"/>
    <d v="1899-12-30T02:02:00"/>
    <n v="1.9666666666666666"/>
    <d v="1899-12-30T00:04:00"/>
    <s v="SI"/>
  </r>
  <r>
    <n v="301"/>
    <s v="Cliente_385"/>
    <n v="6"/>
    <d v="2023-04-03T02:14:00"/>
    <d v="2023-04-03T04:08:00"/>
    <s v="Mesero_5"/>
    <x v="0"/>
    <x v="2"/>
    <n v="16.52"/>
    <s v="Reservada"/>
    <s v="Uruguay"/>
    <s v="Plato_17"/>
    <n v="239.52"/>
    <d v="2023-04-03T02:14:00"/>
    <d v="2023-04-03T02:14:00"/>
    <d v="2023-04-03T04:08:00"/>
    <d v="1899-12-30T01:54:00"/>
    <n v="3.05"/>
    <d v="1899-12-30T00:00:00"/>
    <s v="NO"/>
  </r>
  <r>
    <n v="302"/>
    <s v="Cliente_929"/>
    <n v="2"/>
    <d v="2023-04-03T01:20:00"/>
    <d v="2023-04-03T04:56:00"/>
    <s v="Mesero_1"/>
    <x v="1"/>
    <x v="2"/>
    <n v="39.89"/>
    <s v="Reservada"/>
    <s v="Colombia"/>
    <s v="Plato_15"/>
    <n v="135.88999999999999"/>
    <d v="2023-04-03T01:20:00"/>
    <d v="2023-04-03T01:20:00"/>
    <d v="2023-04-03T04:56:00"/>
    <d v="1899-12-30T03:36:00"/>
    <n v="0.25"/>
    <d v="1899-12-30T03:21:00"/>
    <s v="SI"/>
  </r>
  <r>
    <n v="303"/>
    <s v="Cliente_986"/>
    <n v="5"/>
    <d v="2023-04-03T03:38:00"/>
    <d v="2023-04-03T06:24:00"/>
    <s v="Mesero_5"/>
    <x v="1"/>
    <x v="0"/>
    <n v="16.489999999999998"/>
    <s v="Ocupada"/>
    <s v="Brasil"/>
    <s v="Plato_3"/>
    <n v="226.49"/>
    <d v="2023-04-03T03:38:00"/>
    <d v="2023-04-03T03:38:00"/>
    <d v="2023-04-03T06:24:00"/>
    <d v="1899-12-30T03:01:00"/>
    <n v="1.5333333333333334"/>
    <d v="1899-12-30T01:29:00"/>
    <s v="SI"/>
  </r>
  <r>
    <n v="304"/>
    <s v="Cliente_994"/>
    <n v="4"/>
    <d v="2023-04-03T03:24:00"/>
    <d v="2023-04-03T04:40:00"/>
    <s v="Mesero_1"/>
    <x v="0"/>
    <x v="2"/>
    <n v="22.05"/>
    <s v="Reservada"/>
    <s v="Colombia"/>
    <s v="Plato_15"/>
    <n v="301.05"/>
    <d v="2023-04-03T03:24:00"/>
    <d v="2023-04-03T03:24:00"/>
    <d v="2023-04-03T04:40:00"/>
    <d v="1899-12-30T01:16:00"/>
    <n v="1.4166666666666667"/>
    <d v="1899-12-30T00:00:00"/>
    <s v="NO"/>
  </r>
  <r>
    <n v="305"/>
    <s v="Cliente_648"/>
    <n v="2"/>
    <d v="2023-04-03T00:45:00"/>
    <d v="2023-04-03T04:13:00"/>
    <s v="Mesero_1"/>
    <x v="0"/>
    <x v="2"/>
    <n v="37.92"/>
    <s v="Reservada"/>
    <s v="Chile"/>
    <s v="Plato_8"/>
    <n v="165.92000000000002"/>
    <d v="2023-04-03T00:45:00"/>
    <d v="2023-04-03T00:45:00"/>
    <d v="2023-04-03T04:13:00"/>
    <d v="1899-12-30T03:28:00"/>
    <n v="1.0833333333333333"/>
    <d v="1899-12-30T02:23:00"/>
    <s v="SI"/>
  </r>
  <r>
    <n v="306"/>
    <s v="Cliente_702"/>
    <n v="4"/>
    <d v="2023-04-03T00:03:00"/>
    <d v="2023-04-03T02:32:00"/>
    <s v="Mesero_5"/>
    <x v="0"/>
    <x v="2"/>
    <n v="16.96"/>
    <s v="Ocupada"/>
    <s v="Chile"/>
    <s v="Plato_15"/>
    <n v="48.96"/>
    <d v="2023-04-03T00:03:00"/>
    <d v="2023-04-03T00:03:00"/>
    <d v="2023-04-03T02:32:00"/>
    <d v="1899-12-30T02:44:00"/>
    <n v="0.35"/>
    <d v="1899-12-30T02:23:00"/>
    <s v="SI"/>
  </r>
  <r>
    <n v="307"/>
    <s v="Cliente_175"/>
    <n v="5"/>
    <d v="2023-04-03T03:09:00"/>
    <d v="2023-04-03T05:39:00"/>
    <s v="Mesero_1"/>
    <x v="0"/>
    <x v="1"/>
    <n v="31.66"/>
    <s v="Libre"/>
    <s v="Perú"/>
    <s v="Plato_13"/>
    <n v="94.66"/>
    <d v="2023-04-03T03:09:00"/>
    <d v="2023-04-03T03:09:00"/>
    <d v="2023-04-03T05:39:00"/>
    <d v="1899-12-30T02:30:00"/>
    <n v="0.65"/>
    <d v="1899-12-30T01:51:00"/>
    <s v="SI"/>
  </r>
  <r>
    <n v="308"/>
    <s v="Cliente_846"/>
    <n v="6"/>
    <d v="2023-04-03T01:55:00"/>
    <d v="2023-04-03T04:39:00"/>
    <s v="Mesero_2"/>
    <x v="0"/>
    <x v="2"/>
    <n v="33.79"/>
    <s v="Reservada"/>
    <s v="Uruguay"/>
    <s v="Plato_18"/>
    <n v="255.79"/>
    <d v="2023-04-03T01:55:00"/>
    <d v="2023-04-03T01:55:00"/>
    <d v="2023-04-03T04:39:00"/>
    <d v="1899-12-30T02:44:00"/>
    <n v="3.1"/>
    <d v="1899-12-30T00:00:00"/>
    <s v="NO"/>
  </r>
  <r>
    <n v="309"/>
    <s v="Cliente_620"/>
    <n v="3"/>
    <d v="2023-04-03T00:28:00"/>
    <d v="2023-04-03T04:05:00"/>
    <s v="Mesero_1"/>
    <x v="0"/>
    <x v="2"/>
    <n v="36.090000000000003"/>
    <s v="Reservada"/>
    <s v="Argentina"/>
    <s v="Plato_20"/>
    <n v="208.09"/>
    <d v="2023-04-03T00:28:00"/>
    <d v="2023-04-03T00:28:00"/>
    <d v="2023-04-03T04:05:00"/>
    <d v="1899-12-30T03:37:00"/>
    <n v="2.0499999999999998"/>
    <d v="1899-12-30T01:34:00"/>
    <s v="SI"/>
  </r>
  <r>
    <n v="310"/>
    <s v="Cliente_672"/>
    <n v="3"/>
    <d v="2023-04-03T03:04:00"/>
    <d v="2023-04-03T06:23:00"/>
    <s v="Mesero_5"/>
    <x v="2"/>
    <x v="2"/>
    <n v="11.47"/>
    <s v="Libre"/>
    <s v="Uruguay"/>
    <s v="Plato_10"/>
    <n v="149.47"/>
    <d v="2023-04-03T03:04:00"/>
    <d v="2023-04-03T03:04:00"/>
    <d v="2023-04-03T06:23:00"/>
    <d v="1899-12-30T03:19:00"/>
    <n v="1.6166666666666667"/>
    <d v="1899-12-30T01:42:00"/>
    <s v="SI"/>
  </r>
  <r>
    <n v="311"/>
    <s v="Cliente_735"/>
    <n v="4"/>
    <d v="2023-04-03T01:40:00"/>
    <d v="2023-04-03T02:43:00"/>
    <s v="Mesero_3"/>
    <x v="1"/>
    <x v="1"/>
    <n v="39.270000000000003"/>
    <s v="Ocupada"/>
    <s v="Paraguay"/>
    <s v="Plato_7"/>
    <n v="92.27000000000001"/>
    <d v="2023-04-03T01:40:00"/>
    <d v="2023-04-03T01:40:00"/>
    <d v="2023-04-03T02:43:00"/>
    <d v="1899-12-30T01:18:00"/>
    <n v="1.2333333333333334"/>
    <d v="1899-12-30T00:04:00"/>
    <s v="SI"/>
  </r>
  <r>
    <n v="312"/>
    <s v="Cliente_268"/>
    <n v="4"/>
    <d v="2023-04-03T03:07:00"/>
    <d v="2023-04-03T06:12:00"/>
    <s v="Mesero_3"/>
    <x v="0"/>
    <x v="2"/>
    <n v="30.89"/>
    <s v="Reservada"/>
    <s v="Uruguay"/>
    <s v="Plato_15"/>
    <n v="164.89"/>
    <d v="2023-04-03T03:07:00"/>
    <d v="2023-04-03T03:07:00"/>
    <d v="2023-04-03T06:12:00"/>
    <d v="1899-12-30T03:05:00"/>
    <n v="0.91666666666666663"/>
    <d v="1899-12-30T02:10:00"/>
    <s v="SI"/>
  </r>
  <r>
    <n v="313"/>
    <s v="Cliente_974"/>
    <n v="3"/>
    <d v="2023-04-03T02:23:00"/>
    <d v="2023-04-03T05:46:00"/>
    <s v="Mesero_1"/>
    <x v="1"/>
    <x v="0"/>
    <n v="43.14"/>
    <s v="Reservada"/>
    <s v="España"/>
    <s v="Plato_12"/>
    <n v="275.14"/>
    <d v="2023-04-03T02:23:00"/>
    <d v="2023-04-03T02:23:00"/>
    <d v="2023-04-03T05:46:00"/>
    <d v="1899-12-30T03:23:00"/>
    <n v="1.7666666666666666"/>
    <d v="1899-12-30T01:37:00"/>
    <s v="SI"/>
  </r>
  <r>
    <n v="314"/>
    <s v="Cliente_161"/>
    <n v="5"/>
    <d v="2023-04-03T00:46:00"/>
    <d v="2023-04-03T03:53:00"/>
    <s v="Mesero_4"/>
    <x v="0"/>
    <x v="0"/>
    <n v="32.18"/>
    <s v="Ocupada"/>
    <s v="Chile"/>
    <s v="Plato_6"/>
    <n v="59.18"/>
    <d v="2023-04-03T00:46:00"/>
    <d v="2023-04-03T00:46:00"/>
    <d v="2023-04-03T03:53:00"/>
    <d v="1899-12-30T03:22:00"/>
    <n v="8.3333333333333329E-2"/>
    <d v="1899-12-30T03:17:00"/>
    <s v="SI"/>
  </r>
  <r>
    <n v="315"/>
    <s v="Cliente_600"/>
    <n v="1"/>
    <d v="2023-04-03T00:12:00"/>
    <d v="2023-04-03T03:29:00"/>
    <s v="Mesero_2"/>
    <x v="0"/>
    <x v="2"/>
    <n v="20.6"/>
    <s v="Libre"/>
    <s v="Chile"/>
    <s v="Plato_1"/>
    <n v="181.6"/>
    <d v="2023-04-03T00:12:00"/>
    <d v="2023-04-03T00:12:00"/>
    <d v="2023-04-03T03:29:00"/>
    <d v="1899-12-30T03:17:00"/>
    <n v="2.1"/>
    <d v="1899-12-30T01:11:00"/>
    <s v="SI"/>
  </r>
  <r>
    <n v="316"/>
    <s v="Cliente_654"/>
    <n v="2"/>
    <d v="2023-04-03T01:38:00"/>
    <d v="2023-04-03T05:32:00"/>
    <s v="Mesero_5"/>
    <x v="1"/>
    <x v="2"/>
    <n v="31.13"/>
    <s v="Reservada"/>
    <s v="Perú"/>
    <s v="Plato_4"/>
    <n v="191.13"/>
    <d v="2023-04-03T01:38:00"/>
    <d v="2023-04-03T01:38:00"/>
    <d v="2023-04-03T05:32:00"/>
    <d v="1899-12-30T03:54:00"/>
    <n v="2.6333333333333333"/>
    <d v="1899-12-30T01:16:00"/>
    <s v="SI"/>
  </r>
  <r>
    <n v="317"/>
    <s v="Cliente_440"/>
    <n v="2"/>
    <d v="2023-04-03T02:25:00"/>
    <d v="2023-04-03T06:16:00"/>
    <s v="Mesero_2"/>
    <x v="1"/>
    <x v="1"/>
    <n v="24.55"/>
    <s v="Libre"/>
    <s v="Uruguay"/>
    <s v="Plato_5"/>
    <n v="202.55"/>
    <d v="2023-04-03T02:25:00"/>
    <d v="2023-04-03T02:25:00"/>
    <d v="2023-04-03T06:16:00"/>
    <d v="1899-12-30T03:51:00"/>
    <n v="1.4666666666666666"/>
    <d v="1899-12-30T02:23:00"/>
    <s v="SI"/>
  </r>
  <r>
    <n v="318"/>
    <s v="Cliente_269"/>
    <n v="3"/>
    <d v="2023-04-03T03:33:00"/>
    <d v="2023-04-03T05:09:00"/>
    <s v="Mesero_3"/>
    <x v="2"/>
    <x v="2"/>
    <n v="10.08"/>
    <s v="Reservada"/>
    <s v="Venezuela"/>
    <s v="Plato_9"/>
    <n v="39.08"/>
    <d v="2023-04-03T03:33:00"/>
    <d v="2023-04-03T03:33:00"/>
    <d v="2023-04-03T05:09:00"/>
    <d v="1899-12-30T01:36:00"/>
    <n v="0.65"/>
    <d v="1899-12-30T00:57:00"/>
    <s v="SI"/>
  </r>
  <r>
    <n v="319"/>
    <s v="Cliente_12"/>
    <n v="1"/>
    <d v="2023-04-03T00:48:00"/>
    <d v="2023-04-03T03:59:00"/>
    <s v="Mesero_1"/>
    <x v="0"/>
    <x v="1"/>
    <n v="30.05"/>
    <s v="Libre"/>
    <s v="Bolivia"/>
    <s v="Plato_15"/>
    <n v="298.05"/>
    <d v="2023-04-03T00:48:00"/>
    <d v="2023-04-03T00:48:00"/>
    <d v="2023-04-03T03:59:00"/>
    <d v="1899-12-30T03:11:00"/>
    <n v="2.1"/>
    <d v="1899-12-30T01:05:00"/>
    <s v="SI"/>
  </r>
  <r>
    <n v="320"/>
    <s v="Cliente_294"/>
    <n v="1"/>
    <d v="2023-04-03T01:30:00"/>
    <d v="2023-04-03T04:17:00"/>
    <s v="Mesero_3"/>
    <x v="0"/>
    <x v="0"/>
    <n v="44.02"/>
    <s v="Reservada"/>
    <s v="España"/>
    <s v="Plato_13"/>
    <n v="142.02000000000001"/>
    <d v="2023-04-03T01:30:00"/>
    <d v="2023-04-03T01:30:00"/>
    <d v="2023-04-03T04:17:00"/>
    <d v="1899-12-30T02:47:00"/>
    <n v="2.1666666666666665"/>
    <d v="1899-12-30T00:37:00"/>
    <s v="SI"/>
  </r>
  <r>
    <n v="321"/>
    <s v="Cliente_659"/>
    <n v="5"/>
    <d v="2023-04-03T02:04:00"/>
    <d v="2023-04-03T04:18:00"/>
    <s v="Mesero_1"/>
    <x v="0"/>
    <x v="2"/>
    <n v="23.59"/>
    <s v="Libre"/>
    <s v="Venezuela"/>
    <s v="Plato_16"/>
    <n v="164.59"/>
    <d v="2023-04-03T02:04:00"/>
    <d v="2023-04-03T02:04:00"/>
    <d v="2023-04-03T04:18:00"/>
    <d v="1899-12-30T02:14:00"/>
    <n v="1.5833333333333333"/>
    <d v="1899-12-30T00:39:00"/>
    <s v="SI"/>
  </r>
  <r>
    <n v="322"/>
    <s v="Cliente_47"/>
    <n v="1"/>
    <d v="2023-04-03T03:41:00"/>
    <d v="2023-04-03T05:47:00"/>
    <s v="Mesero_2"/>
    <x v="2"/>
    <x v="2"/>
    <n v="24.69"/>
    <s v="Ocupada"/>
    <s v="Ecuador"/>
    <s v="Plato_15"/>
    <n v="109.69"/>
    <d v="2023-04-03T03:41:00"/>
    <d v="2023-04-03T03:41:00"/>
    <d v="2023-04-03T05:47:00"/>
    <d v="1899-12-30T02:21:00"/>
    <n v="1"/>
    <d v="1899-12-30T01:21:00"/>
    <s v="SI"/>
  </r>
  <r>
    <n v="323"/>
    <s v="Cliente_544"/>
    <n v="1"/>
    <d v="2023-04-03T01:23:00"/>
    <d v="2023-04-03T04:19:00"/>
    <s v="Mesero_5"/>
    <x v="1"/>
    <x v="1"/>
    <n v="44.3"/>
    <s v="Libre"/>
    <s v="Chile"/>
    <s v="Plato_5"/>
    <n v="252.3"/>
    <d v="2023-04-03T01:23:00"/>
    <d v="2023-04-03T01:23:00"/>
    <d v="2023-04-03T04:19:00"/>
    <d v="1899-12-30T02:56:00"/>
    <n v="2.0333333333333332"/>
    <d v="1899-12-30T00:54:00"/>
    <s v="SI"/>
  </r>
  <r>
    <n v="324"/>
    <s v="Cliente_633"/>
    <n v="6"/>
    <d v="2023-04-03T00:43:00"/>
    <d v="2023-04-03T01:51:00"/>
    <s v="Mesero_1"/>
    <x v="2"/>
    <x v="2"/>
    <n v="21.6"/>
    <s v="Libre"/>
    <s v="Perú"/>
    <s v="Plato_2"/>
    <n v="158.6"/>
    <d v="2023-04-03T00:43:00"/>
    <d v="2023-04-03T00:43:00"/>
    <d v="2023-04-03T01:51:00"/>
    <d v="1899-12-30T01:08:00"/>
    <n v="1.5"/>
    <d v="1899-12-30T00:00:00"/>
    <s v="NO"/>
  </r>
  <r>
    <n v="325"/>
    <s v="Cliente_154"/>
    <n v="1"/>
    <d v="2023-04-03T01:00:00"/>
    <d v="2023-04-03T02:18:00"/>
    <s v="Mesero_2"/>
    <x v="0"/>
    <x v="2"/>
    <n v="32.5"/>
    <s v="Reservada"/>
    <s v="Perú"/>
    <s v="Plato_13"/>
    <n v="186.5"/>
    <d v="2023-04-03T01:00:00"/>
    <d v="2023-04-03T01:00:00"/>
    <d v="2023-04-03T02:18:00"/>
    <d v="1899-12-30T01:18:00"/>
    <n v="1.1833333333333333"/>
    <d v="1899-12-30T00:07:00"/>
    <s v="SI"/>
  </r>
  <r>
    <n v="326"/>
    <s v="Cliente_489"/>
    <n v="4"/>
    <d v="2023-04-04T01:39:00"/>
    <d v="2023-04-04T05:34:00"/>
    <s v="Mesero_1"/>
    <x v="1"/>
    <x v="0"/>
    <n v="13.85"/>
    <s v="Ocupada"/>
    <s v="Perú"/>
    <s v="Plato_8"/>
    <n v="94.85"/>
    <d v="2023-04-04T01:39:00"/>
    <d v="2023-04-04T01:39:00"/>
    <d v="2023-04-04T05:34:00"/>
    <d v="1899-12-30T04:10:00"/>
    <n v="1.5166666666666666"/>
    <d v="1899-12-30T02:39:00"/>
    <s v="SI"/>
  </r>
  <r>
    <n v="327"/>
    <s v="Cliente_336"/>
    <n v="5"/>
    <d v="2023-04-04T02:59:00"/>
    <d v="2023-04-04T04:36:00"/>
    <s v="Mesero_5"/>
    <x v="2"/>
    <x v="2"/>
    <n v="15.08"/>
    <s v="Reservada"/>
    <s v="Colombia"/>
    <s v="Plato_18"/>
    <n v="162.08000000000001"/>
    <d v="2023-04-04T02:59:00"/>
    <d v="2023-04-04T02:59:00"/>
    <d v="2023-04-04T04:36:00"/>
    <d v="1899-12-30T01:37:00"/>
    <n v="1.2333333333333334"/>
    <d v="1899-12-30T00:23:00"/>
    <s v="SI"/>
  </r>
  <r>
    <n v="328"/>
    <s v="Cliente_350"/>
    <n v="3"/>
    <d v="2023-04-04T01:44:00"/>
    <d v="2023-04-04T04:07:00"/>
    <s v="Mesero_2"/>
    <x v="2"/>
    <x v="2"/>
    <n v="13.85"/>
    <s v="Reservada"/>
    <s v="Chile"/>
    <s v="Plato_8"/>
    <n v="48.85"/>
    <d v="2023-04-04T01:44:00"/>
    <d v="2023-04-04T01:44:00"/>
    <d v="2023-04-04T04:07:00"/>
    <d v="1899-12-30T02:23:00"/>
    <n v="0.35"/>
    <d v="1899-12-30T02:02:00"/>
    <s v="SI"/>
  </r>
  <r>
    <n v="329"/>
    <s v="Cliente_797"/>
    <n v="1"/>
    <d v="2023-04-04T00:26:00"/>
    <d v="2023-04-04T02:41:00"/>
    <s v="Mesero_2"/>
    <x v="0"/>
    <x v="2"/>
    <n v="38.89"/>
    <s v="Ocupada"/>
    <s v="Bolivia"/>
    <s v="Plato_13"/>
    <n v="245.89"/>
    <d v="2023-04-04T00:26:00"/>
    <d v="2023-04-04T00:26:00"/>
    <d v="2023-04-04T02:41:00"/>
    <d v="1899-12-30T02:30:00"/>
    <n v="2.3166666666666669"/>
    <d v="1899-12-30T00:11:00"/>
    <s v="SI"/>
  </r>
  <r>
    <n v="330"/>
    <s v="Cliente_436"/>
    <n v="6"/>
    <d v="2023-04-04T01:50:00"/>
    <d v="2023-04-04T03:57:00"/>
    <s v="Mesero_3"/>
    <x v="1"/>
    <x v="2"/>
    <n v="32.17"/>
    <s v="Ocupada"/>
    <s v="Bolivia"/>
    <s v="Plato_1"/>
    <n v="249.17000000000002"/>
    <d v="2023-04-04T01:50:00"/>
    <d v="2023-04-04T01:50:00"/>
    <d v="2023-04-04T03:57:00"/>
    <d v="1899-12-30T02:22:00"/>
    <n v="2.3333333333333335"/>
    <d v="1899-12-30T00:02:00"/>
    <s v="SI"/>
  </r>
  <r>
    <n v="331"/>
    <s v="Cliente_597"/>
    <n v="3"/>
    <d v="2023-04-04T03:06:00"/>
    <d v="2023-04-04T06:17:00"/>
    <s v="Mesero_4"/>
    <x v="2"/>
    <x v="0"/>
    <n v="36.61"/>
    <s v="Reservada"/>
    <s v="Paraguay"/>
    <s v="Plato_12"/>
    <n v="209.61"/>
    <d v="2023-04-04T03:06:00"/>
    <d v="2023-04-04T03:06:00"/>
    <d v="2023-04-04T06:17:00"/>
    <d v="1899-12-30T03:11:00"/>
    <n v="2.0166666666666666"/>
    <d v="1899-12-30T01:10:00"/>
    <s v="SI"/>
  </r>
  <r>
    <n v="332"/>
    <s v="Cliente_823"/>
    <n v="1"/>
    <d v="2023-04-04T00:14:00"/>
    <d v="2023-04-04T01:29:00"/>
    <s v="Mesero_2"/>
    <x v="0"/>
    <x v="0"/>
    <n v="25.21"/>
    <s v="Reservada"/>
    <s v="Argentina"/>
    <s v="Plato_20"/>
    <n v="145.21"/>
    <d v="2023-04-04T00:14:00"/>
    <d v="2023-04-04T00:14:00"/>
    <d v="2023-04-04T01:29:00"/>
    <d v="1899-12-30T01:15:00"/>
    <n v="0.28333333333333333"/>
    <d v="1899-12-30T00:58:00"/>
    <s v="SI"/>
  </r>
  <r>
    <n v="333"/>
    <s v="Cliente_690"/>
    <n v="1"/>
    <d v="2023-04-04T03:10:00"/>
    <d v="2023-04-04T04:29:00"/>
    <s v="Mesero_4"/>
    <x v="2"/>
    <x v="2"/>
    <n v="13.19"/>
    <s v="Libre"/>
    <s v="Paraguay"/>
    <s v="Plato_19"/>
    <n v="85.19"/>
    <d v="2023-04-04T03:10:00"/>
    <d v="2023-04-04T03:10:00"/>
    <d v="2023-04-04T04:29:00"/>
    <d v="1899-12-30T01:19:00"/>
    <n v="1.0166666666666666"/>
    <d v="1899-12-30T00:18:00"/>
    <s v="SI"/>
  </r>
  <r>
    <n v="334"/>
    <s v="Cliente_216"/>
    <n v="4"/>
    <d v="2023-04-04T02:51:00"/>
    <d v="2023-04-04T06:31:00"/>
    <s v="Mesero_1"/>
    <x v="1"/>
    <x v="2"/>
    <n v="17.5"/>
    <s v="Libre"/>
    <s v="Argentina"/>
    <s v="Plato_13"/>
    <n v="190.5"/>
    <d v="2023-04-04T02:51:00"/>
    <d v="2023-04-04T02:51:00"/>
    <d v="2023-04-04T06:31:00"/>
    <d v="1899-12-30T03:40:00"/>
    <n v="2.6"/>
    <d v="1899-12-30T01:04:00"/>
    <s v="SI"/>
  </r>
  <r>
    <n v="335"/>
    <s v="Cliente_546"/>
    <n v="3"/>
    <d v="2023-04-04T01:56:00"/>
    <d v="2023-04-04T03:09:00"/>
    <s v="Mesero_4"/>
    <x v="0"/>
    <x v="0"/>
    <n v="41.56"/>
    <s v="Libre"/>
    <s v="Brasil"/>
    <s v="Plato_2"/>
    <n v="155.56"/>
    <d v="2023-04-04T01:56:00"/>
    <d v="2023-04-04T01:56:00"/>
    <d v="2023-04-04T03:09:00"/>
    <d v="1899-12-30T01:13:00"/>
    <n v="1.1499999999999999"/>
    <d v="1899-12-30T00:04:00"/>
    <s v="SI"/>
  </r>
  <r>
    <n v="336"/>
    <s v="Cliente_524"/>
    <n v="5"/>
    <d v="2023-04-04T01:35:00"/>
    <d v="2023-04-04T04:51:00"/>
    <s v="Mesero_2"/>
    <x v="2"/>
    <x v="2"/>
    <n v="17.93"/>
    <s v="Libre"/>
    <s v="Argentina"/>
    <s v="Plato_13"/>
    <n v="175.93"/>
    <d v="2023-04-04T01:35:00"/>
    <d v="2023-04-04T01:35:00"/>
    <d v="2023-04-04T04:51:00"/>
    <d v="1899-12-30T03:16:00"/>
    <n v="1.0833333333333333"/>
    <d v="1899-12-30T02:11:00"/>
    <s v="SI"/>
  </r>
  <r>
    <n v="337"/>
    <s v="Cliente_193"/>
    <n v="2"/>
    <d v="2023-04-04T01:38:00"/>
    <d v="2023-04-04T04:31:00"/>
    <s v="Mesero_5"/>
    <x v="2"/>
    <x v="2"/>
    <n v="19.28"/>
    <s v="Reservada"/>
    <s v="Brasil"/>
    <s v="Plato_7"/>
    <n v="119.28"/>
    <d v="2023-04-04T01:38:00"/>
    <d v="2023-04-04T01:38:00"/>
    <d v="2023-04-04T04:31:00"/>
    <d v="1899-12-30T02:53:00"/>
    <n v="0.96666666666666667"/>
    <d v="1899-12-30T01:55:00"/>
    <s v="SI"/>
  </r>
  <r>
    <n v="338"/>
    <s v="Cliente_794"/>
    <n v="2"/>
    <d v="2023-04-04T00:32:00"/>
    <d v="2023-04-04T03:30:00"/>
    <s v="Mesero_5"/>
    <x v="0"/>
    <x v="0"/>
    <n v="30.62"/>
    <s v="Reservada"/>
    <s v="Ecuador"/>
    <s v="Plato_18"/>
    <n v="309.62"/>
    <d v="2023-04-04T00:32:00"/>
    <d v="2023-04-04T00:32:00"/>
    <d v="2023-04-04T03:30:00"/>
    <d v="1899-12-30T02:58:00"/>
    <n v="2.3833333333333333"/>
    <d v="1899-12-30T00:35:00"/>
    <s v="SI"/>
  </r>
  <r>
    <n v="339"/>
    <s v="Cliente_602"/>
    <n v="2"/>
    <d v="2023-04-04T00:00:00"/>
    <d v="2023-04-04T02:01:00"/>
    <s v="Mesero_3"/>
    <x v="1"/>
    <x v="0"/>
    <n v="19.600000000000001"/>
    <s v="Reservada"/>
    <s v="Perú"/>
    <s v="Plato_9"/>
    <n v="123.6"/>
    <d v="2023-04-04T00:00:00"/>
    <d v="2023-04-04T00:00:00"/>
    <d v="2023-04-04T02:01:00"/>
    <d v="1899-12-30T02:01:00"/>
    <n v="0.76666666666666672"/>
    <d v="1899-12-30T01:15:00"/>
    <s v="SI"/>
  </r>
  <r>
    <n v="340"/>
    <s v="Cliente_296"/>
    <n v="1"/>
    <d v="2023-04-04T01:12:00"/>
    <d v="2023-04-04T04:38:00"/>
    <s v="Mesero_3"/>
    <x v="0"/>
    <x v="2"/>
    <n v="38.520000000000003"/>
    <s v="Libre"/>
    <s v="España"/>
    <s v="Plato_20"/>
    <n v="202.52"/>
    <d v="2023-04-04T01:12:00"/>
    <d v="2023-04-04T01:12:00"/>
    <d v="2023-04-04T04:38:00"/>
    <d v="1899-12-30T03:26:00"/>
    <n v="1.5166666666666666"/>
    <d v="1899-12-30T01:55:00"/>
    <s v="SI"/>
  </r>
  <r>
    <n v="341"/>
    <s v="Cliente_568"/>
    <n v="5"/>
    <d v="2023-04-04T02:05:00"/>
    <d v="2023-04-04T04:19:00"/>
    <s v="Mesero_3"/>
    <x v="1"/>
    <x v="2"/>
    <n v="47.05"/>
    <s v="Libre"/>
    <s v="Perú"/>
    <s v="Plato_16"/>
    <n v="224.05"/>
    <d v="2023-04-04T02:05:00"/>
    <d v="2023-04-04T02:05:00"/>
    <d v="2023-04-04T04:19:00"/>
    <d v="1899-12-30T02:14:00"/>
    <n v="1.4666666666666666"/>
    <d v="1899-12-30T00:46:00"/>
    <s v="SI"/>
  </r>
  <r>
    <n v="342"/>
    <s v="Cliente_897"/>
    <n v="5"/>
    <d v="2023-04-04T02:30:00"/>
    <d v="2023-04-04T06:11:00"/>
    <s v="Mesero_3"/>
    <x v="1"/>
    <x v="2"/>
    <n v="20.059999999999999"/>
    <s v="Libre"/>
    <s v="Bolivia"/>
    <s v="Plato_14"/>
    <n v="122.06"/>
    <d v="2023-04-04T02:30:00"/>
    <d v="2023-04-04T02:30:00"/>
    <d v="2023-04-04T06:11:00"/>
    <d v="1899-12-30T03:41:00"/>
    <n v="0.9"/>
    <d v="1899-12-30T02:47:00"/>
    <s v="SI"/>
  </r>
  <r>
    <n v="343"/>
    <s v="Cliente_816"/>
    <n v="1"/>
    <d v="2023-04-04T03:56:00"/>
    <d v="2023-04-04T05:45:00"/>
    <s v="Mesero_5"/>
    <x v="0"/>
    <x v="2"/>
    <n v="23.01"/>
    <s v="Ocupada"/>
    <s v="Perú"/>
    <s v="Plato_18"/>
    <n v="160.01"/>
    <d v="2023-04-04T03:56:00"/>
    <d v="2023-04-04T03:56:00"/>
    <d v="2023-04-04T05:45:00"/>
    <d v="1899-12-30T02:04:00"/>
    <n v="1.6833333333333333"/>
    <d v="1899-12-30T00:23:00"/>
    <s v="SI"/>
  </r>
  <r>
    <n v="344"/>
    <s v="Cliente_221"/>
    <n v="3"/>
    <d v="2023-04-04T00:46:00"/>
    <d v="2023-04-04T02:04:00"/>
    <s v="Mesero_2"/>
    <x v="0"/>
    <x v="2"/>
    <n v="33.01"/>
    <s v="Ocupada"/>
    <s v="Chile"/>
    <s v="Plato_8"/>
    <n v="216.01"/>
    <d v="2023-04-04T00:46:00"/>
    <d v="2023-04-04T00:46:00"/>
    <d v="2023-04-04T02:04:00"/>
    <d v="1899-12-30T01:33:00"/>
    <n v="1.4333333333333333"/>
    <d v="1899-12-30T00:07:00"/>
    <s v="SI"/>
  </r>
  <r>
    <n v="345"/>
    <s v="Cliente_755"/>
    <n v="3"/>
    <d v="2023-04-04T01:18:00"/>
    <d v="2023-04-04T04:19:00"/>
    <s v="Mesero_4"/>
    <x v="0"/>
    <x v="2"/>
    <n v="13.98"/>
    <s v="Ocupada"/>
    <s v="Chile"/>
    <s v="Plato_12"/>
    <n v="51.980000000000004"/>
    <d v="2023-04-04T01:18:00"/>
    <d v="2023-04-04T01:18:00"/>
    <d v="2023-04-04T04:19:00"/>
    <d v="1899-12-30T03:16:00"/>
    <n v="0.3"/>
    <d v="1899-12-30T02:58:00"/>
    <s v="SI"/>
  </r>
  <r>
    <n v="346"/>
    <s v="Cliente_289"/>
    <n v="5"/>
    <d v="2023-04-04T00:40:00"/>
    <d v="2023-04-04T03:56:00"/>
    <s v="Mesero_5"/>
    <x v="0"/>
    <x v="0"/>
    <n v="35.93"/>
    <s v="Reservada"/>
    <s v="Argentina"/>
    <s v="Plato_19"/>
    <n v="107.93"/>
    <d v="2023-04-04T00:40:00"/>
    <d v="2023-04-04T00:40:00"/>
    <d v="2023-04-04T03:56:00"/>
    <d v="1899-12-30T03:16:00"/>
    <n v="0.36666666666666664"/>
    <d v="1899-12-30T02:54:00"/>
    <s v="SI"/>
  </r>
  <r>
    <n v="347"/>
    <s v="Cliente_476"/>
    <n v="4"/>
    <d v="2023-04-04T01:49:00"/>
    <d v="2023-04-04T04:34:00"/>
    <s v="Mesero_4"/>
    <x v="0"/>
    <x v="2"/>
    <n v="48.52"/>
    <s v="Reservada"/>
    <s v="Chile"/>
    <s v="Plato_8"/>
    <n v="118.52000000000001"/>
    <d v="2023-04-04T01:49:00"/>
    <d v="2023-04-04T01:49:00"/>
    <d v="2023-04-04T04:34:00"/>
    <d v="1899-12-30T02:45:00"/>
    <n v="0.73333333333333328"/>
    <d v="1899-12-30T02:01:00"/>
    <s v="SI"/>
  </r>
  <r>
    <n v="348"/>
    <s v="Cliente_940"/>
    <n v="2"/>
    <d v="2023-04-04T01:17:00"/>
    <d v="2023-04-04T04:59:00"/>
    <s v="Mesero_2"/>
    <x v="0"/>
    <x v="2"/>
    <n v="30.78"/>
    <s v="Ocupada"/>
    <s v="Paraguay"/>
    <s v="Plato_10"/>
    <n v="116.78"/>
    <d v="2023-04-04T01:17:00"/>
    <d v="2023-04-04T01:17:00"/>
    <d v="2023-04-04T04:59:00"/>
    <d v="1899-12-30T03:57:00"/>
    <n v="1.4666666666666666"/>
    <d v="1899-12-30T02:29:00"/>
    <s v="SI"/>
  </r>
  <r>
    <n v="349"/>
    <s v="Cliente_707"/>
    <n v="1"/>
    <d v="2023-04-04T03:48:00"/>
    <d v="2023-04-04T07:31:00"/>
    <s v="Mesero_5"/>
    <x v="1"/>
    <x v="2"/>
    <n v="40.630000000000003"/>
    <s v="Ocupada"/>
    <s v="Brasil"/>
    <s v="Plato_2"/>
    <n v="192.63"/>
    <d v="2023-04-04T03:48:00"/>
    <d v="2023-04-04T03:48:00"/>
    <d v="2023-04-04T07:31:00"/>
    <d v="1899-12-30T03:58:00"/>
    <n v="1.4166666666666667"/>
    <d v="1899-12-30T02:33:00"/>
    <s v="SI"/>
  </r>
  <r>
    <n v="350"/>
    <s v="Cliente_644"/>
    <n v="6"/>
    <d v="2023-04-04T00:35:00"/>
    <d v="2023-04-04T02:59:00"/>
    <s v="Mesero_5"/>
    <x v="1"/>
    <x v="0"/>
    <n v="36.21"/>
    <s v="Reservada"/>
    <s v="Colombia"/>
    <s v="Plato_17"/>
    <n v="179.21"/>
    <d v="2023-04-04T00:35:00"/>
    <d v="2023-04-04T00:35:00"/>
    <d v="2023-04-04T02:59:00"/>
    <d v="1899-12-30T02:24:00"/>
    <n v="1.8166666666666667"/>
    <d v="1899-12-30T00:35:00"/>
    <s v="SI"/>
  </r>
  <r>
    <n v="351"/>
    <s v="Cliente_619"/>
    <n v="6"/>
    <d v="2023-04-04T03:52:00"/>
    <d v="2023-04-04T06:09:00"/>
    <s v="Mesero_1"/>
    <x v="1"/>
    <x v="2"/>
    <n v="48.93"/>
    <s v="Libre"/>
    <s v="Brasil"/>
    <s v="Plato_15"/>
    <n v="249.93"/>
    <d v="2023-04-04T03:52:00"/>
    <d v="2023-04-04T03:52:00"/>
    <d v="2023-04-04T06:09:00"/>
    <d v="1899-12-30T02:17:00"/>
    <n v="0.41666666666666669"/>
    <d v="1899-12-30T01:52:00"/>
    <s v="SI"/>
  </r>
  <r>
    <n v="352"/>
    <s v="Cliente_780"/>
    <n v="3"/>
    <d v="2023-04-04T00:17:00"/>
    <d v="2023-04-04T02:53:00"/>
    <s v="Mesero_3"/>
    <x v="1"/>
    <x v="1"/>
    <n v="17.55"/>
    <s v="Reservada"/>
    <s v="Paraguay"/>
    <s v="Plato_11"/>
    <n v="116.55"/>
    <d v="2023-04-04T00:17:00"/>
    <d v="2023-04-04T00:17:00"/>
    <d v="2023-04-04T02:53:00"/>
    <d v="1899-12-30T02:36:00"/>
    <n v="0.11666666666666667"/>
    <d v="1899-12-30T02:29:00"/>
    <s v="SI"/>
  </r>
  <r>
    <n v="353"/>
    <s v="Cliente_833"/>
    <n v="5"/>
    <d v="2023-04-04T03:46:00"/>
    <d v="2023-04-04T07:36:00"/>
    <s v="Mesero_5"/>
    <x v="2"/>
    <x v="2"/>
    <n v="27.37"/>
    <s v="Reservada"/>
    <s v="Brasil"/>
    <s v="Plato_5"/>
    <n v="239.37"/>
    <d v="2023-04-04T03:46:00"/>
    <d v="2023-04-04T03:46:00"/>
    <d v="2023-04-04T07:36:00"/>
    <d v="1899-12-30T03:50:00"/>
    <n v="2.1333333333333333"/>
    <d v="1899-12-30T01:42:00"/>
    <s v="SI"/>
  </r>
  <r>
    <n v="354"/>
    <s v="Cliente_899"/>
    <n v="6"/>
    <d v="2023-04-04T00:26:00"/>
    <d v="2023-04-04T03:24:00"/>
    <s v="Mesero_5"/>
    <x v="1"/>
    <x v="2"/>
    <n v="29.58"/>
    <s v="Ocupada"/>
    <s v="Paraguay"/>
    <s v="Plato_12"/>
    <n v="210.57999999999998"/>
    <d v="2023-04-04T00:26:00"/>
    <d v="2023-04-04T00:26:00"/>
    <d v="2023-04-04T03:24:00"/>
    <d v="1899-12-30T03:13:00"/>
    <n v="2.2833333333333332"/>
    <d v="1899-12-30T00:56:00"/>
    <s v="SI"/>
  </r>
  <r>
    <n v="355"/>
    <s v="Cliente_523"/>
    <n v="4"/>
    <d v="2023-04-04T01:41:00"/>
    <d v="2023-04-04T05:07:00"/>
    <s v="Mesero_5"/>
    <x v="1"/>
    <x v="2"/>
    <n v="30.53"/>
    <s v="Reservada"/>
    <s v="España"/>
    <s v="Plato_10"/>
    <n v="56.53"/>
    <d v="2023-04-04T01:41:00"/>
    <d v="2023-04-04T01:41:00"/>
    <d v="2023-04-04T05:07:00"/>
    <d v="1899-12-30T03:26:00"/>
    <n v="0.11666666666666667"/>
    <d v="1899-12-30T03:19:00"/>
    <s v="SI"/>
  </r>
  <r>
    <n v="356"/>
    <s v="Cliente_498"/>
    <n v="1"/>
    <d v="2023-04-04T00:12:00"/>
    <d v="2023-04-04T02:18:00"/>
    <s v="Mesero_3"/>
    <x v="1"/>
    <x v="2"/>
    <n v="28.92"/>
    <s v="Ocupada"/>
    <s v="Brasil"/>
    <s v="Plato_4"/>
    <n v="64.92"/>
    <d v="2023-04-04T00:12:00"/>
    <d v="2023-04-04T00:12:00"/>
    <d v="2023-04-04T02:18:00"/>
    <d v="1899-12-30T02:21:00"/>
    <n v="0.11666666666666667"/>
    <d v="1899-12-30T02:14:00"/>
    <s v="SI"/>
  </r>
  <r>
    <n v="357"/>
    <s v="Cliente_470"/>
    <n v="2"/>
    <d v="2023-04-04T01:19:00"/>
    <d v="2023-04-04T04:26:00"/>
    <s v="Mesero_3"/>
    <x v="1"/>
    <x v="0"/>
    <n v="26.87"/>
    <s v="Ocupada"/>
    <s v="Chile"/>
    <s v="Plato_1"/>
    <n v="194.87"/>
    <d v="2023-04-04T01:19:00"/>
    <d v="2023-04-04T01:19:00"/>
    <d v="2023-04-04T04:26:00"/>
    <d v="1899-12-30T03:22:00"/>
    <n v="1.6"/>
    <d v="1899-12-30T01:46:00"/>
    <s v="SI"/>
  </r>
  <r>
    <n v="358"/>
    <s v="Cliente_827"/>
    <n v="5"/>
    <d v="2023-04-04T02:37:00"/>
    <d v="2023-04-04T05:57:00"/>
    <s v="Mesero_5"/>
    <x v="2"/>
    <x v="2"/>
    <n v="42.1"/>
    <s v="Reservada"/>
    <s v="Uruguay"/>
    <s v="Plato_10"/>
    <n v="208.1"/>
    <d v="2023-04-04T02:37:00"/>
    <d v="2023-04-04T02:37:00"/>
    <d v="2023-04-04T05:57:00"/>
    <d v="1899-12-30T03:20:00"/>
    <n v="2.5333333333333332"/>
    <d v="1899-12-30T00:48:00"/>
    <s v="SI"/>
  </r>
  <r>
    <n v="359"/>
    <s v="Cliente_92"/>
    <n v="2"/>
    <d v="2023-04-04T00:41:00"/>
    <d v="2023-04-04T04:10:00"/>
    <s v="Mesero_2"/>
    <x v="0"/>
    <x v="2"/>
    <n v="12.2"/>
    <s v="Reservada"/>
    <s v="Perú"/>
    <s v="Plato_5"/>
    <n v="202.2"/>
    <d v="2023-04-04T00:41:00"/>
    <d v="2023-04-04T00:41:00"/>
    <d v="2023-04-04T04:10:00"/>
    <d v="1899-12-30T03:29:00"/>
    <n v="2.4166666666666665"/>
    <d v="1899-12-30T01:04:00"/>
    <s v="SI"/>
  </r>
  <r>
    <n v="360"/>
    <s v="Cliente_191"/>
    <n v="3"/>
    <d v="2023-04-04T01:10:00"/>
    <d v="2023-04-04T04:58:00"/>
    <s v="Mesero_3"/>
    <x v="0"/>
    <x v="2"/>
    <n v="39.26"/>
    <s v="Ocupada"/>
    <s v="Perú"/>
    <s v="Plato_13"/>
    <n v="272.26"/>
    <d v="2023-04-04T01:10:00"/>
    <d v="2023-04-04T01:10:00"/>
    <d v="2023-04-04T04:58:00"/>
    <d v="1899-12-30T04:03:00"/>
    <n v="2.65"/>
    <d v="1899-12-30T01:24:00"/>
    <s v="SI"/>
  </r>
  <r>
    <n v="361"/>
    <s v="Cliente_183"/>
    <n v="1"/>
    <d v="2023-04-04T01:53:00"/>
    <d v="2023-04-04T05:28:00"/>
    <s v="Mesero_2"/>
    <x v="2"/>
    <x v="1"/>
    <n v="41.73"/>
    <s v="Libre"/>
    <s v="Colombia"/>
    <s v="Plato_9"/>
    <n v="142.72999999999999"/>
    <d v="2023-04-04T01:53:00"/>
    <d v="2023-04-04T01:53:00"/>
    <d v="2023-04-04T05:28:00"/>
    <d v="1899-12-30T03:35:00"/>
    <n v="1.8666666666666667"/>
    <d v="1899-12-30T01:43:00"/>
    <s v="SI"/>
  </r>
  <r>
    <n v="362"/>
    <s v="Cliente_681"/>
    <n v="2"/>
    <d v="2023-04-04T02:03:00"/>
    <d v="2023-04-04T05:59:00"/>
    <s v="Mesero_1"/>
    <x v="0"/>
    <x v="2"/>
    <n v="47.21"/>
    <s v="Libre"/>
    <s v="Uruguay"/>
    <s v="Plato_3"/>
    <n v="109.21000000000001"/>
    <d v="2023-04-04T02:03:00"/>
    <d v="2023-04-04T02:03:00"/>
    <d v="2023-04-04T05:59:00"/>
    <d v="1899-12-30T03:56:00"/>
    <n v="2.0499999999999998"/>
    <d v="1899-12-30T01:53:00"/>
    <s v="SI"/>
  </r>
  <r>
    <n v="363"/>
    <s v="Cliente_499"/>
    <n v="2"/>
    <d v="2023-04-04T01:46:00"/>
    <d v="2023-04-04T03:29:00"/>
    <s v="Mesero_3"/>
    <x v="0"/>
    <x v="2"/>
    <n v="49.02"/>
    <s v="Ocupada"/>
    <s v="Brasil"/>
    <s v="Plato_2"/>
    <n v="289.02"/>
    <d v="2023-04-04T01:46:00"/>
    <d v="2023-04-04T01:46:00"/>
    <d v="2023-04-04T03:29:00"/>
    <d v="1899-12-30T01:58:00"/>
    <n v="2.4833333333333334"/>
    <d v="1899-12-30T00:00:00"/>
    <s v="NO"/>
  </r>
  <r>
    <n v="364"/>
    <s v="Cliente_495"/>
    <n v="2"/>
    <d v="2023-04-04T03:50:00"/>
    <d v="2023-04-04T07:10:00"/>
    <s v="Mesero_5"/>
    <x v="0"/>
    <x v="0"/>
    <n v="48.28"/>
    <s v="Reservada"/>
    <s v="Brasil"/>
    <s v="Plato_16"/>
    <n v="205.28"/>
    <d v="2023-04-04T03:50:00"/>
    <d v="2023-04-04T03:50:00"/>
    <d v="2023-04-04T07:10:00"/>
    <d v="1899-12-30T03:20:00"/>
    <n v="1.8666666666666667"/>
    <d v="1899-12-30T01:28:00"/>
    <s v="SI"/>
  </r>
  <r>
    <n v="365"/>
    <s v="Cliente_54"/>
    <n v="1"/>
    <d v="2023-04-04T01:03:00"/>
    <d v="2023-04-04T04:33:00"/>
    <s v="Mesero_3"/>
    <x v="0"/>
    <x v="1"/>
    <n v="34.97"/>
    <s v="Ocupada"/>
    <s v="Chile"/>
    <s v="Plato_19"/>
    <n v="142.97"/>
    <d v="2023-04-04T01:03:00"/>
    <d v="2023-04-04T01:03:00"/>
    <d v="2023-04-04T04:33:00"/>
    <d v="1899-12-30T03:45:00"/>
    <n v="0.41666666666666669"/>
    <d v="1899-12-30T03:20:00"/>
    <s v="SI"/>
  </r>
  <r>
    <n v="366"/>
    <s v="Cliente_923"/>
    <n v="5"/>
    <d v="2023-04-04T01:33:00"/>
    <d v="2023-04-04T04:46:00"/>
    <s v="Mesero_3"/>
    <x v="0"/>
    <x v="1"/>
    <n v="10.57"/>
    <s v="Reservada"/>
    <s v="Chile"/>
    <s v="Plato_6"/>
    <n v="249.57"/>
    <d v="2023-04-04T01:33:00"/>
    <d v="2023-04-04T01:33:00"/>
    <d v="2023-04-04T04:46:00"/>
    <d v="1899-12-30T03:13:00"/>
    <n v="1.5"/>
    <d v="1899-12-30T01:43:00"/>
    <s v="SI"/>
  </r>
  <r>
    <n v="367"/>
    <s v="Cliente_453"/>
    <n v="2"/>
    <d v="2023-04-04T00:53:00"/>
    <d v="2023-04-04T03:45:00"/>
    <s v="Mesero_3"/>
    <x v="2"/>
    <x v="2"/>
    <n v="12.62"/>
    <s v="Libre"/>
    <s v="Chile"/>
    <s v="Plato_10"/>
    <n v="113.62"/>
    <d v="2023-04-04T00:53:00"/>
    <d v="2023-04-04T00:53:00"/>
    <d v="2023-04-04T03:45:00"/>
    <d v="1899-12-30T02:52:00"/>
    <n v="1.2166666666666666"/>
    <d v="1899-12-30T01:39:00"/>
    <s v="SI"/>
  </r>
  <r>
    <n v="368"/>
    <s v="Cliente_14"/>
    <n v="1"/>
    <d v="2023-04-04T03:24:00"/>
    <d v="2023-04-04T05:33:00"/>
    <s v="Mesero_1"/>
    <x v="1"/>
    <x v="0"/>
    <n v="37.65"/>
    <s v="Ocupada"/>
    <s v="Colombia"/>
    <s v="Plato_11"/>
    <n v="160.65"/>
    <d v="2023-04-04T03:24:00"/>
    <d v="2023-04-04T03:24:00"/>
    <d v="2023-04-04T05:33:00"/>
    <d v="1899-12-30T02:24:00"/>
    <n v="1.4166666666666667"/>
    <d v="1899-12-30T00:59:00"/>
    <s v="SI"/>
  </r>
  <r>
    <n v="369"/>
    <s v="Cliente_611"/>
    <n v="2"/>
    <d v="2023-04-04T02:11:00"/>
    <d v="2023-04-04T05:54:00"/>
    <s v="Mesero_5"/>
    <x v="0"/>
    <x v="2"/>
    <n v="34.83"/>
    <s v="Libre"/>
    <s v="Uruguay"/>
    <s v="Plato_17"/>
    <n v="276.83"/>
    <d v="2023-04-04T02:11:00"/>
    <d v="2023-04-04T02:11:00"/>
    <d v="2023-04-04T05:54:00"/>
    <d v="1899-12-30T03:43:00"/>
    <n v="0.7"/>
    <d v="1899-12-30T03:01:00"/>
    <s v="SI"/>
  </r>
  <r>
    <n v="370"/>
    <s v="Cliente_666"/>
    <n v="6"/>
    <d v="2023-04-04T02:20:00"/>
    <d v="2023-04-04T03:23:00"/>
    <s v="Mesero_3"/>
    <x v="0"/>
    <x v="2"/>
    <n v="47.79"/>
    <s v="Libre"/>
    <s v="Uruguay"/>
    <s v="Plato_19"/>
    <n v="119.78999999999999"/>
    <d v="2023-04-04T02:20:00"/>
    <d v="2023-04-04T02:20:00"/>
    <d v="2023-04-04T03:23:00"/>
    <d v="1899-12-30T01:03:00"/>
    <n v="0.55000000000000004"/>
    <d v="1899-12-30T00:30:00"/>
    <s v="SI"/>
  </r>
  <r>
    <n v="371"/>
    <s v="Cliente_505"/>
    <n v="3"/>
    <d v="2023-04-04T01:16:00"/>
    <d v="2023-04-04T04:31:00"/>
    <s v="Mesero_4"/>
    <x v="2"/>
    <x v="2"/>
    <n v="32.51"/>
    <s v="Ocupada"/>
    <s v="Ecuador"/>
    <s v="Plato_17"/>
    <n v="232.51"/>
    <d v="2023-04-04T01:16:00"/>
    <d v="2023-04-04T01:16:00"/>
    <d v="2023-04-04T04:31:00"/>
    <d v="1899-12-30T03:30:00"/>
    <n v="0.81666666666666665"/>
    <d v="1899-12-30T02:41:00"/>
    <s v="SI"/>
  </r>
  <r>
    <n v="372"/>
    <s v="Cliente_858"/>
    <n v="5"/>
    <d v="2023-04-04T02:46:00"/>
    <d v="2023-04-04T06:14:00"/>
    <s v="Mesero_2"/>
    <x v="0"/>
    <x v="2"/>
    <n v="17.170000000000002"/>
    <s v="Reservada"/>
    <s v="Brasil"/>
    <s v="Plato_4"/>
    <n v="53.17"/>
    <d v="2023-04-04T02:46:00"/>
    <d v="2023-04-04T02:46:00"/>
    <d v="2023-04-04T06:14:00"/>
    <d v="1899-12-30T03:28:00"/>
    <n v="0.36666666666666664"/>
    <d v="1899-12-30T03:06:00"/>
    <s v="SI"/>
  </r>
  <r>
    <n v="373"/>
    <s v="Cliente_882"/>
    <n v="2"/>
    <d v="2023-04-04T00:37:00"/>
    <d v="2023-04-04T03:11:00"/>
    <s v="Mesero_5"/>
    <x v="1"/>
    <x v="0"/>
    <n v="26.62"/>
    <s v="Ocupada"/>
    <s v="Argentina"/>
    <s v="Plato_13"/>
    <n v="186.62"/>
    <d v="2023-04-04T00:37:00"/>
    <d v="2023-04-04T00:37:00"/>
    <d v="2023-04-04T03:11:00"/>
    <d v="1899-12-30T02:49:00"/>
    <n v="1.9333333333333333"/>
    <d v="1899-12-30T00:53:00"/>
    <s v="SI"/>
  </r>
  <r>
    <n v="374"/>
    <s v="Cliente_275"/>
    <n v="3"/>
    <d v="2023-04-04T03:19:00"/>
    <d v="2023-04-04T04:24:00"/>
    <s v="Mesero_2"/>
    <x v="0"/>
    <x v="2"/>
    <n v="33.35"/>
    <s v="Libre"/>
    <s v="Paraguay"/>
    <s v="Plato_8"/>
    <n v="68.349999999999994"/>
    <d v="2023-04-04T03:19:00"/>
    <d v="2023-04-04T03:19:00"/>
    <d v="2023-04-04T04:24:00"/>
    <d v="1899-12-30T01:05:00"/>
    <n v="0.15"/>
    <d v="1899-12-30T00:56:00"/>
    <s v="SI"/>
  </r>
  <r>
    <n v="375"/>
    <s v="Cliente_871"/>
    <n v="1"/>
    <d v="2023-04-04T00:17:00"/>
    <d v="2023-04-04T03:09:00"/>
    <s v="Mesero_3"/>
    <x v="0"/>
    <x v="2"/>
    <n v="22.3"/>
    <s v="Reservada"/>
    <s v="España"/>
    <s v="Plato_17"/>
    <n v="115.3"/>
    <d v="2023-04-04T00:17:00"/>
    <d v="2023-04-04T00:17:00"/>
    <d v="2023-04-04T03:09:00"/>
    <d v="1899-12-30T02:52:00"/>
    <n v="0.45"/>
    <d v="1899-12-30T02:25:00"/>
    <s v="SI"/>
  </r>
  <r>
    <n v="376"/>
    <s v="Cliente_183"/>
    <n v="4"/>
    <d v="2023-04-04T02:53:00"/>
    <d v="2023-04-04T05:12:00"/>
    <s v="Mesero_1"/>
    <x v="0"/>
    <x v="1"/>
    <n v="27.51"/>
    <s v="Ocupada"/>
    <s v="Ecuador"/>
    <s v="Plato_14"/>
    <n v="73.510000000000005"/>
    <d v="2023-04-04T02:53:00"/>
    <d v="2023-04-04T02:53:00"/>
    <d v="2023-04-04T05:12:00"/>
    <d v="1899-12-30T02:34:00"/>
    <n v="8.3333333333333329E-2"/>
    <d v="1899-12-30T02:29:00"/>
    <s v="SI"/>
  </r>
  <r>
    <n v="377"/>
    <s v="Cliente_841"/>
    <n v="1"/>
    <d v="2023-04-04T01:18:00"/>
    <d v="2023-04-04T04:46:00"/>
    <s v="Mesero_4"/>
    <x v="0"/>
    <x v="2"/>
    <n v="14.96"/>
    <s v="Libre"/>
    <s v="Paraguay"/>
    <s v="Plato_18"/>
    <n v="114.96000000000001"/>
    <d v="2023-04-04T01:18:00"/>
    <d v="2023-04-04T01:18:00"/>
    <d v="2023-04-04T04:46:00"/>
    <d v="1899-12-30T03:28:00"/>
    <n v="0.76666666666666672"/>
    <d v="1899-12-30T02:42:00"/>
    <s v="SI"/>
  </r>
  <r>
    <n v="378"/>
    <s v="Cliente_789"/>
    <n v="1"/>
    <d v="2023-04-04T03:55:00"/>
    <d v="2023-04-04T05:18:00"/>
    <s v="Mesero_1"/>
    <x v="0"/>
    <x v="1"/>
    <n v="40.31"/>
    <s v="Libre"/>
    <s v="Perú"/>
    <s v="Plato_2"/>
    <n v="89.31"/>
    <d v="2023-04-04T03:55:00"/>
    <d v="2023-04-04T03:55:00"/>
    <d v="2023-04-04T05:18:00"/>
    <d v="1899-12-30T01:23:00"/>
    <n v="0.35"/>
    <d v="1899-12-30T01:02:00"/>
    <s v="SI"/>
  </r>
  <r>
    <n v="379"/>
    <s v="Cliente_442"/>
    <n v="2"/>
    <d v="2023-04-04T01:31:00"/>
    <d v="2023-04-04T03:57:00"/>
    <s v="Mesero_3"/>
    <x v="1"/>
    <x v="2"/>
    <n v="10.61"/>
    <s v="Ocupada"/>
    <s v="Chile"/>
    <s v="Plato_8"/>
    <n v="80.61"/>
    <d v="2023-04-04T01:31:00"/>
    <d v="2023-04-04T01:31:00"/>
    <d v="2023-04-04T03:57:00"/>
    <d v="1899-12-30T02:41:00"/>
    <n v="0.1"/>
    <d v="1899-12-30T02:35:00"/>
    <s v="SI"/>
  </r>
  <r>
    <n v="380"/>
    <s v="Cliente_964"/>
    <n v="1"/>
    <d v="2023-04-04T00:58:00"/>
    <d v="2023-04-04T04:33:00"/>
    <s v="Mesero_3"/>
    <x v="2"/>
    <x v="0"/>
    <n v="22.53"/>
    <s v="Libre"/>
    <s v="Argentina"/>
    <s v="Plato_11"/>
    <n v="159.53"/>
    <d v="2023-04-04T00:58:00"/>
    <d v="2023-04-04T00:58:00"/>
    <d v="2023-04-04T04:33:00"/>
    <d v="1899-12-30T03:35:00"/>
    <n v="1.55"/>
    <d v="1899-12-30T02:02:00"/>
    <s v="SI"/>
  </r>
  <r>
    <n v="381"/>
    <s v="Cliente_141"/>
    <n v="1"/>
    <d v="2023-04-04T00:57:00"/>
    <d v="2023-04-04T04:32:00"/>
    <s v="Mesero_1"/>
    <x v="1"/>
    <x v="0"/>
    <n v="27.69"/>
    <s v="Libre"/>
    <s v="Uruguay"/>
    <s v="Plato_10"/>
    <n v="171.69"/>
    <d v="2023-04-04T00:57:00"/>
    <d v="2023-04-04T00:57:00"/>
    <d v="2023-04-04T04:32:00"/>
    <d v="1899-12-30T03:35:00"/>
    <n v="0.78333333333333333"/>
    <d v="1899-12-30T02:48:00"/>
    <s v="SI"/>
  </r>
  <r>
    <n v="382"/>
    <s v="Cliente_742"/>
    <n v="6"/>
    <d v="2023-04-04T03:09:00"/>
    <d v="2023-04-04T06:27:00"/>
    <s v="Mesero_2"/>
    <x v="2"/>
    <x v="0"/>
    <n v="19.8"/>
    <s v="Reservada"/>
    <s v="Ecuador"/>
    <s v="Plato_9"/>
    <n v="106.8"/>
    <d v="2023-04-04T03:09:00"/>
    <d v="2023-04-04T03:09:00"/>
    <d v="2023-04-04T06:27:00"/>
    <d v="1899-12-30T03:18:00"/>
    <n v="0.9"/>
    <d v="1899-12-30T02:24:00"/>
    <s v="SI"/>
  </r>
  <r>
    <n v="383"/>
    <s v="Cliente_992"/>
    <n v="6"/>
    <d v="2023-04-04T03:29:00"/>
    <d v="2023-04-04T06:33:00"/>
    <s v="Mesero_4"/>
    <x v="0"/>
    <x v="2"/>
    <n v="31.33"/>
    <s v="Libre"/>
    <s v="Chile"/>
    <s v="Plato_19"/>
    <n v="139.32999999999998"/>
    <d v="2023-04-04T03:29:00"/>
    <d v="2023-04-04T03:29:00"/>
    <d v="2023-04-04T06:33:00"/>
    <d v="1899-12-30T03:04:00"/>
    <n v="0.15"/>
    <d v="1899-12-30T02:55:00"/>
    <s v="SI"/>
  </r>
  <r>
    <n v="384"/>
    <s v="Cliente_622"/>
    <n v="5"/>
    <d v="2023-04-04T00:11:00"/>
    <d v="2023-04-04T02:33:00"/>
    <s v="Mesero_1"/>
    <x v="1"/>
    <x v="0"/>
    <n v="39.32"/>
    <s v="Reservada"/>
    <s v="Venezuela"/>
    <s v="Plato_4"/>
    <n v="159.32"/>
    <d v="2023-04-04T00:11:00"/>
    <d v="2023-04-04T00:11:00"/>
    <d v="2023-04-04T02:33:00"/>
    <d v="1899-12-30T02:22:00"/>
    <n v="1.8333333333333333"/>
    <d v="1899-12-30T00:32:00"/>
    <s v="SI"/>
  </r>
  <r>
    <n v="385"/>
    <s v="Cliente_508"/>
    <n v="6"/>
    <d v="2023-04-05T03:37:00"/>
    <d v="2023-04-05T06:43:00"/>
    <s v="Mesero_3"/>
    <x v="1"/>
    <x v="2"/>
    <n v="11.14"/>
    <s v="Ocupada"/>
    <s v="España"/>
    <s v="Plato_2"/>
    <n v="71.14"/>
    <d v="2023-04-05T03:37:00"/>
    <d v="2023-04-05T03:37:00"/>
    <d v="2023-04-05T06:43:00"/>
    <d v="1899-12-30T03:21:00"/>
    <n v="0.36666666666666664"/>
    <d v="1899-12-30T02:59:00"/>
    <s v="SI"/>
  </r>
  <r>
    <n v="386"/>
    <s v="Cliente_436"/>
    <n v="2"/>
    <d v="2023-04-05T00:33:00"/>
    <d v="2023-04-05T02:58:00"/>
    <s v="Mesero_4"/>
    <x v="0"/>
    <x v="0"/>
    <n v="28.96"/>
    <s v="Ocupada"/>
    <s v="Venezuela"/>
    <s v="Plato_11"/>
    <n v="127.96000000000001"/>
    <d v="2023-04-05T00:33:00"/>
    <d v="2023-04-05T00:33:00"/>
    <d v="2023-04-05T02:58:00"/>
    <d v="1899-12-30T02:40:00"/>
    <n v="0.66666666666666663"/>
    <d v="1899-12-30T02:00:00"/>
    <s v="SI"/>
  </r>
  <r>
    <n v="387"/>
    <s v="Cliente_676"/>
    <n v="5"/>
    <d v="2023-04-05T03:09:00"/>
    <d v="2023-04-05T06:10:00"/>
    <s v="Mesero_5"/>
    <x v="0"/>
    <x v="1"/>
    <n v="20.84"/>
    <s v="Ocupada"/>
    <s v="Venezuela"/>
    <s v="Plato_17"/>
    <n v="113.84"/>
    <d v="2023-04-05T03:09:00"/>
    <d v="2023-04-05T03:09:00"/>
    <d v="2023-04-05T06:10:00"/>
    <d v="1899-12-30T03:16:00"/>
    <n v="0.3"/>
    <d v="1899-12-30T02:58:00"/>
    <s v="SI"/>
  </r>
  <r>
    <n v="388"/>
    <s v="Cliente_768"/>
    <n v="2"/>
    <d v="2023-04-05T00:33:00"/>
    <d v="2023-04-05T03:35:00"/>
    <s v="Mesero_2"/>
    <x v="0"/>
    <x v="2"/>
    <n v="27.03"/>
    <s v="Libre"/>
    <s v="España"/>
    <s v="Plato_17"/>
    <n v="318.02999999999997"/>
    <d v="2023-04-05T00:33:00"/>
    <d v="2023-04-05T00:33:00"/>
    <d v="2023-04-05T03:35:00"/>
    <d v="1899-12-30T03:02:00"/>
    <n v="2.85"/>
    <d v="1899-12-30T00:11:00"/>
    <s v="SI"/>
  </r>
  <r>
    <n v="389"/>
    <s v="Cliente_667"/>
    <n v="5"/>
    <d v="2023-04-05T00:02:00"/>
    <d v="2023-04-05T02:15:00"/>
    <s v="Mesero_3"/>
    <x v="0"/>
    <x v="2"/>
    <n v="39.14"/>
    <s v="Reservada"/>
    <s v="Venezuela"/>
    <s v="Plato_11"/>
    <n v="72.14"/>
    <d v="2023-04-05T00:02:00"/>
    <d v="2023-04-05T00:02:00"/>
    <d v="2023-04-05T02:15:00"/>
    <d v="1899-12-30T02:13:00"/>
    <n v="0.4"/>
    <d v="1899-12-30T01:49:00"/>
    <s v="SI"/>
  </r>
  <r>
    <n v="390"/>
    <s v="Cliente_874"/>
    <n v="2"/>
    <d v="2023-04-05T02:59:00"/>
    <d v="2023-04-05T05:19:00"/>
    <s v="Mesero_3"/>
    <x v="0"/>
    <x v="2"/>
    <n v="42.68"/>
    <s v="Reservada"/>
    <s v="Chile"/>
    <s v="Plato_5"/>
    <n v="185.68"/>
    <d v="2023-04-05T02:59:00"/>
    <d v="2023-04-05T02:59:00"/>
    <d v="2023-04-05T05:19:00"/>
    <d v="1899-12-30T02:20:00"/>
    <n v="1.55"/>
    <d v="1899-12-30T00:47:00"/>
    <s v="SI"/>
  </r>
  <r>
    <n v="391"/>
    <s v="Cliente_609"/>
    <n v="1"/>
    <d v="2023-04-05T02:05:00"/>
    <d v="2023-04-05T04:09:00"/>
    <s v="Mesero_3"/>
    <x v="0"/>
    <x v="2"/>
    <n v="48.6"/>
    <s v="Reservada"/>
    <s v="Ecuador"/>
    <s v="Plato_5"/>
    <n v="70.599999999999994"/>
    <d v="2023-04-05T02:05:00"/>
    <d v="2023-04-05T02:05:00"/>
    <d v="2023-04-05T04:09:00"/>
    <d v="1899-12-30T02:04:00"/>
    <n v="0.58333333333333337"/>
    <d v="1899-12-30T01:29:00"/>
    <s v="SI"/>
  </r>
  <r>
    <n v="392"/>
    <s v="Cliente_471"/>
    <n v="3"/>
    <d v="2023-04-05T00:33:00"/>
    <d v="2023-04-05T04:08:00"/>
    <s v="Mesero_2"/>
    <x v="0"/>
    <x v="2"/>
    <n v="32.729999999999997"/>
    <s v="Ocupada"/>
    <s v="Bolivia"/>
    <s v="Plato_15"/>
    <n v="152.72999999999999"/>
    <d v="2023-04-05T00:33:00"/>
    <d v="2023-04-05T00:33:00"/>
    <d v="2023-04-05T04:08:00"/>
    <d v="1899-12-30T03:50:00"/>
    <n v="0.9"/>
    <d v="1899-12-30T02:56:00"/>
    <s v="SI"/>
  </r>
  <r>
    <n v="393"/>
    <s v="Cliente_196"/>
    <n v="3"/>
    <d v="2023-04-05T02:33:00"/>
    <d v="2023-04-05T05:17:00"/>
    <s v="Mesero_4"/>
    <x v="0"/>
    <x v="2"/>
    <n v="12.54"/>
    <s v="Ocupada"/>
    <s v="Colombia"/>
    <s v="Plato_12"/>
    <n v="220.54"/>
    <d v="2023-04-05T02:33:00"/>
    <d v="2023-04-05T02:33:00"/>
    <d v="2023-04-05T05:17:00"/>
    <d v="1899-12-30T02:59:00"/>
    <n v="1.8166666666666667"/>
    <d v="1899-12-30T01:10:00"/>
    <s v="SI"/>
  </r>
  <r>
    <n v="394"/>
    <s v="Cliente_740"/>
    <n v="1"/>
    <d v="2023-04-05T03:26:00"/>
    <d v="2023-04-05T07:02:00"/>
    <s v="Mesero_3"/>
    <x v="0"/>
    <x v="2"/>
    <n v="18.05"/>
    <s v="Ocupada"/>
    <s v="Brasil"/>
    <s v="Plato_7"/>
    <n v="95.05"/>
    <d v="2023-04-05T03:26:00"/>
    <d v="2023-04-05T03:26:00"/>
    <d v="2023-04-05T07:02:00"/>
    <d v="1899-12-30T03:51:00"/>
    <n v="0.78333333333333333"/>
    <d v="1899-12-30T03:04:00"/>
    <s v="SI"/>
  </r>
  <r>
    <n v="395"/>
    <s v="Cliente_563"/>
    <n v="1"/>
    <d v="2023-04-05T01:37:00"/>
    <d v="2023-04-05T05:34:00"/>
    <s v="Mesero_2"/>
    <x v="0"/>
    <x v="0"/>
    <n v="40.9"/>
    <s v="Libre"/>
    <s v="Ecuador"/>
    <s v="Plato_12"/>
    <n v="78.900000000000006"/>
    <d v="2023-04-05T01:37:00"/>
    <d v="2023-04-05T01:37:00"/>
    <d v="2023-04-05T05:34:00"/>
    <d v="1899-12-30T03:57:00"/>
    <n v="0.13333333333333333"/>
    <d v="1899-12-30T03:49:00"/>
    <s v="SI"/>
  </r>
  <r>
    <n v="396"/>
    <s v="Cliente_991"/>
    <n v="1"/>
    <d v="2023-04-05T00:32:00"/>
    <d v="2023-04-05T03:36:00"/>
    <s v="Mesero_2"/>
    <x v="2"/>
    <x v="1"/>
    <n v="34.5"/>
    <s v="Libre"/>
    <s v="Perú"/>
    <s v="Plato_3"/>
    <n v="117.5"/>
    <d v="2023-04-05T00:32:00"/>
    <d v="2023-04-05T00:32:00"/>
    <d v="2023-04-05T03:36:00"/>
    <d v="1899-12-30T03:04:00"/>
    <n v="0.95"/>
    <d v="1899-12-30T02:07:00"/>
    <s v="SI"/>
  </r>
  <r>
    <n v="397"/>
    <s v="Cliente_289"/>
    <n v="2"/>
    <d v="2023-04-05T00:20:00"/>
    <d v="2023-04-05T01:34:00"/>
    <s v="Mesero_4"/>
    <x v="1"/>
    <x v="0"/>
    <n v="37.79"/>
    <s v="Libre"/>
    <s v="Chile"/>
    <s v="Plato_6"/>
    <n v="184.79"/>
    <d v="2023-04-05T00:20:00"/>
    <d v="2023-04-05T00:20:00"/>
    <d v="2023-04-05T01:34:00"/>
    <d v="1899-12-30T01:14:00"/>
    <n v="1.1499999999999999"/>
    <d v="1899-12-30T00:05:00"/>
    <s v="SI"/>
  </r>
  <r>
    <n v="398"/>
    <s v="Cliente_330"/>
    <n v="5"/>
    <d v="2023-04-05T03:10:00"/>
    <d v="2023-04-05T07:05:00"/>
    <s v="Mesero_1"/>
    <x v="1"/>
    <x v="2"/>
    <n v="48.96"/>
    <s v="Libre"/>
    <s v="Perú"/>
    <s v="Plato_16"/>
    <n v="170.96"/>
    <d v="2023-04-05T03:10:00"/>
    <d v="2023-04-05T03:10:00"/>
    <d v="2023-04-05T07:05:00"/>
    <d v="1899-12-30T03:55:00"/>
    <n v="1.1833333333333333"/>
    <d v="1899-12-30T02:44:00"/>
    <s v="SI"/>
  </r>
  <r>
    <n v="399"/>
    <s v="Cliente_943"/>
    <n v="6"/>
    <d v="2023-04-05T02:48:00"/>
    <d v="2023-04-05T05:40:00"/>
    <s v="Mesero_5"/>
    <x v="0"/>
    <x v="2"/>
    <n v="27.32"/>
    <s v="Libre"/>
    <s v="España"/>
    <s v="Plato_11"/>
    <n v="234.32"/>
    <d v="2023-04-05T02:48:00"/>
    <d v="2023-04-05T02:48:00"/>
    <d v="2023-04-05T05:40:00"/>
    <d v="1899-12-30T02:52:00"/>
    <n v="1.5166666666666666"/>
    <d v="1899-12-30T01:21:00"/>
    <s v="SI"/>
  </r>
  <r>
    <n v="400"/>
    <s v="Cliente_285"/>
    <n v="4"/>
    <d v="2023-04-05T02:11:00"/>
    <d v="2023-04-05T04:14:00"/>
    <s v="Mesero_4"/>
    <x v="0"/>
    <x v="2"/>
    <n v="42.96"/>
    <s v="Reservada"/>
    <s v="Brasil"/>
    <s v="Plato_20"/>
    <n v="240.96"/>
    <d v="2023-04-05T02:11:00"/>
    <d v="2023-04-05T02:11:00"/>
    <d v="2023-04-05T04:14:00"/>
    <d v="1899-12-30T02:03:00"/>
    <n v="1.3166666666666667"/>
    <d v="1899-12-30T00:44:00"/>
    <s v="SI"/>
  </r>
  <r>
    <n v="401"/>
    <s v="Cliente_12"/>
    <n v="2"/>
    <d v="2023-04-05T03:51:00"/>
    <d v="2023-04-05T06:57:00"/>
    <s v="Mesero_2"/>
    <x v="0"/>
    <x v="2"/>
    <n v="15.87"/>
    <s v="Ocupada"/>
    <s v="Paraguay"/>
    <s v="Plato_13"/>
    <n v="57.87"/>
    <d v="2023-04-05T03:51:00"/>
    <d v="2023-04-05T03:51:00"/>
    <d v="2023-04-05T06:57:00"/>
    <d v="1899-12-30T03:21:00"/>
    <n v="0.33333333333333331"/>
    <d v="1899-12-30T03:01:00"/>
    <s v="SI"/>
  </r>
  <r>
    <n v="402"/>
    <s v="Cliente_905"/>
    <n v="1"/>
    <d v="2023-04-05T02:41:00"/>
    <d v="2023-04-05T05:08:00"/>
    <s v="Mesero_3"/>
    <x v="0"/>
    <x v="2"/>
    <n v="31.02"/>
    <s v="Reservada"/>
    <s v="Colombia"/>
    <s v="Plato_1"/>
    <n v="182.02"/>
    <d v="2023-04-05T02:41:00"/>
    <d v="2023-04-05T02:41:00"/>
    <d v="2023-04-05T05:08:00"/>
    <d v="1899-12-30T02:27:00"/>
    <n v="1.1000000000000001"/>
    <d v="1899-12-30T01:21:00"/>
    <s v="SI"/>
  </r>
  <r>
    <n v="403"/>
    <s v="Cliente_543"/>
    <n v="5"/>
    <d v="2023-04-05T02:15:00"/>
    <d v="2023-04-05T05:15:00"/>
    <s v="Mesero_1"/>
    <x v="0"/>
    <x v="2"/>
    <n v="14.76"/>
    <s v="Libre"/>
    <s v="Chile"/>
    <s v="Plato_5"/>
    <n v="204.76"/>
    <d v="2023-04-05T02:15:00"/>
    <d v="2023-04-05T02:15:00"/>
    <d v="2023-04-05T05:15:00"/>
    <d v="1899-12-30T03:00:00"/>
    <n v="1.4166666666666667"/>
    <d v="1899-12-30T01:35:00"/>
    <s v="SI"/>
  </r>
  <r>
    <n v="404"/>
    <s v="Cliente_897"/>
    <n v="2"/>
    <d v="2023-04-05T00:38:00"/>
    <d v="2023-04-05T04:29:00"/>
    <s v="Mesero_5"/>
    <x v="0"/>
    <x v="2"/>
    <n v="32.56"/>
    <s v="Libre"/>
    <s v="España"/>
    <s v="Plato_13"/>
    <n v="214.56"/>
    <d v="2023-04-05T00:38:00"/>
    <d v="2023-04-05T00:38:00"/>
    <d v="2023-04-05T04:29:00"/>
    <d v="1899-12-30T03:51:00"/>
    <n v="1.7"/>
    <d v="1899-12-30T02:09:00"/>
    <s v="SI"/>
  </r>
  <r>
    <n v="405"/>
    <s v="Cliente_239"/>
    <n v="6"/>
    <d v="2023-04-05T02:39:00"/>
    <d v="2023-04-05T04:59:00"/>
    <s v="Mesero_2"/>
    <x v="2"/>
    <x v="2"/>
    <n v="14.56"/>
    <s v="Reservada"/>
    <s v="Argentina"/>
    <s v="Plato_10"/>
    <n v="120.56"/>
    <d v="2023-04-05T02:39:00"/>
    <d v="2023-04-05T02:39:00"/>
    <d v="2023-04-05T04:59:00"/>
    <d v="1899-12-30T02:20:00"/>
    <n v="1.6333333333333333"/>
    <d v="1899-12-30T00:42:00"/>
    <s v="SI"/>
  </r>
  <r>
    <n v="406"/>
    <s v="Cliente_927"/>
    <n v="5"/>
    <d v="2023-04-05T00:29:00"/>
    <d v="2023-04-05T02:37:00"/>
    <s v="Mesero_2"/>
    <x v="2"/>
    <x v="1"/>
    <n v="34.03"/>
    <s v="Ocupada"/>
    <s v="España"/>
    <s v="Plato_3"/>
    <n v="189.03"/>
    <d v="2023-04-05T00:29:00"/>
    <d v="2023-04-05T00:29:00"/>
    <d v="2023-04-05T02:37:00"/>
    <d v="1899-12-30T02:23:00"/>
    <n v="1.95"/>
    <d v="1899-12-30T00:26:00"/>
    <s v="SI"/>
  </r>
  <r>
    <n v="407"/>
    <s v="Cliente_315"/>
    <n v="1"/>
    <d v="2023-04-05T02:13:00"/>
    <d v="2023-04-05T04:51:00"/>
    <s v="Mesero_4"/>
    <x v="1"/>
    <x v="0"/>
    <n v="22.98"/>
    <s v="Reservada"/>
    <s v="Ecuador"/>
    <s v="Plato_3"/>
    <n v="117.98"/>
    <d v="2023-04-05T02:13:00"/>
    <d v="2023-04-05T02:13:00"/>
    <d v="2023-04-05T04:51:00"/>
    <d v="1899-12-30T02:38:00"/>
    <n v="0.83333333333333337"/>
    <d v="1899-12-30T01:48:00"/>
    <s v="SI"/>
  </r>
  <r>
    <n v="408"/>
    <s v="Cliente_195"/>
    <n v="3"/>
    <d v="2023-04-05T00:56:00"/>
    <d v="2023-04-05T04:05:00"/>
    <s v="Mesero_2"/>
    <x v="0"/>
    <x v="2"/>
    <n v="10.14"/>
    <s v="Ocupada"/>
    <s v="Chile"/>
    <s v="Plato_1"/>
    <n v="141.13999999999999"/>
    <d v="2023-04-05T00:56:00"/>
    <d v="2023-04-05T00:56:00"/>
    <d v="2023-04-05T04:05:00"/>
    <d v="1899-12-30T03:24:00"/>
    <n v="1.7666666666666666"/>
    <d v="1899-12-30T01:38:00"/>
    <s v="SI"/>
  </r>
  <r>
    <n v="409"/>
    <s v="Cliente_166"/>
    <n v="5"/>
    <d v="2023-04-05T01:55:00"/>
    <d v="2023-04-05T03:01:00"/>
    <s v="Mesero_1"/>
    <x v="0"/>
    <x v="2"/>
    <n v="48.7"/>
    <s v="Reservada"/>
    <s v="Chile"/>
    <s v="Plato_13"/>
    <n v="251.7"/>
    <d v="2023-04-05T01:55:00"/>
    <d v="2023-04-05T01:55:00"/>
    <d v="2023-04-05T03:01:00"/>
    <d v="1899-12-30T01:06:00"/>
    <n v="2.7166666666666668"/>
    <d v="1899-12-30T00:00:00"/>
    <s v="NO"/>
  </r>
  <r>
    <n v="410"/>
    <s v="Cliente_157"/>
    <n v="3"/>
    <d v="2023-04-05T02:47:00"/>
    <d v="2023-04-05T05:23:00"/>
    <s v="Mesero_4"/>
    <x v="2"/>
    <x v="2"/>
    <n v="43.65"/>
    <s v="Reservada"/>
    <s v="Perú"/>
    <s v="Plato_3"/>
    <n v="99.65"/>
    <d v="2023-04-05T02:47:00"/>
    <d v="2023-04-05T02:47:00"/>
    <d v="2023-04-05T05:23:00"/>
    <d v="1899-12-30T02:36:00"/>
    <n v="1.5166666666666666"/>
    <d v="1899-12-30T01:05:00"/>
    <s v="SI"/>
  </r>
  <r>
    <n v="411"/>
    <s v="Cliente_212"/>
    <n v="3"/>
    <d v="2023-04-05T02:11:00"/>
    <d v="2023-04-05T05:04:00"/>
    <s v="Mesero_1"/>
    <x v="0"/>
    <x v="0"/>
    <n v="21.88"/>
    <s v="Ocupada"/>
    <s v="Colombia"/>
    <s v="Plato_20"/>
    <n v="240.88"/>
    <d v="2023-04-05T02:11:00"/>
    <d v="2023-04-05T02:11:00"/>
    <d v="2023-04-05T05:04:00"/>
    <d v="1899-12-30T03:08:00"/>
    <n v="1.3"/>
    <d v="1899-12-30T01:50:00"/>
    <s v="SI"/>
  </r>
  <r>
    <n v="412"/>
    <s v="Cliente_912"/>
    <n v="4"/>
    <d v="2023-04-05T00:22:00"/>
    <d v="2023-04-05T02:03:00"/>
    <s v="Mesero_5"/>
    <x v="2"/>
    <x v="2"/>
    <n v="12.94"/>
    <s v="Ocupada"/>
    <s v="Perú"/>
    <s v="Plato_17"/>
    <n v="105.94"/>
    <d v="2023-04-05T00:22:00"/>
    <d v="2023-04-05T00:22:00"/>
    <d v="2023-04-05T02:03:00"/>
    <d v="1899-12-30T01:56:00"/>
    <n v="0.95"/>
    <d v="1899-12-30T00:59:00"/>
    <s v="SI"/>
  </r>
  <r>
    <n v="413"/>
    <s v="Cliente_736"/>
    <n v="3"/>
    <d v="2023-04-05T02:36:00"/>
    <d v="2023-04-05T04:58:00"/>
    <s v="Mesero_4"/>
    <x v="2"/>
    <x v="2"/>
    <n v="23.01"/>
    <s v="Ocupada"/>
    <s v="Argentina"/>
    <s v="Plato_8"/>
    <n v="58.010000000000005"/>
    <d v="2023-04-05T02:36:00"/>
    <d v="2023-04-05T02:36:00"/>
    <d v="2023-04-05T04:58:00"/>
    <d v="1899-12-30T02:37:00"/>
    <n v="0.2"/>
    <d v="1899-12-30T02:25:00"/>
    <s v="SI"/>
  </r>
  <r>
    <n v="414"/>
    <s v="Cliente_328"/>
    <n v="6"/>
    <d v="2023-04-05T03:43:00"/>
    <d v="2023-04-05T07:12:00"/>
    <s v="Mesero_5"/>
    <x v="1"/>
    <x v="2"/>
    <n v="13.17"/>
    <s v="Reservada"/>
    <s v="España"/>
    <s v="Plato_11"/>
    <n v="46.17"/>
    <d v="2023-04-05T03:43:00"/>
    <d v="2023-04-05T03:43:00"/>
    <d v="2023-04-05T07:12:00"/>
    <d v="1899-12-30T03:29:00"/>
    <n v="0.6333333333333333"/>
    <d v="1899-12-30T02:51:00"/>
    <s v="SI"/>
  </r>
  <r>
    <n v="415"/>
    <s v="Cliente_919"/>
    <n v="4"/>
    <d v="2023-04-05T00:39:00"/>
    <d v="2023-04-05T04:35:00"/>
    <s v="Mesero_4"/>
    <x v="2"/>
    <x v="2"/>
    <n v="20.51"/>
    <s v="Ocupada"/>
    <s v="Brasil"/>
    <s v="Plato_6"/>
    <n v="178.51"/>
    <d v="2023-04-05T00:39:00"/>
    <d v="2023-04-05T00:39:00"/>
    <d v="2023-04-05T04:35:00"/>
    <d v="1899-12-30T04:11:00"/>
    <n v="1.45"/>
    <d v="1899-12-30T02:44:00"/>
    <s v="SI"/>
  </r>
  <r>
    <n v="416"/>
    <s v="Cliente_958"/>
    <n v="2"/>
    <d v="2023-04-05T03:03:00"/>
    <d v="2023-04-05T06:37:00"/>
    <s v="Mesero_1"/>
    <x v="2"/>
    <x v="2"/>
    <n v="12.9"/>
    <s v="Reservada"/>
    <s v="Uruguay"/>
    <s v="Plato_1"/>
    <n v="37.9"/>
    <d v="2023-04-05T03:03:00"/>
    <d v="2023-04-05T03:03:00"/>
    <d v="2023-04-05T06:37:00"/>
    <d v="1899-12-30T03:34:00"/>
    <n v="0.15"/>
    <d v="1899-12-30T03:25:00"/>
    <s v="SI"/>
  </r>
  <r>
    <n v="417"/>
    <s v="Cliente_395"/>
    <n v="2"/>
    <d v="2023-04-05T03:25:00"/>
    <d v="2023-04-05T04:33:00"/>
    <s v="Mesero_2"/>
    <x v="2"/>
    <x v="2"/>
    <n v="35.08"/>
    <s v="Libre"/>
    <s v="Venezuela"/>
    <s v="Plato_9"/>
    <n v="177.07999999999998"/>
    <d v="2023-04-05T03:25:00"/>
    <d v="2023-04-05T03:25:00"/>
    <d v="2023-04-05T04:33:00"/>
    <d v="1899-12-30T01:08:00"/>
    <n v="1.5"/>
    <d v="1899-12-30T00:00:00"/>
    <s v="NO"/>
  </r>
  <r>
    <n v="418"/>
    <s v="Cliente_287"/>
    <n v="4"/>
    <d v="2023-04-05T00:52:00"/>
    <d v="2023-04-05T03:31:00"/>
    <s v="Mesero_3"/>
    <x v="2"/>
    <x v="2"/>
    <n v="35.51"/>
    <s v="Reservada"/>
    <s v="España"/>
    <s v="Plato_1"/>
    <n v="153.51"/>
    <d v="2023-04-05T00:52:00"/>
    <d v="2023-04-05T00:52:00"/>
    <d v="2023-04-05T03:31:00"/>
    <d v="1899-12-30T02:39:00"/>
    <n v="1.6666666666666667"/>
    <d v="1899-12-30T00:59:00"/>
    <s v="SI"/>
  </r>
  <r>
    <n v="419"/>
    <s v="Cliente_479"/>
    <n v="4"/>
    <d v="2023-04-05T03:14:00"/>
    <d v="2023-04-05T05:43:00"/>
    <s v="Mesero_5"/>
    <x v="0"/>
    <x v="2"/>
    <n v="14.09"/>
    <s v="Ocupada"/>
    <s v="Argentina"/>
    <s v="Plato_18"/>
    <n v="81.09"/>
    <d v="2023-04-05T03:14:00"/>
    <d v="2023-04-05T03:14:00"/>
    <d v="2023-04-05T05:43:00"/>
    <d v="1899-12-30T02:44:00"/>
    <n v="1.0666666666666667"/>
    <d v="1899-12-30T01:40:00"/>
    <s v="SI"/>
  </r>
  <r>
    <n v="420"/>
    <s v="Cliente_33"/>
    <n v="6"/>
    <d v="2023-04-05T02:18:00"/>
    <d v="2023-04-05T05:29:00"/>
    <s v="Mesero_2"/>
    <x v="0"/>
    <x v="2"/>
    <n v="31.49"/>
    <s v="Ocupada"/>
    <s v="Bolivia"/>
    <s v="Plato_18"/>
    <n v="273.49"/>
    <d v="2023-04-05T02:18:00"/>
    <d v="2023-04-05T02:18:00"/>
    <d v="2023-04-05T05:29:00"/>
    <d v="1899-12-30T03:26:00"/>
    <n v="1.75"/>
    <d v="1899-12-30T01:41:00"/>
    <s v="SI"/>
  </r>
  <r>
    <n v="421"/>
    <s v="Cliente_160"/>
    <n v="1"/>
    <d v="2023-04-05T01:37:00"/>
    <d v="2023-04-05T04:07:00"/>
    <s v="Mesero_1"/>
    <x v="0"/>
    <x v="2"/>
    <n v="17.57"/>
    <s v="Ocupada"/>
    <s v="Chile"/>
    <s v="Plato_17"/>
    <n v="102.57"/>
    <d v="2023-04-05T01:37:00"/>
    <d v="2023-04-05T01:37:00"/>
    <d v="2023-04-05T04:07:00"/>
    <d v="1899-12-30T02:45:00"/>
    <n v="1.1833333333333333"/>
    <d v="1899-12-30T01:34:00"/>
    <s v="SI"/>
  </r>
  <r>
    <n v="422"/>
    <s v="Cliente_109"/>
    <n v="6"/>
    <d v="2023-04-05T00:36:00"/>
    <d v="2023-04-05T03:09:00"/>
    <s v="Mesero_2"/>
    <x v="0"/>
    <x v="2"/>
    <n v="39.72"/>
    <s v="Reservada"/>
    <s v="España"/>
    <s v="Plato_10"/>
    <n v="127.72"/>
    <d v="2023-04-05T00:36:00"/>
    <d v="2023-04-05T00:36:00"/>
    <d v="2023-04-05T03:09:00"/>
    <d v="1899-12-30T02:33:00"/>
    <n v="0.56666666666666665"/>
    <d v="1899-12-30T01:59:00"/>
    <s v="SI"/>
  </r>
  <r>
    <n v="423"/>
    <s v="Cliente_151"/>
    <n v="2"/>
    <d v="2023-04-05T02:34:00"/>
    <d v="2023-04-05T04:57:00"/>
    <s v="Mesero_1"/>
    <x v="0"/>
    <x v="1"/>
    <n v="34.130000000000003"/>
    <s v="Libre"/>
    <s v="Ecuador"/>
    <s v="Plato_16"/>
    <n v="186.13"/>
    <d v="2023-04-05T02:34:00"/>
    <d v="2023-04-05T02:34:00"/>
    <d v="2023-04-05T04:57:00"/>
    <d v="1899-12-30T02:23:00"/>
    <n v="0.51666666666666672"/>
    <d v="1899-12-30T01:52:00"/>
    <s v="SI"/>
  </r>
  <r>
    <n v="424"/>
    <s v="Cliente_342"/>
    <n v="3"/>
    <d v="2023-04-05T01:08:00"/>
    <d v="2023-04-05T03:17:00"/>
    <s v="Mesero_2"/>
    <x v="2"/>
    <x v="1"/>
    <n v="11.02"/>
    <s v="Reservada"/>
    <s v="Colombia"/>
    <s v="Plato_5"/>
    <n v="158.02000000000001"/>
    <d v="2023-04-05T01:08:00"/>
    <d v="2023-04-05T01:08:00"/>
    <d v="2023-04-05T03:17:00"/>
    <d v="1899-12-30T02:09:00"/>
    <n v="1.4666666666666666"/>
    <d v="1899-12-30T00:41:00"/>
    <s v="SI"/>
  </r>
  <r>
    <n v="425"/>
    <s v="Cliente_332"/>
    <n v="3"/>
    <d v="2023-04-05T01:24:00"/>
    <d v="2023-04-05T03:45:00"/>
    <s v="Mesero_2"/>
    <x v="0"/>
    <x v="2"/>
    <n v="49.43"/>
    <s v="Reservada"/>
    <s v="Perú"/>
    <s v="Plato_12"/>
    <n v="68.430000000000007"/>
    <d v="2023-04-05T01:24:00"/>
    <d v="2023-04-05T01:24:00"/>
    <d v="2023-04-05T03:45:00"/>
    <d v="1899-12-30T02:21:00"/>
    <n v="0.46666666666666667"/>
    <d v="1899-12-30T01:53:00"/>
    <s v="SI"/>
  </r>
  <r>
    <n v="426"/>
    <s v="Cliente_689"/>
    <n v="2"/>
    <d v="2023-04-05T03:11:00"/>
    <d v="2023-04-05T05:02:00"/>
    <s v="Mesero_4"/>
    <x v="0"/>
    <x v="2"/>
    <n v="47.8"/>
    <s v="Reservada"/>
    <s v="Brasil"/>
    <s v="Plato_11"/>
    <n v="294.8"/>
    <d v="2023-04-05T03:11:00"/>
    <d v="2023-04-05T03:11:00"/>
    <d v="2023-04-05T05:02:00"/>
    <d v="1899-12-30T01:51:00"/>
    <n v="1.9333333333333333"/>
    <d v="1899-12-30T00:00:00"/>
    <s v="NO"/>
  </r>
  <r>
    <n v="427"/>
    <s v="Cliente_953"/>
    <n v="4"/>
    <d v="2023-04-05T02:34:00"/>
    <d v="2023-04-05T03:43:00"/>
    <s v="Mesero_2"/>
    <x v="0"/>
    <x v="1"/>
    <n v="43.74"/>
    <s v="Libre"/>
    <s v="Bolivia"/>
    <s v="Plato_1"/>
    <n v="249.74"/>
    <d v="2023-04-05T02:34:00"/>
    <d v="2023-04-05T02:34:00"/>
    <d v="2023-04-05T03:43:00"/>
    <d v="1899-12-30T01:09:00"/>
    <n v="2.7666666666666666"/>
    <d v="1899-12-30T00:00:00"/>
    <s v="NO"/>
  </r>
  <r>
    <n v="428"/>
    <s v="Cliente_518"/>
    <n v="5"/>
    <d v="2023-04-05T03:18:00"/>
    <d v="2023-04-05T06:03:00"/>
    <s v="Mesero_4"/>
    <x v="1"/>
    <x v="2"/>
    <n v="15.6"/>
    <s v="Reservada"/>
    <s v="Ecuador"/>
    <s v="Plato_20"/>
    <n v="190.6"/>
    <d v="2023-04-05T03:18:00"/>
    <d v="2023-04-05T03:18:00"/>
    <d v="2023-04-05T06:03:00"/>
    <d v="1899-12-30T02:45:00"/>
    <n v="2.9833333333333334"/>
    <d v="1899-12-30T00:00:00"/>
    <s v="NO"/>
  </r>
  <r>
    <n v="429"/>
    <s v="Cliente_348"/>
    <n v="1"/>
    <d v="2023-04-05T00:10:00"/>
    <d v="2023-04-05T03:46:00"/>
    <s v="Mesero_4"/>
    <x v="0"/>
    <x v="2"/>
    <n v="10.95"/>
    <s v="Reservada"/>
    <s v="Brasil"/>
    <s v="Plato_10"/>
    <n v="88.95"/>
    <d v="2023-04-05T00:10:00"/>
    <d v="2023-04-05T00:10:00"/>
    <d v="2023-04-05T03:46:00"/>
    <d v="1899-12-30T03:36:00"/>
    <n v="0.45"/>
    <d v="1899-12-30T03:09:00"/>
    <s v="SI"/>
  </r>
  <r>
    <n v="430"/>
    <s v="Cliente_259"/>
    <n v="3"/>
    <d v="2023-04-05T02:21:00"/>
    <d v="2023-04-05T03:59:00"/>
    <s v="Mesero_4"/>
    <x v="0"/>
    <x v="0"/>
    <n v="42.09"/>
    <s v="Reservada"/>
    <s v="Venezuela"/>
    <s v="Plato_1"/>
    <n v="67.09"/>
    <d v="2023-04-05T02:21:00"/>
    <d v="2023-04-05T02:21:00"/>
    <d v="2023-04-05T03:59:00"/>
    <d v="1899-12-30T01:38:00"/>
    <n v="0.81666666666666665"/>
    <d v="1899-12-30T00:49:00"/>
    <s v="SI"/>
  </r>
  <r>
    <n v="431"/>
    <s v="Cliente_243"/>
    <n v="5"/>
    <d v="2023-04-05T03:33:00"/>
    <d v="2023-04-05T07:25:00"/>
    <s v="Mesero_5"/>
    <x v="0"/>
    <x v="2"/>
    <n v="39.82"/>
    <s v="Libre"/>
    <s v="Argentina"/>
    <s v="Plato_2"/>
    <n v="99.82"/>
    <d v="2023-04-05T03:33:00"/>
    <d v="2023-04-05T03:33:00"/>
    <d v="2023-04-05T07:25:00"/>
    <d v="1899-12-30T03:52:00"/>
    <n v="0.33333333333333331"/>
    <d v="1899-12-30T03:32:00"/>
    <s v="SI"/>
  </r>
  <r>
    <n v="432"/>
    <s v="Cliente_869"/>
    <n v="2"/>
    <d v="2023-04-05T03:31:00"/>
    <d v="2023-04-05T05:54:00"/>
    <s v="Mesero_4"/>
    <x v="2"/>
    <x v="2"/>
    <n v="18.71"/>
    <s v="Libre"/>
    <s v="Colombia"/>
    <s v="Plato_3"/>
    <n v="127.71000000000001"/>
    <d v="2023-04-05T03:31:00"/>
    <d v="2023-04-05T03:31:00"/>
    <d v="2023-04-05T05:54:00"/>
    <d v="1899-12-30T02:23:00"/>
    <n v="1.2333333333333334"/>
    <d v="1899-12-30T01:09:00"/>
    <s v="SI"/>
  </r>
  <r>
    <n v="433"/>
    <s v="Cliente_306"/>
    <n v="4"/>
    <d v="2023-04-05T01:14:00"/>
    <d v="2023-04-05T03:09:00"/>
    <s v="Mesero_4"/>
    <x v="0"/>
    <x v="2"/>
    <n v="45.77"/>
    <s v="Reservada"/>
    <s v="Bolivia"/>
    <s v="Plato_2"/>
    <n v="147.77000000000001"/>
    <d v="2023-04-05T01:14:00"/>
    <d v="2023-04-05T01:14:00"/>
    <d v="2023-04-05T03:09:00"/>
    <d v="1899-12-30T01:55:00"/>
    <n v="1.2333333333333334"/>
    <d v="1899-12-30T00:41:00"/>
    <s v="SI"/>
  </r>
  <r>
    <n v="434"/>
    <s v="Cliente_842"/>
    <n v="4"/>
    <d v="2023-04-05T00:15:00"/>
    <d v="2023-04-05T03:55:00"/>
    <s v="Mesero_4"/>
    <x v="0"/>
    <x v="2"/>
    <n v="37.15"/>
    <s v="Reservada"/>
    <s v="Bolivia"/>
    <s v="Plato_10"/>
    <n v="133.15"/>
    <d v="2023-04-05T00:15:00"/>
    <d v="2023-04-05T00:15:00"/>
    <d v="2023-04-05T03:55:00"/>
    <d v="1899-12-30T03:40:00"/>
    <n v="0.96666666666666667"/>
    <d v="1899-12-30T02:42:00"/>
    <s v="SI"/>
  </r>
  <r>
    <n v="435"/>
    <s v="Cliente_349"/>
    <n v="6"/>
    <d v="2023-04-05T03:53:00"/>
    <d v="2023-04-05T06:01:00"/>
    <s v="Mesero_5"/>
    <x v="0"/>
    <x v="2"/>
    <n v="30.48"/>
    <s v="Ocupada"/>
    <s v="España"/>
    <s v="Plato_10"/>
    <n v="184.48"/>
    <d v="2023-04-05T03:53:00"/>
    <d v="2023-04-05T03:53:00"/>
    <d v="2023-04-05T06:01:00"/>
    <d v="1899-12-30T02:23:00"/>
    <n v="1.85"/>
    <d v="1899-12-30T00:32:00"/>
    <s v="SI"/>
  </r>
  <r>
    <n v="436"/>
    <s v="Cliente_316"/>
    <n v="3"/>
    <d v="2023-04-05T00:12:00"/>
    <d v="2023-04-05T04:04:00"/>
    <s v="Mesero_5"/>
    <x v="0"/>
    <x v="2"/>
    <n v="10.14"/>
    <s v="Ocupada"/>
    <s v="Brasil"/>
    <s v="Plato_16"/>
    <n v="66.14"/>
    <d v="2023-04-05T00:12:00"/>
    <d v="2023-04-05T00:12:00"/>
    <d v="2023-04-05T04:04:00"/>
    <d v="1899-12-30T04:07:00"/>
    <n v="0.75"/>
    <d v="1899-12-30T03:22:00"/>
    <s v="SI"/>
  </r>
  <r>
    <n v="437"/>
    <s v="Cliente_600"/>
    <n v="6"/>
    <d v="2023-04-05T03:02:00"/>
    <d v="2023-04-05T05:25:00"/>
    <s v="Mesero_3"/>
    <x v="0"/>
    <x v="2"/>
    <n v="12.56"/>
    <s v="Reservada"/>
    <s v="Paraguay"/>
    <s v="Plato_8"/>
    <n v="82.56"/>
    <d v="2023-04-05T03:02:00"/>
    <d v="2023-04-05T03:02:00"/>
    <d v="2023-04-05T05:25:00"/>
    <d v="1899-12-30T02:23:00"/>
    <n v="0.85"/>
    <d v="1899-12-30T01:32:00"/>
    <s v="SI"/>
  </r>
  <r>
    <n v="438"/>
    <s v="Cliente_732"/>
    <n v="1"/>
    <d v="2023-04-05T03:58:00"/>
    <d v="2023-04-05T07:33:00"/>
    <s v="Mesero_1"/>
    <x v="0"/>
    <x v="2"/>
    <n v="19.3"/>
    <s v="Libre"/>
    <s v="Argentina"/>
    <s v="Plato_11"/>
    <n v="52.3"/>
    <d v="2023-04-05T03:58:00"/>
    <d v="2023-04-05T03:58:00"/>
    <d v="2023-04-05T07:33:00"/>
    <d v="1899-12-30T03:35:00"/>
    <n v="0.85"/>
    <d v="1899-12-30T02:44:00"/>
    <s v="SI"/>
  </r>
  <r>
    <n v="439"/>
    <s v="Cliente_807"/>
    <n v="1"/>
    <d v="2023-04-05T00:00:00"/>
    <d v="2023-04-05T01:23:00"/>
    <s v="Mesero_3"/>
    <x v="2"/>
    <x v="2"/>
    <n v="25.56"/>
    <s v="Libre"/>
    <s v="Bolivia"/>
    <s v="Plato_11"/>
    <n v="202.56"/>
    <d v="2023-04-05T00:00:00"/>
    <d v="2023-04-05T00:00:00"/>
    <d v="2023-04-05T01:23:00"/>
    <d v="1899-12-30T01:23:00"/>
    <n v="1.0666666666666667"/>
    <d v="1899-12-30T00:19:00"/>
    <s v="SI"/>
  </r>
  <r>
    <n v="440"/>
    <s v="Cliente_900"/>
    <n v="1"/>
    <d v="2023-04-05T01:59:00"/>
    <d v="2023-04-05T05:48:00"/>
    <s v="Mesero_2"/>
    <x v="0"/>
    <x v="2"/>
    <n v="38.85"/>
    <s v="Ocupada"/>
    <s v="Argentina"/>
    <s v="Plato_14"/>
    <n v="122.85"/>
    <d v="2023-04-05T01:59:00"/>
    <d v="2023-04-05T01:59:00"/>
    <d v="2023-04-05T05:48:00"/>
    <d v="1899-12-30T04:04:00"/>
    <n v="0.75"/>
    <d v="1899-12-30T03:19:00"/>
    <s v="SI"/>
  </r>
  <r>
    <n v="441"/>
    <s v="Cliente_143"/>
    <n v="6"/>
    <d v="2023-04-05T01:04:00"/>
    <d v="2023-04-05T03:23:00"/>
    <s v="Mesero_2"/>
    <x v="0"/>
    <x v="1"/>
    <n v="23.31"/>
    <s v="Ocupada"/>
    <s v="España"/>
    <s v="Plato_8"/>
    <n v="206.31"/>
    <d v="2023-04-05T01:04:00"/>
    <d v="2023-04-05T01:04:00"/>
    <d v="2023-04-05T03:23:00"/>
    <d v="1899-12-30T02:34:00"/>
    <n v="1.5"/>
    <d v="1899-12-30T01:04:00"/>
    <s v="SI"/>
  </r>
  <r>
    <n v="442"/>
    <s v="Cliente_405"/>
    <n v="3"/>
    <d v="2023-04-05T02:04:00"/>
    <d v="2023-04-05T03:18:00"/>
    <s v="Mesero_4"/>
    <x v="2"/>
    <x v="2"/>
    <n v="21.07"/>
    <s v="Ocupada"/>
    <s v="Uruguay"/>
    <s v="Plato_18"/>
    <n v="256.07"/>
    <d v="2023-04-05T02:04:00"/>
    <d v="2023-04-05T02:04:00"/>
    <d v="2023-04-05T03:18:00"/>
    <d v="1899-12-30T01:29:00"/>
    <n v="2.1833333333333331"/>
    <d v="1899-12-30T00:00:00"/>
    <s v="NO"/>
  </r>
  <r>
    <n v="443"/>
    <s v="Cliente_332"/>
    <n v="2"/>
    <d v="2023-04-05T01:15:00"/>
    <d v="2023-04-05T03:14:00"/>
    <s v="Mesero_2"/>
    <x v="0"/>
    <x v="0"/>
    <n v="14.48"/>
    <s v="Libre"/>
    <s v="Venezuela"/>
    <s v="Plato_14"/>
    <n v="231.48"/>
    <d v="2023-04-05T01:15:00"/>
    <d v="2023-04-05T01:15:00"/>
    <d v="2023-04-05T03:14:00"/>
    <d v="1899-12-30T01:59:00"/>
    <n v="2.5833333333333335"/>
    <d v="1899-12-30T00:00:00"/>
    <s v="NO"/>
  </r>
  <r>
    <n v="444"/>
    <s v="Cliente_894"/>
    <n v="5"/>
    <d v="2023-04-05T03:23:00"/>
    <d v="2023-04-05T06:08:00"/>
    <s v="Mesero_1"/>
    <x v="0"/>
    <x v="2"/>
    <n v="25.26"/>
    <s v="Libre"/>
    <s v="Argentina"/>
    <s v="Plato_14"/>
    <n v="120.26"/>
    <d v="2023-04-05T03:23:00"/>
    <d v="2023-04-05T03:23:00"/>
    <d v="2023-04-05T06:08:00"/>
    <d v="1899-12-30T02:45:00"/>
    <n v="1.35"/>
    <d v="1899-12-30T01:24:00"/>
    <s v="SI"/>
  </r>
  <r>
    <n v="445"/>
    <s v="Cliente_473"/>
    <n v="5"/>
    <d v="2023-04-05T01:01:00"/>
    <d v="2023-04-05T03:09:00"/>
    <s v="Mesero_1"/>
    <x v="1"/>
    <x v="2"/>
    <n v="14.28"/>
    <s v="Libre"/>
    <s v="Paraguay"/>
    <s v="Plato_6"/>
    <n v="95.28"/>
    <d v="2023-04-05T01:01:00"/>
    <d v="2023-04-05T01:01:00"/>
    <d v="2023-04-05T03:09:00"/>
    <d v="1899-12-30T02:08:00"/>
    <n v="0.43333333333333335"/>
    <d v="1899-12-30T01:42:00"/>
    <s v="SI"/>
  </r>
  <r>
    <n v="446"/>
    <s v="Cliente_606"/>
    <n v="2"/>
    <d v="2023-04-05T02:48:00"/>
    <d v="2023-04-05T06:13:00"/>
    <s v="Mesero_1"/>
    <x v="0"/>
    <x v="2"/>
    <n v="35.24"/>
    <s v="Libre"/>
    <s v="Ecuador"/>
    <s v="Plato_13"/>
    <n v="56.24"/>
    <d v="2023-04-05T02:48:00"/>
    <d v="2023-04-05T02:48:00"/>
    <d v="2023-04-05T06:13:00"/>
    <d v="1899-12-30T03:25:00"/>
    <n v="0.13333333333333333"/>
    <d v="1899-12-30T03:17:00"/>
    <s v="SI"/>
  </r>
  <r>
    <n v="447"/>
    <s v="Cliente_404"/>
    <n v="2"/>
    <d v="2023-04-05T03:53:00"/>
    <d v="2023-04-05T07:24:00"/>
    <s v="Mesero_4"/>
    <x v="2"/>
    <x v="2"/>
    <n v="28.68"/>
    <s v="Libre"/>
    <s v="España"/>
    <s v="Plato_3"/>
    <n v="209.68"/>
    <d v="2023-04-05T03:53:00"/>
    <d v="2023-04-05T03:53:00"/>
    <d v="2023-04-05T07:24:00"/>
    <d v="1899-12-30T03:31:00"/>
    <n v="1.4333333333333333"/>
    <d v="1899-12-30T02:05:00"/>
    <s v="SI"/>
  </r>
  <r>
    <n v="448"/>
    <s v="Cliente_216"/>
    <n v="5"/>
    <d v="2023-04-05T00:07:00"/>
    <d v="2023-04-05T03:35:00"/>
    <s v="Mesero_4"/>
    <x v="2"/>
    <x v="2"/>
    <n v="35.68"/>
    <s v="Ocupada"/>
    <s v="Venezuela"/>
    <s v="Plato_12"/>
    <n v="172.68"/>
    <d v="2023-04-05T00:07:00"/>
    <d v="2023-04-05T00:07:00"/>
    <d v="2023-04-05T03:35:00"/>
    <d v="1899-12-30T03:43:00"/>
    <n v="1.1000000000000001"/>
    <d v="1899-12-30T02:37:00"/>
    <s v="SI"/>
  </r>
  <r>
    <n v="449"/>
    <s v="Cliente_717"/>
    <n v="3"/>
    <d v="2023-04-05T03:25:00"/>
    <d v="2023-04-05T05:02:00"/>
    <s v="Mesero_3"/>
    <x v="0"/>
    <x v="1"/>
    <n v="42.25"/>
    <s v="Ocupada"/>
    <s v="Brasil"/>
    <s v="Plato_15"/>
    <n v="106.25"/>
    <d v="2023-04-05T03:25:00"/>
    <d v="2023-04-05T03:25:00"/>
    <d v="2023-04-05T05:02:00"/>
    <d v="1899-12-30T01:52:00"/>
    <n v="0.55000000000000004"/>
    <d v="1899-12-30T01:19:00"/>
    <s v="SI"/>
  </r>
  <r>
    <n v="450"/>
    <s v="Cliente_783"/>
    <n v="6"/>
    <d v="2023-04-05T03:51:00"/>
    <d v="2023-04-05T05:01:00"/>
    <s v="Mesero_3"/>
    <x v="0"/>
    <x v="2"/>
    <n v="48.9"/>
    <s v="Ocupada"/>
    <s v="Bolivia"/>
    <s v="Plato_4"/>
    <n v="120.9"/>
    <d v="2023-04-05T03:51:00"/>
    <d v="2023-04-05T03:51:00"/>
    <d v="2023-04-05T05:01:00"/>
    <d v="1899-12-30T01:25:00"/>
    <n v="0.56666666666666665"/>
    <d v="1899-12-30T00:51:00"/>
    <s v="SI"/>
  </r>
  <r>
    <n v="451"/>
    <s v="Cliente_240"/>
    <n v="1"/>
    <d v="2023-04-05T01:17:00"/>
    <d v="2023-04-05T02:26:00"/>
    <s v="Mesero_5"/>
    <x v="1"/>
    <x v="2"/>
    <n v="46.37"/>
    <s v="Libre"/>
    <s v="Bolivia"/>
    <s v="Plato_8"/>
    <n v="138.37"/>
    <d v="2023-04-05T01:17:00"/>
    <d v="2023-04-05T01:17:00"/>
    <d v="2023-04-05T02:26:00"/>
    <d v="1899-12-30T01:09:00"/>
    <n v="1.7166666666666666"/>
    <d v="1899-12-30T00:00:00"/>
    <s v="NO"/>
  </r>
  <r>
    <n v="452"/>
    <s v="Cliente_589"/>
    <n v="1"/>
    <d v="2023-04-05T02:53:00"/>
    <d v="2023-04-05T05:19:00"/>
    <s v="Mesero_4"/>
    <x v="0"/>
    <x v="2"/>
    <n v="43.48"/>
    <s v="Reservada"/>
    <s v="Uruguay"/>
    <s v="Plato_17"/>
    <n v="201.48"/>
    <d v="2023-04-05T02:53:00"/>
    <d v="2023-04-05T02:53:00"/>
    <d v="2023-04-05T05:19:00"/>
    <d v="1899-12-30T02:26:00"/>
    <n v="2.0499999999999998"/>
    <d v="1899-12-30T00:23:00"/>
    <s v="SI"/>
  </r>
  <r>
    <n v="453"/>
    <s v="Cliente_284"/>
    <n v="1"/>
    <d v="2023-04-05T03:42:00"/>
    <d v="2023-04-05T05:07:00"/>
    <s v="Mesero_2"/>
    <x v="1"/>
    <x v="2"/>
    <n v="36.83"/>
    <s v="Libre"/>
    <s v="Chile"/>
    <s v="Plato_18"/>
    <n v="166.82999999999998"/>
    <d v="2023-04-05T03:42:00"/>
    <d v="2023-04-05T03:42:00"/>
    <d v="2023-04-05T05:07:00"/>
    <d v="1899-12-30T01:25:00"/>
    <n v="1.6666666666666667"/>
    <d v="1899-12-30T00:00:00"/>
    <s v="NO"/>
  </r>
  <r>
    <n v="454"/>
    <s v="Cliente_342"/>
    <n v="3"/>
    <d v="2023-04-05T03:26:00"/>
    <d v="2023-04-05T04:53:00"/>
    <s v="Mesero_1"/>
    <x v="0"/>
    <x v="2"/>
    <n v="39.619999999999997"/>
    <s v="Libre"/>
    <s v="Colombia"/>
    <s v="Plato_6"/>
    <n v="272.62"/>
    <d v="2023-04-05T03:26:00"/>
    <d v="2023-04-05T03:26:00"/>
    <d v="2023-04-05T04:53:00"/>
    <d v="1899-12-30T01:27:00"/>
    <n v="2.5499999999999998"/>
    <d v="1899-12-30T00:00:00"/>
    <s v="NO"/>
  </r>
  <r>
    <n v="455"/>
    <s v="Cliente_665"/>
    <n v="6"/>
    <d v="2023-04-05T03:58:00"/>
    <d v="2023-04-05T05:54:00"/>
    <s v="Mesero_5"/>
    <x v="1"/>
    <x v="0"/>
    <n v="19.7"/>
    <s v="Reservada"/>
    <s v="Colombia"/>
    <s v="Plato_7"/>
    <n v="67.7"/>
    <d v="2023-04-05T03:58:00"/>
    <d v="2023-04-05T03:58:00"/>
    <d v="2023-04-05T05:54:00"/>
    <d v="1899-12-30T01:56:00"/>
    <n v="0.18333333333333332"/>
    <d v="1899-12-30T01:45:00"/>
    <s v="SI"/>
  </r>
  <r>
    <n v="456"/>
    <s v="Cliente_207"/>
    <n v="6"/>
    <d v="2023-04-05T02:12:00"/>
    <d v="2023-04-05T05:15:00"/>
    <s v="Mesero_4"/>
    <x v="0"/>
    <x v="2"/>
    <n v="21.94"/>
    <s v="Libre"/>
    <s v="Argentina"/>
    <s v="Plato_20"/>
    <n v="169.94"/>
    <d v="2023-04-05T02:12:00"/>
    <d v="2023-04-05T02:12:00"/>
    <d v="2023-04-05T05:15:00"/>
    <d v="1899-12-30T03:03:00"/>
    <n v="1.1833333333333333"/>
    <d v="1899-12-30T01:52:00"/>
    <s v="SI"/>
  </r>
  <r>
    <n v="457"/>
    <s v="Cliente_531"/>
    <n v="6"/>
    <d v="2023-04-05T03:48:00"/>
    <d v="2023-04-05T07:32:00"/>
    <s v="Mesero_2"/>
    <x v="0"/>
    <x v="1"/>
    <n v="17.260000000000002"/>
    <s v="Reservada"/>
    <s v="Bolivia"/>
    <s v="Plato_11"/>
    <n v="154.26"/>
    <d v="2023-04-05T03:48:00"/>
    <d v="2023-04-05T03:48:00"/>
    <d v="2023-04-05T07:32:00"/>
    <d v="1899-12-30T03:44:00"/>
    <n v="0.96666666666666667"/>
    <d v="1899-12-30T02:46:00"/>
    <s v="SI"/>
  </r>
  <r>
    <n v="458"/>
    <s v="Cliente_420"/>
    <n v="3"/>
    <d v="2023-04-05T02:41:00"/>
    <d v="2023-04-05T04:21:00"/>
    <s v="Mesero_4"/>
    <x v="0"/>
    <x v="2"/>
    <n v="15.21"/>
    <s v="Ocupada"/>
    <s v="Bolivia"/>
    <s v="Plato_16"/>
    <n v="283.20999999999998"/>
    <d v="2023-04-05T02:41:00"/>
    <d v="2023-04-05T02:41:00"/>
    <d v="2023-04-05T04:21:00"/>
    <d v="1899-12-30T01:55:00"/>
    <n v="1.4833333333333334"/>
    <d v="1899-12-30T00:26:00"/>
    <s v="SI"/>
  </r>
  <r>
    <n v="459"/>
    <s v="Cliente_989"/>
    <n v="1"/>
    <d v="2023-04-05T00:24:00"/>
    <d v="2023-04-05T02:12:00"/>
    <s v="Mesero_1"/>
    <x v="0"/>
    <x v="2"/>
    <n v="32.770000000000003"/>
    <s v="Ocupada"/>
    <s v="Argentina"/>
    <s v="Plato_16"/>
    <n v="116.77000000000001"/>
    <d v="2023-04-05T00:24:00"/>
    <d v="2023-04-05T00:24:00"/>
    <d v="2023-04-05T02:12:00"/>
    <d v="1899-12-30T02:03:00"/>
    <n v="0.5"/>
    <d v="1899-12-30T01:33:00"/>
    <s v="SI"/>
  </r>
  <r>
    <n v="460"/>
    <s v="Cliente_964"/>
    <n v="6"/>
    <d v="2023-04-05T03:27:00"/>
    <d v="2023-04-05T06:56:00"/>
    <s v="Mesero_4"/>
    <x v="2"/>
    <x v="2"/>
    <n v="49.6"/>
    <s v="Libre"/>
    <s v="Ecuador"/>
    <s v="Plato_16"/>
    <n v="225.6"/>
    <d v="2023-04-05T03:27:00"/>
    <d v="2023-04-05T03:27:00"/>
    <d v="2023-04-05T06:56:00"/>
    <d v="1899-12-30T03:29:00"/>
    <n v="2.0666666666666669"/>
    <d v="1899-12-30T01:25:00"/>
    <s v="SI"/>
  </r>
  <r>
    <n v="461"/>
    <s v="Cliente_421"/>
    <n v="3"/>
    <d v="2023-04-05T02:43:00"/>
    <d v="2023-04-05T05:55:00"/>
    <s v="Mesero_5"/>
    <x v="2"/>
    <x v="1"/>
    <n v="21.51"/>
    <s v="Libre"/>
    <s v="Perú"/>
    <s v="Plato_8"/>
    <n v="120.51"/>
    <d v="2023-04-05T02:43:00"/>
    <d v="2023-04-05T02:43:00"/>
    <d v="2023-04-05T05:55:00"/>
    <d v="1899-12-30T03:12:00"/>
    <n v="1.1000000000000001"/>
    <d v="1899-12-30T02:06:00"/>
    <s v="SI"/>
  </r>
  <r>
    <n v="462"/>
    <s v="Cliente_27"/>
    <n v="2"/>
    <d v="2023-04-05T02:12:00"/>
    <d v="2023-04-05T04:27:00"/>
    <s v="Mesero_2"/>
    <x v="0"/>
    <x v="2"/>
    <n v="21.17"/>
    <s v="Reservada"/>
    <s v="España"/>
    <s v="Plato_11"/>
    <n v="120.17"/>
    <d v="2023-04-05T02:12:00"/>
    <d v="2023-04-05T02:12:00"/>
    <d v="2023-04-05T04:27:00"/>
    <d v="1899-12-30T02:15:00"/>
    <n v="0.18333333333333332"/>
    <d v="1899-12-30T02:04:00"/>
    <s v="SI"/>
  </r>
  <r>
    <n v="463"/>
    <s v="Cliente_194"/>
    <n v="2"/>
    <d v="2023-04-05T00:53:00"/>
    <d v="2023-04-05T03:13:00"/>
    <s v="Mesero_2"/>
    <x v="0"/>
    <x v="0"/>
    <n v="17.07"/>
    <s v="Ocupada"/>
    <s v="Paraguay"/>
    <s v="Plato_17"/>
    <n v="110.07"/>
    <d v="2023-04-05T00:53:00"/>
    <d v="2023-04-05T00:53:00"/>
    <d v="2023-04-05T03:13:00"/>
    <d v="1899-12-30T02:35:00"/>
    <n v="0.23333333333333334"/>
    <d v="1899-12-30T02:21:00"/>
    <s v="SI"/>
  </r>
  <r>
    <n v="464"/>
    <s v="Cliente_440"/>
    <n v="1"/>
    <d v="2023-04-05T01:21:00"/>
    <d v="2023-04-05T04:39:00"/>
    <s v="Mesero_4"/>
    <x v="0"/>
    <x v="2"/>
    <n v="48.5"/>
    <s v="Reservada"/>
    <s v="Chile"/>
    <s v="Plato_10"/>
    <n v="202.5"/>
    <d v="2023-04-05T01:21:00"/>
    <d v="2023-04-05T01:21:00"/>
    <d v="2023-04-05T04:39:00"/>
    <d v="1899-12-30T03:18:00"/>
    <n v="1.4"/>
    <d v="1899-12-30T01:54:00"/>
    <s v="SI"/>
  </r>
  <r>
    <n v="465"/>
    <s v="Cliente_876"/>
    <n v="2"/>
    <d v="2023-04-05T01:11:00"/>
    <d v="2023-04-05T03:38:00"/>
    <s v="Mesero_1"/>
    <x v="0"/>
    <x v="2"/>
    <n v="44.9"/>
    <s v="Ocupada"/>
    <s v="Uruguay"/>
    <s v="Plato_1"/>
    <n v="165.9"/>
    <d v="2023-04-05T01:11:00"/>
    <d v="2023-04-05T01:11:00"/>
    <d v="2023-04-05T03:38:00"/>
    <d v="1899-12-30T02:42:00"/>
    <n v="1"/>
    <d v="1899-12-30T01:42:00"/>
    <s v="SI"/>
  </r>
  <r>
    <n v="466"/>
    <s v="Cliente_365"/>
    <n v="1"/>
    <d v="2023-04-05T01:54:00"/>
    <d v="2023-04-05T04:20:00"/>
    <s v="Mesero_1"/>
    <x v="0"/>
    <x v="2"/>
    <n v="26.63"/>
    <s v="Libre"/>
    <s v="Bolivia"/>
    <s v="Plato_5"/>
    <n v="166.63"/>
    <d v="2023-04-05T01:54:00"/>
    <d v="2023-04-05T01:54:00"/>
    <d v="2023-04-05T04:20:00"/>
    <d v="1899-12-30T02:26:00"/>
    <n v="2.4166666666666665"/>
    <d v="1899-12-30T00:01:00"/>
    <s v="SI"/>
  </r>
  <r>
    <n v="467"/>
    <s v="Cliente_185"/>
    <n v="3"/>
    <d v="2023-04-05T02:42:00"/>
    <d v="2023-04-05T04:14:00"/>
    <s v="Mesero_1"/>
    <x v="0"/>
    <x v="0"/>
    <n v="42.31"/>
    <s v="Reservada"/>
    <s v="Perú"/>
    <s v="Plato_11"/>
    <n v="185.31"/>
    <d v="2023-04-05T02:42:00"/>
    <d v="2023-04-05T02:42:00"/>
    <d v="2023-04-05T04:14:00"/>
    <d v="1899-12-30T01:32:00"/>
    <n v="1.2"/>
    <d v="1899-12-30T00:20:00"/>
    <s v="SI"/>
  </r>
  <r>
    <n v="468"/>
    <s v="Cliente_558"/>
    <n v="6"/>
    <d v="2023-04-05T02:59:00"/>
    <d v="2023-04-05T05:45:00"/>
    <s v="Mesero_2"/>
    <x v="1"/>
    <x v="2"/>
    <n v="14.28"/>
    <s v="Reservada"/>
    <s v="Argentina"/>
    <s v="Plato_12"/>
    <n v="120.28"/>
    <d v="2023-04-05T02:59:00"/>
    <d v="2023-04-05T02:59:00"/>
    <d v="2023-04-05T05:45:00"/>
    <d v="1899-12-30T02:46:00"/>
    <n v="1.05"/>
    <d v="1899-12-30T01:43:00"/>
    <s v="SI"/>
  </r>
  <r>
    <n v="469"/>
    <s v="Cliente_535"/>
    <n v="2"/>
    <d v="2023-04-05T02:57:00"/>
    <d v="2023-04-05T05:22:00"/>
    <s v="Mesero_1"/>
    <x v="2"/>
    <x v="2"/>
    <n v="25.26"/>
    <s v="Reservada"/>
    <s v="Colombia"/>
    <s v="Plato_8"/>
    <n v="162.26"/>
    <d v="2023-04-05T02:57:00"/>
    <d v="2023-04-05T02:57:00"/>
    <d v="2023-04-05T05:22:00"/>
    <d v="1899-12-30T02:25:00"/>
    <n v="1.1000000000000001"/>
    <d v="1899-12-30T01:19:00"/>
    <s v="SI"/>
  </r>
  <r>
    <n v="470"/>
    <s v="Cliente_18"/>
    <n v="3"/>
    <d v="2023-04-05T01:41:00"/>
    <d v="2023-04-05T04:17:00"/>
    <s v="Mesero_4"/>
    <x v="0"/>
    <x v="2"/>
    <n v="47.46"/>
    <s v="Ocupada"/>
    <s v="Uruguay"/>
    <s v="Plato_7"/>
    <n v="125.46000000000001"/>
    <d v="2023-04-05T01:41:00"/>
    <d v="2023-04-05T01:41:00"/>
    <d v="2023-04-05T04:17:00"/>
    <d v="1899-12-30T02:51:00"/>
    <n v="1.2"/>
    <d v="1899-12-30T01:39:00"/>
    <s v="SI"/>
  </r>
  <r>
    <n v="471"/>
    <s v="Cliente_696"/>
    <n v="6"/>
    <d v="2023-04-05T03:36:00"/>
    <d v="2023-04-05T05:38:00"/>
    <s v="Mesero_4"/>
    <x v="1"/>
    <x v="0"/>
    <n v="28.49"/>
    <s v="Reservada"/>
    <s v="Perú"/>
    <s v="Plato_8"/>
    <n v="133.49"/>
    <d v="2023-04-05T03:36:00"/>
    <d v="2023-04-05T03:36:00"/>
    <d v="2023-04-05T05:38:00"/>
    <d v="1899-12-30T02:02:00"/>
    <n v="0.95"/>
    <d v="1899-12-30T01:05:00"/>
    <s v="SI"/>
  </r>
  <r>
    <n v="472"/>
    <s v="Cliente_704"/>
    <n v="2"/>
    <d v="2023-04-05T03:57:00"/>
    <d v="2023-04-05T06:52:00"/>
    <s v="Mesero_2"/>
    <x v="0"/>
    <x v="1"/>
    <n v="36.79"/>
    <s v="Ocupada"/>
    <s v="Uruguay"/>
    <s v="Plato_8"/>
    <n v="150.79"/>
    <d v="2023-04-05T03:57:00"/>
    <d v="2023-04-05T03:57:00"/>
    <d v="2023-04-05T06:52:00"/>
    <d v="1899-12-30T03:10:00"/>
    <n v="1.2166666666666666"/>
    <d v="1899-12-30T01:57:00"/>
    <s v="SI"/>
  </r>
  <r>
    <n v="473"/>
    <s v="Cliente_720"/>
    <n v="4"/>
    <d v="2023-04-06T03:36:00"/>
    <d v="2023-04-06T07:04:00"/>
    <s v="Mesero_2"/>
    <x v="0"/>
    <x v="0"/>
    <n v="15.63"/>
    <s v="Ocupada"/>
    <s v="Paraguay"/>
    <s v="Plato_5"/>
    <n v="94.63"/>
    <d v="2023-04-06T03:36:00"/>
    <d v="2023-04-06T03:36:00"/>
    <d v="2023-04-06T07:04:00"/>
    <d v="1899-12-30T03:43:00"/>
    <n v="1.0166666666666666"/>
    <d v="1899-12-30T02:42:00"/>
    <s v="SI"/>
  </r>
  <r>
    <n v="474"/>
    <s v="Cliente_624"/>
    <n v="6"/>
    <d v="2023-04-06T01:52:00"/>
    <d v="2023-04-06T03:32:00"/>
    <s v="Mesero_4"/>
    <x v="0"/>
    <x v="2"/>
    <n v="21.66"/>
    <s v="Libre"/>
    <s v="Perú"/>
    <s v="Plato_18"/>
    <n v="199.66"/>
    <d v="2023-04-06T01:52:00"/>
    <d v="2023-04-06T01:52:00"/>
    <d v="2023-04-06T03:32:00"/>
    <d v="1899-12-30T01:40:00"/>
    <n v="2.6833333333333331"/>
    <d v="1899-12-30T00:00:00"/>
    <s v="NO"/>
  </r>
  <r>
    <n v="475"/>
    <s v="Cliente_289"/>
    <n v="4"/>
    <d v="2023-04-06T03:17:00"/>
    <d v="2023-04-06T05:50:00"/>
    <s v="Mesero_5"/>
    <x v="2"/>
    <x v="0"/>
    <n v="19.55"/>
    <s v="Ocupada"/>
    <s v="Paraguay"/>
    <s v="Plato_7"/>
    <n v="193.55"/>
    <d v="2023-04-06T03:17:00"/>
    <d v="2023-04-06T03:17:00"/>
    <d v="2023-04-06T05:50:00"/>
    <d v="1899-12-30T02:48:00"/>
    <n v="0.58333333333333337"/>
    <d v="1899-12-30T02:13:00"/>
    <s v="SI"/>
  </r>
  <r>
    <n v="476"/>
    <s v="Cliente_434"/>
    <n v="2"/>
    <d v="2023-04-06T00:03:00"/>
    <d v="2023-04-06T01:47:00"/>
    <s v="Mesero_3"/>
    <x v="1"/>
    <x v="0"/>
    <n v="43.53"/>
    <s v="Ocupada"/>
    <s v="Paraguay"/>
    <s v="Plato_7"/>
    <n v="261.52999999999997"/>
    <d v="2023-04-06T00:03:00"/>
    <d v="2023-04-06T00:03:00"/>
    <d v="2023-04-06T01:47:00"/>
    <d v="1899-12-30T01:59:00"/>
    <n v="1.9166666666666667"/>
    <d v="1899-12-30T00:04:00"/>
    <s v="SI"/>
  </r>
  <r>
    <n v="477"/>
    <s v="Cliente_149"/>
    <n v="6"/>
    <d v="2023-04-06T01:39:00"/>
    <d v="2023-04-06T02:58:00"/>
    <s v="Mesero_4"/>
    <x v="1"/>
    <x v="2"/>
    <n v="33.85"/>
    <s v="Reservada"/>
    <s v="Colombia"/>
    <s v="Plato_18"/>
    <n v="237.85"/>
    <d v="2023-04-06T01:39:00"/>
    <d v="2023-04-06T01:39:00"/>
    <d v="2023-04-06T02:58:00"/>
    <d v="1899-12-30T01:19:00"/>
    <n v="1.9166666666666667"/>
    <d v="1899-12-30T00:00:00"/>
    <s v="NO"/>
  </r>
  <r>
    <n v="478"/>
    <s v="Cliente_29"/>
    <n v="5"/>
    <d v="2023-04-06T00:01:00"/>
    <d v="2023-04-06T03:28:00"/>
    <s v="Mesero_1"/>
    <x v="0"/>
    <x v="1"/>
    <n v="32.78"/>
    <s v="Ocupada"/>
    <s v="Bolivia"/>
    <s v="Plato_2"/>
    <n v="150.78"/>
    <d v="2023-04-06T00:01:00"/>
    <d v="2023-04-06T00:01:00"/>
    <d v="2023-04-06T03:28:00"/>
    <d v="1899-12-30T03:42:00"/>
    <n v="1.5"/>
    <d v="1899-12-30T02:12:00"/>
    <s v="SI"/>
  </r>
  <r>
    <n v="479"/>
    <s v="Cliente_708"/>
    <n v="3"/>
    <d v="2023-04-06T00:42:00"/>
    <d v="2023-04-06T04:30:00"/>
    <s v="Mesero_3"/>
    <x v="0"/>
    <x v="0"/>
    <n v="39.58"/>
    <s v="Reservada"/>
    <s v="Argentina"/>
    <s v="Plato_4"/>
    <n v="91.58"/>
    <d v="2023-04-06T00:42:00"/>
    <d v="2023-04-06T00:42:00"/>
    <d v="2023-04-06T04:30:00"/>
    <d v="1899-12-30T03:48:00"/>
    <n v="1.3833333333333333"/>
    <d v="1899-12-30T02:25:00"/>
    <s v="SI"/>
  </r>
  <r>
    <n v="480"/>
    <s v="Cliente_125"/>
    <n v="5"/>
    <d v="2023-04-06T03:26:00"/>
    <d v="2023-04-06T07:19:00"/>
    <s v="Mesero_5"/>
    <x v="1"/>
    <x v="1"/>
    <n v="18.63"/>
    <s v="Reservada"/>
    <s v="Uruguay"/>
    <s v="Plato_8"/>
    <n v="177.63"/>
    <d v="2023-04-06T03:26:00"/>
    <d v="2023-04-06T03:26:00"/>
    <d v="2023-04-06T07:19:00"/>
    <d v="1899-12-30T03:53:00"/>
    <n v="1.0833333333333333"/>
    <d v="1899-12-30T02:48:00"/>
    <s v="SI"/>
  </r>
  <r>
    <n v="481"/>
    <s v="Cliente_618"/>
    <n v="4"/>
    <d v="2023-04-06T01:57:00"/>
    <d v="2023-04-06T04:43:00"/>
    <s v="Mesero_1"/>
    <x v="0"/>
    <x v="2"/>
    <n v="42.02"/>
    <s v="Reservada"/>
    <s v="Perú"/>
    <s v="Plato_10"/>
    <n v="94.02000000000001"/>
    <d v="2023-04-06T01:57:00"/>
    <d v="2023-04-06T01:57:00"/>
    <d v="2023-04-06T04:43:00"/>
    <d v="1899-12-30T02:46:00"/>
    <n v="0.96666666666666667"/>
    <d v="1899-12-30T01:48:00"/>
    <s v="SI"/>
  </r>
  <r>
    <n v="482"/>
    <s v="Cliente_115"/>
    <n v="4"/>
    <d v="2023-04-06T00:41:00"/>
    <d v="2023-04-06T02:59:00"/>
    <s v="Mesero_3"/>
    <x v="1"/>
    <x v="2"/>
    <n v="18.84"/>
    <s v="Libre"/>
    <s v="Colombia"/>
    <s v="Plato_13"/>
    <n v="81.84"/>
    <d v="2023-04-06T00:41:00"/>
    <d v="2023-04-06T00:41:00"/>
    <d v="2023-04-06T02:59:00"/>
    <d v="1899-12-30T02:18:00"/>
    <n v="0.35"/>
    <d v="1899-12-30T01:57:00"/>
    <s v="SI"/>
  </r>
  <r>
    <n v="483"/>
    <s v="Cliente_527"/>
    <n v="4"/>
    <d v="2023-04-06T03:50:00"/>
    <d v="2023-04-06T07:01:00"/>
    <s v="Mesero_1"/>
    <x v="0"/>
    <x v="2"/>
    <n v="12.74"/>
    <s v="Reservada"/>
    <s v="Ecuador"/>
    <s v="Plato_6"/>
    <n v="93.74"/>
    <d v="2023-04-06T03:50:00"/>
    <d v="2023-04-06T03:50:00"/>
    <d v="2023-04-06T07:01:00"/>
    <d v="1899-12-30T03:11:00"/>
    <n v="0.8833333333333333"/>
    <d v="1899-12-30T02:18:00"/>
    <s v="SI"/>
  </r>
  <r>
    <n v="484"/>
    <s v="Cliente_71"/>
    <n v="2"/>
    <d v="2023-04-06T01:33:00"/>
    <d v="2023-04-06T04:31:00"/>
    <s v="Mesero_4"/>
    <x v="0"/>
    <x v="2"/>
    <n v="22.76"/>
    <s v="Libre"/>
    <s v="Chile"/>
    <s v="Plato_1"/>
    <n v="97.76"/>
    <d v="2023-04-06T01:33:00"/>
    <d v="2023-04-06T01:33:00"/>
    <d v="2023-04-06T04:31:00"/>
    <d v="1899-12-30T02:58:00"/>
    <n v="0.56666666666666665"/>
    <d v="1899-12-30T02:24:00"/>
    <s v="SI"/>
  </r>
  <r>
    <n v="485"/>
    <s v="Cliente_524"/>
    <n v="5"/>
    <d v="2023-04-06T01:00:00"/>
    <d v="2023-04-06T02:52:00"/>
    <s v="Mesero_5"/>
    <x v="2"/>
    <x v="2"/>
    <n v="39.07"/>
    <s v="Reservada"/>
    <s v="Bolivia"/>
    <s v="Plato_7"/>
    <n v="183.07"/>
    <d v="2023-04-06T01:00:00"/>
    <d v="2023-04-06T01:00:00"/>
    <d v="2023-04-06T02:52:00"/>
    <d v="1899-12-30T01:52:00"/>
    <n v="1.3166666666666667"/>
    <d v="1899-12-30T00:33:00"/>
    <s v="SI"/>
  </r>
  <r>
    <n v="486"/>
    <s v="Cliente_437"/>
    <n v="3"/>
    <d v="2023-04-06T02:47:00"/>
    <d v="2023-04-06T06:12:00"/>
    <s v="Mesero_1"/>
    <x v="1"/>
    <x v="0"/>
    <n v="12.66"/>
    <s v="Ocupada"/>
    <s v="Colombia"/>
    <s v="Plato_19"/>
    <n v="162.66"/>
    <d v="2023-04-06T02:47:00"/>
    <d v="2023-04-06T02:47:00"/>
    <d v="2023-04-06T06:12:00"/>
    <d v="1899-12-30T03:40:00"/>
    <n v="0.98333333333333328"/>
    <d v="1899-12-30T02:41:00"/>
    <s v="SI"/>
  </r>
  <r>
    <n v="487"/>
    <s v="Cliente_946"/>
    <n v="1"/>
    <d v="2023-04-06T01:34:00"/>
    <d v="2023-04-06T03:50:00"/>
    <s v="Mesero_1"/>
    <x v="0"/>
    <x v="2"/>
    <n v="45.76"/>
    <s v="Ocupada"/>
    <s v="Paraguay"/>
    <s v="Plato_18"/>
    <n v="197.76"/>
    <d v="2023-04-06T01:34:00"/>
    <d v="2023-04-06T01:34:00"/>
    <d v="2023-04-06T03:50:00"/>
    <d v="1899-12-30T02:31:00"/>
    <n v="1.5333333333333334"/>
    <d v="1899-12-30T00:59:00"/>
    <s v="SI"/>
  </r>
  <r>
    <n v="488"/>
    <s v="Cliente_719"/>
    <n v="4"/>
    <d v="2023-04-06T00:00:00"/>
    <d v="2023-04-06T01:58:00"/>
    <s v="Mesero_3"/>
    <x v="0"/>
    <x v="0"/>
    <n v="37.380000000000003"/>
    <s v="Libre"/>
    <s v="Argentina"/>
    <s v="Plato_4"/>
    <n v="222.38"/>
    <d v="2023-04-06T00:00:00"/>
    <d v="2023-04-06T00:00:00"/>
    <d v="2023-04-06T01:58:00"/>
    <d v="1899-12-30T01:58:00"/>
    <n v="2.0666666666666669"/>
    <d v="1899-12-30T00:00:00"/>
    <s v="NO"/>
  </r>
  <r>
    <n v="489"/>
    <s v="Cliente_354"/>
    <n v="1"/>
    <d v="2023-04-06T02:57:00"/>
    <d v="2023-04-06T05:27:00"/>
    <s v="Mesero_3"/>
    <x v="1"/>
    <x v="2"/>
    <n v="22.27"/>
    <s v="Ocupada"/>
    <s v="Argentina"/>
    <s v="Plato_20"/>
    <n v="171.27"/>
    <d v="2023-04-06T02:57:00"/>
    <d v="2023-04-06T02:57:00"/>
    <d v="2023-04-06T05:27:00"/>
    <d v="1899-12-30T02:45:00"/>
    <n v="0.56666666666666665"/>
    <d v="1899-12-30T02:11:00"/>
    <s v="SI"/>
  </r>
  <r>
    <n v="490"/>
    <s v="Cliente_194"/>
    <n v="2"/>
    <d v="2023-04-06T03:20:00"/>
    <d v="2023-04-06T04:57:00"/>
    <s v="Mesero_5"/>
    <x v="0"/>
    <x v="2"/>
    <n v="26.79"/>
    <s v="Libre"/>
    <s v="Colombia"/>
    <s v="Plato_10"/>
    <n v="238.79"/>
    <d v="2023-04-06T03:20:00"/>
    <d v="2023-04-06T03:20:00"/>
    <d v="2023-04-06T04:57:00"/>
    <d v="1899-12-30T01:37:00"/>
    <n v="2.1833333333333331"/>
    <d v="1899-12-30T00:00:00"/>
    <s v="NO"/>
  </r>
  <r>
    <n v="491"/>
    <s v="Cliente_160"/>
    <n v="4"/>
    <d v="2023-04-06T00:07:00"/>
    <d v="2023-04-06T02:37:00"/>
    <s v="Mesero_4"/>
    <x v="1"/>
    <x v="2"/>
    <n v="34.68"/>
    <s v="Ocupada"/>
    <s v="España"/>
    <s v="Plato_9"/>
    <n v="152.68"/>
    <d v="2023-04-06T00:07:00"/>
    <d v="2023-04-06T00:07:00"/>
    <d v="2023-04-06T02:37:00"/>
    <d v="1899-12-30T02:45:00"/>
    <n v="0.68333333333333335"/>
    <d v="1899-12-30T02:04:00"/>
    <s v="SI"/>
  </r>
  <r>
    <n v="492"/>
    <s v="Cliente_363"/>
    <n v="4"/>
    <d v="2023-04-06T01:03:00"/>
    <d v="2023-04-06T04:36:00"/>
    <s v="Mesero_1"/>
    <x v="0"/>
    <x v="2"/>
    <n v="16.62"/>
    <s v="Reservada"/>
    <s v="Colombia"/>
    <s v="Plato_11"/>
    <n v="226.62"/>
    <d v="2023-04-06T01:03:00"/>
    <d v="2023-04-06T01:03:00"/>
    <d v="2023-04-06T04:36:00"/>
    <d v="1899-12-30T03:33:00"/>
    <n v="0.81666666666666665"/>
    <d v="1899-12-30T02:44:00"/>
    <s v="SI"/>
  </r>
  <r>
    <n v="493"/>
    <s v="Cliente_140"/>
    <n v="2"/>
    <d v="2023-04-06T00:31:00"/>
    <d v="2023-04-06T01:46:00"/>
    <s v="Mesero_5"/>
    <x v="0"/>
    <x v="2"/>
    <n v="32.67"/>
    <s v="Ocupada"/>
    <s v="Perú"/>
    <s v="Plato_4"/>
    <n v="86.67"/>
    <d v="2023-04-06T00:31:00"/>
    <d v="2023-04-06T00:31:00"/>
    <d v="2023-04-06T01:46:00"/>
    <d v="1899-12-30T01:30:00"/>
    <n v="0.13333333333333333"/>
    <d v="1899-12-30T01:22:00"/>
    <s v="SI"/>
  </r>
  <r>
    <n v="494"/>
    <s v="Cliente_546"/>
    <n v="5"/>
    <d v="2023-04-06T01:28:00"/>
    <d v="2023-04-06T04:49:00"/>
    <s v="Mesero_1"/>
    <x v="1"/>
    <x v="2"/>
    <n v="11.85"/>
    <s v="Reservada"/>
    <s v="Paraguay"/>
    <s v="Plato_15"/>
    <n v="183.85"/>
    <d v="2023-04-06T01:28:00"/>
    <d v="2023-04-06T01:28:00"/>
    <d v="2023-04-06T04:49:00"/>
    <d v="1899-12-30T03:21:00"/>
    <n v="0.51666666666666672"/>
    <d v="1899-12-30T02:50:00"/>
    <s v="SI"/>
  </r>
  <r>
    <n v="495"/>
    <s v="Cliente_778"/>
    <n v="6"/>
    <d v="2023-04-06T03:01:00"/>
    <d v="2023-04-06T06:50:00"/>
    <s v="Mesero_2"/>
    <x v="1"/>
    <x v="2"/>
    <n v="33.96"/>
    <s v="Libre"/>
    <s v="Venezuela"/>
    <s v="Plato_20"/>
    <n v="296.95999999999998"/>
    <d v="2023-04-06T03:01:00"/>
    <d v="2023-04-06T03:01:00"/>
    <d v="2023-04-06T06:50:00"/>
    <d v="1899-12-30T03:49:00"/>
    <n v="1.7"/>
    <d v="1899-12-30T02:07:00"/>
    <s v="SI"/>
  </r>
  <r>
    <n v="496"/>
    <s v="Cliente_402"/>
    <n v="3"/>
    <d v="2023-04-06T02:34:00"/>
    <d v="2023-04-06T06:22:00"/>
    <s v="Mesero_1"/>
    <x v="0"/>
    <x v="2"/>
    <n v="39.42"/>
    <s v="Reservada"/>
    <s v="Argentina"/>
    <s v="Plato_11"/>
    <n v="262.42"/>
    <d v="2023-04-06T02:34:00"/>
    <d v="2023-04-06T02:34:00"/>
    <d v="2023-04-06T06:22:00"/>
    <d v="1899-12-30T03:48:00"/>
    <n v="2.2166666666666668"/>
    <d v="1899-12-30T01:35:00"/>
    <s v="SI"/>
  </r>
  <r>
    <n v="497"/>
    <s v="Cliente_784"/>
    <n v="6"/>
    <d v="2023-04-06T03:30:00"/>
    <d v="2023-04-06T06:58:00"/>
    <s v="Mesero_3"/>
    <x v="0"/>
    <x v="0"/>
    <n v="29.93"/>
    <s v="Reservada"/>
    <s v="Argentina"/>
    <s v="Plato_2"/>
    <n v="179.93"/>
    <d v="2023-04-06T03:30:00"/>
    <d v="2023-04-06T03:30:00"/>
    <d v="2023-04-06T06:58:00"/>
    <d v="1899-12-30T03:28:00"/>
    <n v="0.6333333333333333"/>
    <d v="1899-12-30T02:50:00"/>
    <s v="SI"/>
  </r>
  <r>
    <n v="498"/>
    <s v="Cliente_259"/>
    <n v="3"/>
    <d v="2023-04-06T00:17:00"/>
    <d v="2023-04-06T03:46:00"/>
    <s v="Mesero_3"/>
    <x v="0"/>
    <x v="2"/>
    <n v="21.99"/>
    <s v="Libre"/>
    <s v="España"/>
    <s v="Plato_12"/>
    <n v="40.989999999999995"/>
    <d v="2023-04-06T00:17:00"/>
    <d v="2023-04-06T00:17:00"/>
    <d v="2023-04-06T03:46:00"/>
    <d v="1899-12-30T03:29:00"/>
    <n v="0.53333333333333333"/>
    <d v="1899-12-30T02:57:00"/>
    <s v="SI"/>
  </r>
  <r>
    <n v="499"/>
    <s v="Cliente_919"/>
    <n v="5"/>
    <d v="2023-04-06T01:21:00"/>
    <d v="2023-04-06T04:28:00"/>
    <s v="Mesero_2"/>
    <x v="2"/>
    <x v="0"/>
    <n v="22.69"/>
    <s v="Reservada"/>
    <s v="Brasil"/>
    <s v="Plato_10"/>
    <n v="180.69"/>
    <d v="2023-04-06T01:21:00"/>
    <d v="2023-04-06T01:21:00"/>
    <d v="2023-04-06T04:28:00"/>
    <d v="1899-12-30T03:07:00"/>
    <n v="2.1666666666666665"/>
    <d v="1899-12-30T00:57:00"/>
    <s v="SI"/>
  </r>
  <r>
    <n v="500"/>
    <s v="Cliente_354"/>
    <n v="5"/>
    <d v="2023-04-06T01:17:00"/>
    <d v="2023-04-06T05:15:00"/>
    <s v="Mesero_4"/>
    <x v="1"/>
    <x v="0"/>
    <n v="37.619999999999997"/>
    <s v="Ocupada"/>
    <s v="Argentina"/>
    <s v="Plato_6"/>
    <n v="130.62"/>
    <d v="2023-04-06T01:17:00"/>
    <d v="2023-04-06T01:17:00"/>
    <d v="2023-04-06T05:15:00"/>
    <d v="1899-12-30T04:13:00"/>
    <n v="0.7"/>
    <d v="1899-12-30T03:31:00"/>
    <s v="SI"/>
  </r>
  <r>
    <n v="501"/>
    <s v="Cliente_637"/>
    <n v="1"/>
    <d v="2023-04-06T03:44:00"/>
    <d v="2023-04-06T06:31:00"/>
    <s v="Mesero_1"/>
    <x v="2"/>
    <x v="2"/>
    <n v="28.38"/>
    <s v="Ocupada"/>
    <s v="Venezuela"/>
    <s v="Plato_20"/>
    <n v="166.38"/>
    <d v="2023-04-06T03:44:00"/>
    <d v="2023-04-06T03:44:00"/>
    <d v="2023-04-06T06:31:00"/>
    <d v="1899-12-30T03:02:00"/>
    <n v="0.65"/>
    <d v="1899-12-30T02:23:00"/>
    <s v="SI"/>
  </r>
  <r>
    <n v="502"/>
    <s v="Cliente_759"/>
    <n v="2"/>
    <d v="2023-04-06T00:45:00"/>
    <d v="2023-04-06T01:57:00"/>
    <s v="Mesero_5"/>
    <x v="0"/>
    <x v="2"/>
    <n v="32.9"/>
    <s v="Reservada"/>
    <s v="Bolivia"/>
    <s v="Plato_5"/>
    <n v="171.9"/>
    <d v="2023-04-06T00:45:00"/>
    <d v="2023-04-06T00:45:00"/>
    <d v="2023-04-06T01:57:00"/>
    <d v="1899-12-30T01:12:00"/>
    <n v="1.2166666666666666"/>
    <d v="1899-12-30T00:00:00"/>
    <s v="NO"/>
  </r>
  <r>
    <n v="503"/>
    <s v="Cliente_948"/>
    <n v="1"/>
    <d v="2023-04-06T02:20:00"/>
    <d v="2023-04-06T04:02:00"/>
    <s v="Mesero_3"/>
    <x v="0"/>
    <x v="2"/>
    <n v="35.840000000000003"/>
    <s v="Reservada"/>
    <s v="España"/>
    <s v="Plato_20"/>
    <n v="172.84"/>
    <d v="2023-04-06T02:20:00"/>
    <d v="2023-04-06T02:20:00"/>
    <d v="2023-04-06T04:02:00"/>
    <d v="1899-12-30T01:42:00"/>
    <n v="1.4166666666666667"/>
    <d v="1899-12-30T00:17:00"/>
    <s v="SI"/>
  </r>
  <r>
    <n v="504"/>
    <s v="Cliente_172"/>
    <n v="5"/>
    <d v="2023-04-06T02:10:00"/>
    <d v="2023-04-06T04:48:00"/>
    <s v="Mesero_5"/>
    <x v="2"/>
    <x v="1"/>
    <n v="31.31"/>
    <s v="Reservada"/>
    <s v="Brasil"/>
    <s v="Plato_6"/>
    <n v="85.31"/>
    <d v="2023-04-06T02:10:00"/>
    <d v="2023-04-06T02:10:00"/>
    <d v="2023-04-06T04:48:00"/>
    <d v="1899-12-30T02:38:00"/>
    <n v="0.31666666666666665"/>
    <d v="1899-12-30T02:19:00"/>
    <s v="SI"/>
  </r>
  <r>
    <n v="505"/>
    <s v="Cliente_70"/>
    <n v="1"/>
    <d v="2023-04-06T02:38:00"/>
    <d v="2023-04-06T06:07:00"/>
    <s v="Mesero_2"/>
    <x v="2"/>
    <x v="2"/>
    <n v="25.76"/>
    <s v="Reservada"/>
    <s v="Colombia"/>
    <s v="Plato_20"/>
    <n v="180.76"/>
    <d v="2023-04-06T02:38:00"/>
    <d v="2023-04-06T02:38:00"/>
    <d v="2023-04-06T06:07:00"/>
    <d v="1899-12-30T03:29:00"/>
    <n v="1.9166666666666667"/>
    <d v="1899-12-30T01:34:00"/>
    <s v="SI"/>
  </r>
  <r>
    <n v="506"/>
    <s v="Cliente_835"/>
    <n v="2"/>
    <d v="2023-04-06T02:01:00"/>
    <d v="2023-04-06T04:02:00"/>
    <s v="Mesero_3"/>
    <x v="2"/>
    <x v="2"/>
    <n v="11.65"/>
    <s v="Ocupada"/>
    <s v="Paraguay"/>
    <s v="Plato_8"/>
    <n v="81.650000000000006"/>
    <d v="2023-04-06T02:01:00"/>
    <d v="2023-04-06T02:01:00"/>
    <d v="2023-04-06T04:02:00"/>
    <d v="1899-12-30T02:16:00"/>
    <n v="8.3333333333333329E-2"/>
    <d v="1899-12-30T02:11:00"/>
    <s v="SI"/>
  </r>
  <r>
    <n v="507"/>
    <s v="Cliente_989"/>
    <n v="4"/>
    <d v="2023-04-06T03:26:00"/>
    <d v="2023-04-06T04:30:00"/>
    <s v="Mesero_2"/>
    <x v="1"/>
    <x v="2"/>
    <n v="43.42"/>
    <s v="Libre"/>
    <s v="Bolivia"/>
    <s v="Plato_18"/>
    <n v="253.42000000000002"/>
    <d v="2023-04-06T03:26:00"/>
    <d v="2023-04-06T03:26:00"/>
    <d v="2023-04-06T04:30:00"/>
    <d v="1899-12-30T01:04:00"/>
    <n v="1.1499999999999999"/>
    <d v="1899-12-30T00:00:00"/>
    <s v="NO"/>
  </r>
  <r>
    <n v="508"/>
    <s v="Cliente_821"/>
    <n v="1"/>
    <d v="2023-04-06T02:50:00"/>
    <d v="2023-04-06T06:35:00"/>
    <s v="Mesero_5"/>
    <x v="0"/>
    <x v="2"/>
    <n v="42.8"/>
    <s v="Reservada"/>
    <s v="Brasil"/>
    <s v="Plato_15"/>
    <n v="74.8"/>
    <d v="2023-04-06T02:50:00"/>
    <d v="2023-04-06T02:50:00"/>
    <d v="2023-04-06T06:35:00"/>
    <d v="1899-12-30T03:45:00"/>
    <n v="0.56666666666666665"/>
    <d v="1899-12-30T03:11:00"/>
    <s v="SI"/>
  </r>
  <r>
    <n v="509"/>
    <s v="Cliente_977"/>
    <n v="3"/>
    <d v="2023-04-06T03:12:00"/>
    <d v="2023-04-06T06:02:00"/>
    <s v="Mesero_1"/>
    <x v="1"/>
    <x v="2"/>
    <n v="16.260000000000002"/>
    <s v="Ocupada"/>
    <s v="Brasil"/>
    <s v="Plato_20"/>
    <n v="96.26"/>
    <d v="2023-04-06T03:12:00"/>
    <d v="2023-04-06T03:12:00"/>
    <d v="2023-04-06T06:02:00"/>
    <d v="1899-12-30T03:05:00"/>
    <n v="0.78333333333333333"/>
    <d v="1899-12-30T02:18:00"/>
    <s v="SI"/>
  </r>
  <r>
    <n v="510"/>
    <s v="Cliente_509"/>
    <n v="4"/>
    <d v="2023-04-06T03:32:00"/>
    <d v="2023-04-06T04:33:00"/>
    <s v="Mesero_4"/>
    <x v="0"/>
    <x v="2"/>
    <n v="14.97"/>
    <s v="Libre"/>
    <s v="Paraguay"/>
    <s v="Plato_19"/>
    <n v="50.97"/>
    <d v="2023-04-06T03:32:00"/>
    <d v="2023-04-06T03:32:00"/>
    <d v="2023-04-06T04:33:00"/>
    <d v="1899-12-30T01:01:00"/>
    <n v="0.8"/>
    <d v="1899-12-30T00:13:00"/>
    <s v="SI"/>
  </r>
  <r>
    <n v="511"/>
    <s v="Cliente_951"/>
    <n v="1"/>
    <d v="2023-04-06T01:38:00"/>
    <d v="2023-04-06T03:23:00"/>
    <s v="Mesero_1"/>
    <x v="0"/>
    <x v="2"/>
    <n v="35.950000000000003"/>
    <s v="Libre"/>
    <s v="Argentina"/>
    <s v="Plato_14"/>
    <n v="172.95"/>
    <d v="2023-04-06T01:38:00"/>
    <d v="2023-04-06T01:38:00"/>
    <d v="2023-04-06T03:23:00"/>
    <d v="1899-12-30T01:45:00"/>
    <n v="0.6333333333333333"/>
    <d v="1899-12-30T01:07:00"/>
    <s v="SI"/>
  </r>
  <r>
    <n v="512"/>
    <s v="Cliente_285"/>
    <n v="1"/>
    <d v="2023-04-06T01:19:00"/>
    <d v="2023-04-06T02:26:00"/>
    <s v="Mesero_5"/>
    <x v="0"/>
    <x v="2"/>
    <n v="37.369999999999997"/>
    <s v="Ocupada"/>
    <s v="España"/>
    <s v="Plato_3"/>
    <n v="165.37"/>
    <d v="2023-04-06T01:19:00"/>
    <d v="2023-04-06T01:19:00"/>
    <d v="2023-04-06T02:26:00"/>
    <d v="1899-12-30T01:22:00"/>
    <n v="0.98333333333333328"/>
    <d v="1899-12-30T00:23:00"/>
    <s v="SI"/>
  </r>
  <r>
    <n v="513"/>
    <s v="Cliente_873"/>
    <n v="6"/>
    <d v="2023-04-06T01:28:00"/>
    <d v="2023-04-06T04:51:00"/>
    <s v="Mesero_3"/>
    <x v="1"/>
    <x v="2"/>
    <n v="22.74"/>
    <s v="Ocupada"/>
    <s v="Bolivia"/>
    <s v="Plato_4"/>
    <n v="76.739999999999995"/>
    <d v="2023-04-06T01:28:00"/>
    <d v="2023-04-06T01:28:00"/>
    <d v="2023-04-06T04:51:00"/>
    <d v="1899-12-30T03:38:00"/>
    <n v="0.93333333333333335"/>
    <d v="1899-12-30T02:42:00"/>
    <s v="SI"/>
  </r>
  <r>
    <n v="514"/>
    <s v="Cliente_819"/>
    <n v="5"/>
    <d v="2023-04-06T01:19:00"/>
    <d v="2023-04-06T04:36:00"/>
    <s v="Mesero_4"/>
    <x v="0"/>
    <x v="2"/>
    <n v="38.840000000000003"/>
    <s v="Libre"/>
    <s v="Chile"/>
    <s v="Plato_10"/>
    <n v="212.84"/>
    <d v="2023-04-06T01:19:00"/>
    <d v="2023-04-06T01:19:00"/>
    <d v="2023-04-06T04:36:00"/>
    <d v="1899-12-30T03:17:00"/>
    <n v="1.8666666666666667"/>
    <d v="1899-12-30T01:25:00"/>
    <s v="SI"/>
  </r>
  <r>
    <n v="515"/>
    <s v="Cliente_690"/>
    <n v="2"/>
    <d v="2023-04-06T00:58:00"/>
    <d v="2023-04-06T02:03:00"/>
    <s v="Mesero_2"/>
    <x v="0"/>
    <x v="2"/>
    <n v="43.79"/>
    <s v="Ocupada"/>
    <s v="Chile"/>
    <s v="Plato_4"/>
    <n v="61.79"/>
    <d v="2023-04-06T00:58:00"/>
    <d v="2023-04-06T00:58:00"/>
    <d v="2023-04-06T02:03:00"/>
    <d v="1899-12-30T01:20:00"/>
    <n v="0.21666666666666667"/>
    <d v="1899-12-30T01:07:00"/>
    <s v="SI"/>
  </r>
  <r>
    <n v="516"/>
    <s v="Cliente_334"/>
    <n v="2"/>
    <d v="2023-04-06T03:55:00"/>
    <d v="2023-04-06T04:59:00"/>
    <s v="Mesero_4"/>
    <x v="0"/>
    <x v="2"/>
    <n v="20.85"/>
    <s v="Reservada"/>
    <s v="Paraguay"/>
    <s v="Plato_12"/>
    <n v="166.85"/>
    <d v="2023-04-06T03:55:00"/>
    <d v="2023-04-06T03:55:00"/>
    <d v="2023-04-06T04:59:00"/>
    <d v="1899-12-30T01:04:00"/>
    <n v="1.6166666666666667"/>
    <d v="1899-12-30T00:00:00"/>
    <s v="NO"/>
  </r>
  <r>
    <n v="517"/>
    <s v="Cliente_508"/>
    <n v="5"/>
    <d v="2023-04-06T01:35:00"/>
    <d v="2023-04-06T05:30:00"/>
    <s v="Mesero_4"/>
    <x v="0"/>
    <x v="1"/>
    <n v="23.92"/>
    <s v="Reservada"/>
    <s v="Ecuador"/>
    <s v="Plato_7"/>
    <n v="126.92"/>
    <d v="2023-04-06T01:35:00"/>
    <d v="2023-04-06T01:35:00"/>
    <d v="2023-04-06T05:30:00"/>
    <d v="1899-12-30T03:55:00"/>
    <n v="1.0833333333333333"/>
    <d v="1899-12-30T02:50:00"/>
    <s v="SI"/>
  </r>
  <r>
    <n v="518"/>
    <s v="Cliente_830"/>
    <n v="6"/>
    <d v="2023-04-06T02:08:00"/>
    <d v="2023-04-06T06:02:00"/>
    <s v="Mesero_4"/>
    <x v="1"/>
    <x v="2"/>
    <n v="18.48"/>
    <s v="Ocupada"/>
    <s v="Colombia"/>
    <s v="Plato_11"/>
    <n v="95.48"/>
    <d v="2023-04-06T02:08:00"/>
    <d v="2023-04-06T02:08:00"/>
    <d v="2023-04-06T06:02:00"/>
    <d v="1899-12-30T04:09:00"/>
    <n v="0.8833333333333333"/>
    <d v="1899-12-30T03:16:00"/>
    <s v="SI"/>
  </r>
  <r>
    <n v="519"/>
    <s v="Cliente_787"/>
    <n v="2"/>
    <d v="2023-04-06T00:48:00"/>
    <d v="2023-04-06T03:49:00"/>
    <s v="Mesero_5"/>
    <x v="0"/>
    <x v="2"/>
    <n v="34.590000000000003"/>
    <s v="Libre"/>
    <s v="Paraguay"/>
    <s v="Plato_6"/>
    <n v="279.59000000000003"/>
    <d v="2023-04-06T00:48:00"/>
    <d v="2023-04-06T00:48:00"/>
    <d v="2023-04-06T03:49:00"/>
    <d v="1899-12-30T03:01:00"/>
    <n v="2.6"/>
    <d v="1899-12-30T00:25:00"/>
    <s v="SI"/>
  </r>
  <r>
    <n v="520"/>
    <s v="Cliente_616"/>
    <n v="4"/>
    <d v="2023-04-06T03:35:00"/>
    <d v="2023-04-06T06:23:00"/>
    <s v="Mesero_4"/>
    <x v="2"/>
    <x v="2"/>
    <n v="43.99"/>
    <s v="Libre"/>
    <s v="Colombia"/>
    <s v="Plato_9"/>
    <n v="323.99"/>
    <d v="2023-04-06T03:35:00"/>
    <d v="2023-04-06T03:35:00"/>
    <d v="2023-04-06T06:23:00"/>
    <d v="1899-12-30T02:48:00"/>
    <n v="2.0166666666666666"/>
    <d v="1899-12-30T00:47:00"/>
    <s v="SI"/>
  </r>
  <r>
    <n v="521"/>
    <s v="Cliente_422"/>
    <n v="2"/>
    <d v="2023-04-06T00:43:00"/>
    <d v="2023-04-06T02:54:00"/>
    <s v="Mesero_4"/>
    <x v="0"/>
    <x v="2"/>
    <n v="15.18"/>
    <s v="Libre"/>
    <s v="Bolivia"/>
    <s v="Plato_1"/>
    <n v="225.18"/>
    <d v="2023-04-06T00:43:00"/>
    <d v="2023-04-06T00:43:00"/>
    <d v="2023-04-06T02:54:00"/>
    <d v="1899-12-30T02:11:00"/>
    <n v="1.5166666666666666"/>
    <d v="1899-12-30T00:40:00"/>
    <s v="SI"/>
  </r>
  <r>
    <n v="522"/>
    <s v="Cliente_740"/>
    <n v="5"/>
    <d v="2023-04-06T01:38:00"/>
    <d v="2023-04-06T04:26:00"/>
    <s v="Mesero_4"/>
    <x v="0"/>
    <x v="1"/>
    <n v="35.35"/>
    <s v="Libre"/>
    <s v="Uruguay"/>
    <s v="Plato_16"/>
    <n v="119.35"/>
    <d v="2023-04-06T01:38:00"/>
    <d v="2023-04-06T01:38:00"/>
    <d v="2023-04-06T04:26:00"/>
    <d v="1899-12-30T02:48:00"/>
    <n v="0.78333333333333333"/>
    <d v="1899-12-30T02:01:00"/>
    <s v="SI"/>
  </r>
  <r>
    <n v="523"/>
    <s v="Cliente_930"/>
    <n v="3"/>
    <d v="2023-04-06T01:39:00"/>
    <d v="2023-04-06T04:42:00"/>
    <s v="Mesero_5"/>
    <x v="0"/>
    <x v="2"/>
    <n v="45.41"/>
    <s v="Ocupada"/>
    <s v="Argentina"/>
    <s v="Plato_6"/>
    <n v="126.41"/>
    <d v="2023-04-06T01:39:00"/>
    <d v="2023-04-06T01:39:00"/>
    <d v="2023-04-06T04:42:00"/>
    <d v="1899-12-30T03:18:00"/>
    <n v="0.85"/>
    <d v="1899-12-30T02:27:00"/>
    <s v="SI"/>
  </r>
  <r>
    <n v="524"/>
    <s v="Cliente_218"/>
    <n v="4"/>
    <d v="2023-04-06T00:03:00"/>
    <d v="2023-04-06T02:32:00"/>
    <s v="Mesero_3"/>
    <x v="0"/>
    <x v="2"/>
    <n v="26.91"/>
    <s v="Ocupada"/>
    <s v="Perú"/>
    <s v="Plato_5"/>
    <n v="102.91"/>
    <d v="2023-04-06T00:03:00"/>
    <d v="2023-04-06T00:03:00"/>
    <d v="2023-04-06T02:32:00"/>
    <d v="1899-12-30T02:44:00"/>
    <n v="1.0166666666666666"/>
    <d v="1899-12-30T01:43:00"/>
    <s v="SI"/>
  </r>
  <r>
    <n v="525"/>
    <s v="Cliente_318"/>
    <n v="3"/>
    <d v="2023-04-06T03:27:00"/>
    <d v="2023-04-06T07:14:00"/>
    <s v="Mesero_3"/>
    <x v="0"/>
    <x v="2"/>
    <n v="32.869999999999997"/>
    <s v="Ocupada"/>
    <s v="Venezuela"/>
    <s v="Plato_14"/>
    <n v="229.87"/>
    <d v="2023-04-06T03:27:00"/>
    <d v="2023-04-06T03:27:00"/>
    <d v="2023-04-06T07:14:00"/>
    <d v="1899-12-30T04:02:00"/>
    <n v="1.2833333333333334"/>
    <d v="1899-12-30T02:45:00"/>
    <s v="SI"/>
  </r>
  <r>
    <n v="526"/>
    <s v="Cliente_257"/>
    <n v="6"/>
    <d v="2023-04-06T03:44:00"/>
    <d v="2023-04-06T05:41:00"/>
    <s v="Mesero_4"/>
    <x v="2"/>
    <x v="0"/>
    <n v="43.02"/>
    <s v="Libre"/>
    <s v="Bolivia"/>
    <s v="Plato_11"/>
    <n v="76.02000000000001"/>
    <d v="2023-04-06T03:44:00"/>
    <d v="2023-04-06T03:44:00"/>
    <d v="2023-04-06T05:41:00"/>
    <d v="1899-12-30T01:57:00"/>
    <n v="0.36666666666666664"/>
    <d v="1899-12-30T01:35:00"/>
    <s v="SI"/>
  </r>
  <r>
    <n v="527"/>
    <s v="Cliente_112"/>
    <n v="4"/>
    <d v="2023-04-06T03:41:00"/>
    <d v="2023-04-06T05:55:00"/>
    <s v="Mesero_1"/>
    <x v="1"/>
    <x v="1"/>
    <n v="22.95"/>
    <s v="Ocupada"/>
    <s v="España"/>
    <s v="Plato_6"/>
    <n v="76.95"/>
    <d v="2023-04-06T03:41:00"/>
    <d v="2023-04-06T03:41:00"/>
    <d v="2023-04-06T05:55:00"/>
    <d v="1899-12-30T02:29:00"/>
    <n v="0.51666666666666672"/>
    <d v="1899-12-30T01:58:00"/>
    <s v="SI"/>
  </r>
  <r>
    <n v="528"/>
    <s v="Cliente_95"/>
    <n v="2"/>
    <d v="2023-04-06T01:47:00"/>
    <d v="2023-04-06T03:48:00"/>
    <s v="Mesero_2"/>
    <x v="0"/>
    <x v="0"/>
    <n v="15.62"/>
    <s v="Reservada"/>
    <s v="Bolivia"/>
    <s v="Plato_3"/>
    <n v="93.62"/>
    <d v="2023-04-06T01:47:00"/>
    <d v="2023-04-06T01:47:00"/>
    <d v="2023-04-06T03:48:00"/>
    <d v="1899-12-30T02:01:00"/>
    <n v="2.0166666666666666"/>
    <d v="1899-12-30T00:00:00"/>
    <s v="NO"/>
  </r>
  <r>
    <n v="529"/>
    <s v="Cliente_866"/>
    <n v="2"/>
    <d v="2023-04-06T01:58:00"/>
    <d v="2023-04-06T04:42:00"/>
    <s v="Mesero_3"/>
    <x v="0"/>
    <x v="2"/>
    <n v="25.91"/>
    <s v="Ocupada"/>
    <s v="España"/>
    <s v="Plato_18"/>
    <n v="233.91"/>
    <d v="2023-04-06T01:58:00"/>
    <d v="2023-04-06T01:58:00"/>
    <d v="2023-04-06T04:42:00"/>
    <d v="1899-12-30T02:59:00"/>
    <n v="2.6166666666666667"/>
    <d v="1899-12-30T00:22:00"/>
    <s v="SI"/>
  </r>
  <r>
    <n v="530"/>
    <s v="Cliente_232"/>
    <n v="5"/>
    <d v="2023-04-06T02:13:00"/>
    <d v="2023-04-06T06:07:00"/>
    <s v="Mesero_5"/>
    <x v="0"/>
    <x v="2"/>
    <n v="30.19"/>
    <s v="Ocupada"/>
    <s v="Paraguay"/>
    <s v="Plato_4"/>
    <n v="190.19"/>
    <d v="2023-04-06T02:13:00"/>
    <d v="2023-04-06T02:13:00"/>
    <d v="2023-04-06T06:07:00"/>
    <d v="1899-12-30T04:09:00"/>
    <n v="1.7666666666666666"/>
    <d v="1899-12-30T02:23:00"/>
    <s v="SI"/>
  </r>
  <r>
    <n v="531"/>
    <s v="Cliente_882"/>
    <n v="6"/>
    <d v="2023-04-06T03:03:00"/>
    <d v="2023-04-06T05:04:00"/>
    <s v="Mesero_2"/>
    <x v="2"/>
    <x v="1"/>
    <n v="34.39"/>
    <s v="Libre"/>
    <s v="Paraguay"/>
    <s v="Plato_13"/>
    <n v="278.39"/>
    <d v="2023-04-06T03:03:00"/>
    <d v="2023-04-06T03:03:00"/>
    <d v="2023-04-06T05:04:00"/>
    <d v="1899-12-30T02:01:00"/>
    <n v="3.3166666666666669"/>
    <d v="1899-12-30T00:00:00"/>
    <s v="NO"/>
  </r>
  <r>
    <n v="532"/>
    <s v="Cliente_63"/>
    <n v="3"/>
    <d v="2023-04-06T01:48:00"/>
    <d v="2023-04-06T05:26:00"/>
    <s v="Mesero_3"/>
    <x v="1"/>
    <x v="0"/>
    <n v="17.95"/>
    <s v="Reservada"/>
    <s v="Argentina"/>
    <s v="Plato_13"/>
    <n v="154.94999999999999"/>
    <d v="2023-04-06T01:48:00"/>
    <d v="2023-04-06T01:48:00"/>
    <d v="2023-04-06T05:26:00"/>
    <d v="1899-12-30T03:38:00"/>
    <n v="0.98333333333333328"/>
    <d v="1899-12-30T02:39:00"/>
    <s v="SI"/>
  </r>
  <r>
    <n v="533"/>
    <s v="Cliente_336"/>
    <n v="3"/>
    <d v="2023-04-06T03:14:00"/>
    <d v="2023-04-06T05:20:00"/>
    <s v="Mesero_5"/>
    <x v="2"/>
    <x v="0"/>
    <n v="20.09"/>
    <s v="Libre"/>
    <s v="Ecuador"/>
    <s v="Plato_3"/>
    <n v="61.09"/>
    <d v="2023-04-06T03:14:00"/>
    <d v="2023-04-06T03:14:00"/>
    <d v="2023-04-06T05:20:00"/>
    <d v="1899-12-30T02:06:00"/>
    <n v="0.8"/>
    <d v="1899-12-30T01:18:00"/>
    <s v="SI"/>
  </r>
  <r>
    <n v="534"/>
    <s v="Cliente_113"/>
    <n v="6"/>
    <d v="2023-04-06T01:02:00"/>
    <d v="2023-04-06T04:29:00"/>
    <s v="Mesero_4"/>
    <x v="2"/>
    <x v="2"/>
    <n v="23.59"/>
    <s v="Reservada"/>
    <s v="Brasil"/>
    <s v="Plato_7"/>
    <n v="170.59"/>
    <d v="2023-04-06T01:02:00"/>
    <d v="2023-04-06T01:02:00"/>
    <d v="2023-04-06T04:29:00"/>
    <d v="1899-12-30T03:27:00"/>
    <n v="1.2666666666666666"/>
    <d v="1899-12-30T02:11:00"/>
    <s v="SI"/>
  </r>
  <r>
    <n v="535"/>
    <s v="Cliente_711"/>
    <n v="3"/>
    <d v="2023-04-06T00:57:00"/>
    <d v="2023-04-06T03:32:00"/>
    <s v="Mesero_1"/>
    <x v="1"/>
    <x v="2"/>
    <n v="39.450000000000003"/>
    <s v="Libre"/>
    <s v="Chile"/>
    <s v="Plato_20"/>
    <n v="315.45"/>
    <d v="2023-04-06T00:57:00"/>
    <d v="2023-04-06T00:57:00"/>
    <d v="2023-04-06T03:32:00"/>
    <d v="1899-12-30T02:35:00"/>
    <n v="1.8833333333333333"/>
    <d v="1899-12-30T00:42:00"/>
    <s v="SI"/>
  </r>
  <r>
    <n v="536"/>
    <s v="Cliente_785"/>
    <n v="2"/>
    <d v="2023-04-06T02:31:00"/>
    <d v="2023-04-06T04:39:00"/>
    <s v="Mesero_4"/>
    <x v="0"/>
    <x v="2"/>
    <n v="46"/>
    <s v="Reservada"/>
    <s v="Chile"/>
    <s v="Plato_4"/>
    <n v="258"/>
    <d v="2023-04-06T02:31:00"/>
    <d v="2023-04-06T02:31:00"/>
    <d v="2023-04-06T04:39:00"/>
    <d v="1899-12-30T02:08:00"/>
    <n v="2.5333333333333332"/>
    <d v="1899-12-30T00:00:00"/>
    <s v="NO"/>
  </r>
  <r>
    <n v="537"/>
    <s v="Cliente_486"/>
    <n v="6"/>
    <d v="2023-04-06T00:24:00"/>
    <d v="2023-04-06T02:09:00"/>
    <s v="Mesero_3"/>
    <x v="1"/>
    <x v="0"/>
    <n v="28.68"/>
    <s v="Ocupada"/>
    <s v="Perú"/>
    <s v="Plato_13"/>
    <n v="91.68"/>
    <d v="2023-04-06T00:24:00"/>
    <d v="2023-04-06T00:24:00"/>
    <d v="2023-04-06T02:09:00"/>
    <d v="1899-12-30T02:00:00"/>
    <n v="0.35"/>
    <d v="1899-12-30T01:39:00"/>
    <s v="SI"/>
  </r>
  <r>
    <n v="538"/>
    <s v="Cliente_397"/>
    <n v="4"/>
    <d v="2023-04-06T03:19:00"/>
    <d v="2023-04-06T05:33:00"/>
    <s v="Mesero_4"/>
    <x v="2"/>
    <x v="0"/>
    <n v="41.35"/>
    <s v="Libre"/>
    <s v="Colombia"/>
    <s v="Plato_2"/>
    <n v="183.35"/>
    <d v="2023-04-06T03:19:00"/>
    <d v="2023-04-06T03:19:00"/>
    <d v="2023-04-06T05:33:00"/>
    <d v="1899-12-30T02:14:00"/>
    <n v="3.3"/>
    <d v="1899-12-30T00:00:00"/>
    <s v="NO"/>
  </r>
  <r>
    <n v="539"/>
    <s v="Cliente_554"/>
    <n v="3"/>
    <d v="2023-04-06T03:51:00"/>
    <d v="2023-04-06T07:00:00"/>
    <s v="Mesero_2"/>
    <x v="1"/>
    <x v="1"/>
    <n v="20.9"/>
    <s v="Libre"/>
    <s v="Colombia"/>
    <s v="Plato_2"/>
    <n v="260.89999999999998"/>
    <d v="2023-04-06T03:51:00"/>
    <d v="2023-04-06T03:51:00"/>
    <d v="2023-04-06T07:00:00"/>
    <d v="1899-12-30T03:09:00"/>
    <n v="2.15"/>
    <d v="1899-12-30T01:00:00"/>
    <s v="SI"/>
  </r>
  <r>
    <n v="540"/>
    <s v="Cliente_320"/>
    <n v="4"/>
    <d v="2023-04-06T03:46:00"/>
    <d v="2023-04-06T06:56:00"/>
    <s v="Mesero_1"/>
    <x v="0"/>
    <x v="2"/>
    <n v="47.85"/>
    <s v="Reservada"/>
    <s v="Uruguay"/>
    <s v="Plato_4"/>
    <n v="171.85"/>
    <d v="2023-04-06T03:46:00"/>
    <d v="2023-04-06T03:46:00"/>
    <d v="2023-04-06T06:56:00"/>
    <d v="1899-12-30T03:10:00"/>
    <n v="1.3666666666666667"/>
    <d v="1899-12-30T01:48:00"/>
    <s v="SI"/>
  </r>
  <r>
    <n v="541"/>
    <s v="Cliente_427"/>
    <n v="2"/>
    <d v="2023-04-06T00:33:00"/>
    <d v="2023-04-06T04:32:00"/>
    <s v="Mesero_1"/>
    <x v="1"/>
    <x v="0"/>
    <n v="33.700000000000003"/>
    <s v="Reservada"/>
    <s v="Colombia"/>
    <s v="Plato_12"/>
    <n v="235.7"/>
    <d v="2023-04-06T00:33:00"/>
    <d v="2023-04-06T00:33:00"/>
    <d v="2023-04-06T04:32:00"/>
    <d v="1899-12-30T03:59:00"/>
    <n v="2.0666666666666669"/>
    <d v="1899-12-30T01:55:00"/>
    <s v="SI"/>
  </r>
  <r>
    <n v="542"/>
    <s v="Cliente_791"/>
    <n v="5"/>
    <d v="2023-04-06T02:47:00"/>
    <d v="2023-04-06T04:43:00"/>
    <s v="Mesero_3"/>
    <x v="1"/>
    <x v="2"/>
    <n v="49.05"/>
    <s v="Reservada"/>
    <s v="Chile"/>
    <s v="Plato_18"/>
    <n v="197.05"/>
    <d v="2023-04-06T02:47:00"/>
    <d v="2023-04-06T02:47:00"/>
    <d v="2023-04-06T04:43:00"/>
    <d v="1899-12-30T01:56:00"/>
    <n v="1.9166666666666667"/>
    <d v="1899-12-30T00:01:00"/>
    <s v="SI"/>
  </r>
  <r>
    <n v="543"/>
    <s v="Cliente_996"/>
    <n v="5"/>
    <d v="2023-04-06T00:47:00"/>
    <d v="2023-04-06T03:37:00"/>
    <s v="Mesero_4"/>
    <x v="2"/>
    <x v="2"/>
    <n v="49.37"/>
    <s v="Reservada"/>
    <s v="Paraguay"/>
    <s v="Plato_16"/>
    <n v="255.37"/>
    <d v="2023-04-06T00:47:00"/>
    <d v="2023-04-06T00:47:00"/>
    <d v="2023-04-06T03:37:00"/>
    <d v="1899-12-30T02:50:00"/>
    <n v="1.2333333333333334"/>
    <d v="1899-12-30T01:36:00"/>
    <s v="SI"/>
  </r>
  <r>
    <n v="544"/>
    <s v="Cliente_392"/>
    <n v="4"/>
    <d v="2023-04-06T03:17:00"/>
    <d v="2023-04-06T04:45:00"/>
    <s v="Mesero_5"/>
    <x v="0"/>
    <x v="2"/>
    <n v="44.91"/>
    <s v="Ocupada"/>
    <s v="Ecuador"/>
    <s v="Plato_8"/>
    <n v="114.91"/>
    <d v="2023-04-06T03:17:00"/>
    <d v="2023-04-06T03:17:00"/>
    <d v="2023-04-06T04:45:00"/>
    <d v="1899-12-30T01:43:00"/>
    <n v="0.8"/>
    <d v="1899-12-30T00:55:00"/>
    <s v="SI"/>
  </r>
  <r>
    <n v="545"/>
    <s v="Cliente_615"/>
    <n v="5"/>
    <d v="2023-04-06T02:39:00"/>
    <d v="2023-04-06T04:26:00"/>
    <s v="Mesero_2"/>
    <x v="0"/>
    <x v="1"/>
    <n v="12.18"/>
    <s v="Ocupada"/>
    <s v="Chile"/>
    <s v="Plato_11"/>
    <n v="142.18"/>
    <d v="2023-04-06T02:39:00"/>
    <d v="2023-04-06T02:39:00"/>
    <d v="2023-04-06T04:26:00"/>
    <d v="1899-12-30T02:02:00"/>
    <n v="1.65"/>
    <d v="1899-12-30T00:23:00"/>
    <s v="SI"/>
  </r>
  <r>
    <n v="546"/>
    <s v="Cliente_968"/>
    <n v="2"/>
    <d v="2023-04-06T03:14:00"/>
    <d v="2023-04-06T05:29:00"/>
    <s v="Mesero_4"/>
    <x v="0"/>
    <x v="0"/>
    <n v="47.81"/>
    <s v="Reservada"/>
    <s v="Bolivia"/>
    <s v="Plato_15"/>
    <n v="139.81"/>
    <d v="2023-04-06T03:14:00"/>
    <d v="2023-04-06T03:14:00"/>
    <d v="2023-04-06T05:29:00"/>
    <d v="1899-12-30T02:15:00"/>
    <n v="1.5166666666666666"/>
    <d v="1899-12-30T00:44:00"/>
    <s v="SI"/>
  </r>
  <r>
    <n v="547"/>
    <s v="Cliente_206"/>
    <n v="3"/>
    <d v="2023-04-06T02:43:00"/>
    <d v="2023-04-06T04:36:00"/>
    <s v="Mesero_5"/>
    <x v="2"/>
    <x v="2"/>
    <n v="20.04"/>
    <s v="Ocupada"/>
    <s v="Colombia"/>
    <s v="Plato_17"/>
    <n v="247.04"/>
    <d v="2023-04-06T02:43:00"/>
    <d v="2023-04-06T02:43:00"/>
    <d v="2023-04-06T04:36:00"/>
    <d v="1899-12-30T02:08:00"/>
    <n v="1.6166666666666667"/>
    <d v="1899-12-30T00:31:00"/>
    <s v="SI"/>
  </r>
  <r>
    <n v="548"/>
    <s v="Cliente_669"/>
    <n v="2"/>
    <d v="2023-04-06T00:55:00"/>
    <d v="2023-04-06T04:03:00"/>
    <s v="Mesero_2"/>
    <x v="0"/>
    <x v="2"/>
    <n v="28.88"/>
    <s v="Libre"/>
    <s v="Chile"/>
    <s v="Plato_18"/>
    <n v="124.88"/>
    <d v="2023-04-06T00:55:00"/>
    <d v="2023-04-06T00:55:00"/>
    <d v="2023-04-06T04:03:00"/>
    <d v="1899-12-30T03:08:00"/>
    <n v="1.7666666666666666"/>
    <d v="1899-12-30T01:22:00"/>
    <s v="SI"/>
  </r>
  <r>
    <n v="549"/>
    <s v="Cliente_195"/>
    <n v="2"/>
    <d v="2023-04-06T01:33:00"/>
    <d v="2023-04-06T05:26:00"/>
    <s v="Mesero_1"/>
    <x v="0"/>
    <x v="2"/>
    <n v="35.340000000000003"/>
    <s v="Libre"/>
    <s v="Colombia"/>
    <s v="Plato_1"/>
    <n v="197.34"/>
    <d v="2023-04-06T01:33:00"/>
    <d v="2023-04-06T01:33:00"/>
    <d v="2023-04-06T05:26:00"/>
    <d v="1899-12-30T03:53:00"/>
    <n v="1.6333333333333333"/>
    <d v="1899-12-30T02:15:00"/>
    <s v="SI"/>
  </r>
  <r>
    <n v="550"/>
    <s v="Cliente_900"/>
    <n v="6"/>
    <d v="2023-04-06T01:08:00"/>
    <d v="2023-04-06T02:39:00"/>
    <s v="Mesero_3"/>
    <x v="0"/>
    <x v="2"/>
    <n v="28.33"/>
    <s v="Ocupada"/>
    <s v="Brasil"/>
    <s v="Plato_2"/>
    <n v="152.32999999999998"/>
    <d v="2023-04-06T01:08:00"/>
    <d v="2023-04-06T01:08:00"/>
    <d v="2023-04-06T02:39:00"/>
    <d v="1899-12-30T01:46:00"/>
    <n v="0.95"/>
    <d v="1899-12-30T00:49:00"/>
    <s v="SI"/>
  </r>
  <r>
    <n v="551"/>
    <s v="Cliente_705"/>
    <n v="2"/>
    <d v="2023-04-06T02:58:00"/>
    <d v="2023-04-06T04:10:00"/>
    <s v="Mesero_3"/>
    <x v="1"/>
    <x v="2"/>
    <n v="17.54"/>
    <s v="Reservada"/>
    <s v="Paraguay"/>
    <s v="Plato_2"/>
    <n v="188.54"/>
    <d v="2023-04-06T02:58:00"/>
    <d v="2023-04-06T02:58:00"/>
    <d v="2023-04-06T04:10:00"/>
    <d v="1899-12-30T01:12:00"/>
    <n v="2.0499999999999998"/>
    <d v="1899-12-30T00:00:00"/>
    <s v="NO"/>
  </r>
  <r>
    <n v="552"/>
    <s v="Cliente_462"/>
    <n v="6"/>
    <d v="2023-04-06T00:26:00"/>
    <d v="2023-04-06T03:54:00"/>
    <s v="Mesero_3"/>
    <x v="2"/>
    <x v="0"/>
    <n v="10.28"/>
    <s v="Libre"/>
    <s v="España"/>
    <s v="Plato_20"/>
    <n v="253.28"/>
    <d v="2023-04-06T00:26:00"/>
    <d v="2023-04-06T00:26:00"/>
    <d v="2023-04-06T03:54:00"/>
    <d v="1899-12-30T03:28:00"/>
    <n v="1.9166666666666667"/>
    <d v="1899-12-30T01:33:00"/>
    <s v="SI"/>
  </r>
  <r>
    <n v="553"/>
    <s v="Cliente_809"/>
    <n v="2"/>
    <d v="2023-04-06T02:45:00"/>
    <d v="2023-04-06T05:24:00"/>
    <s v="Mesero_3"/>
    <x v="0"/>
    <x v="2"/>
    <n v="44.38"/>
    <s v="Libre"/>
    <s v="Brasil"/>
    <s v="Plato_2"/>
    <n v="247.38"/>
    <d v="2023-04-06T02:45:00"/>
    <d v="2023-04-06T02:45:00"/>
    <d v="2023-04-06T05:24:00"/>
    <d v="1899-12-30T02:39:00"/>
    <n v="2.9666666666666668"/>
    <d v="1899-12-30T00:00:00"/>
    <s v="NO"/>
  </r>
  <r>
    <n v="554"/>
    <s v="Cliente_21"/>
    <n v="6"/>
    <d v="2023-04-06T01:30:00"/>
    <d v="2023-04-06T02:55:00"/>
    <s v="Mesero_3"/>
    <x v="0"/>
    <x v="0"/>
    <n v="19.600000000000001"/>
    <s v="Ocupada"/>
    <s v="España"/>
    <s v="Plato_14"/>
    <n v="185.6"/>
    <d v="2023-04-06T01:30:00"/>
    <d v="2023-04-06T01:30:00"/>
    <d v="2023-04-06T02:55:00"/>
    <d v="1899-12-30T01:40:00"/>
    <n v="1.1833333333333333"/>
    <d v="1899-12-30T00:29:00"/>
    <s v="SI"/>
  </r>
  <r>
    <n v="555"/>
    <s v="Cliente_110"/>
    <n v="1"/>
    <d v="2023-04-06T01:59:00"/>
    <d v="2023-04-06T05:02:00"/>
    <s v="Mesero_2"/>
    <x v="1"/>
    <x v="1"/>
    <n v="41.08"/>
    <s v="Libre"/>
    <s v="Brasil"/>
    <s v="Plato_2"/>
    <n v="71.08"/>
    <d v="2023-04-06T01:59:00"/>
    <d v="2023-04-06T01:59:00"/>
    <d v="2023-04-06T05:02:00"/>
    <d v="1899-12-30T03:03:00"/>
    <n v="0.76666666666666672"/>
    <d v="1899-12-30T02:17:00"/>
    <s v="SI"/>
  </r>
  <r>
    <n v="556"/>
    <s v="Cliente_814"/>
    <n v="6"/>
    <d v="2023-04-06T03:57:00"/>
    <d v="2023-04-06T07:41:00"/>
    <s v="Mesero_2"/>
    <x v="0"/>
    <x v="0"/>
    <n v="14.09"/>
    <s v="Libre"/>
    <s v="Paraguay"/>
    <s v="Plato_5"/>
    <n v="90.09"/>
    <d v="2023-04-06T03:57:00"/>
    <d v="2023-04-06T03:57:00"/>
    <d v="2023-04-06T07:41:00"/>
    <d v="1899-12-30T03:44:00"/>
    <n v="1.1000000000000001"/>
    <d v="1899-12-30T02:38:00"/>
    <s v="SI"/>
  </r>
  <r>
    <n v="557"/>
    <s v="Cliente_381"/>
    <n v="5"/>
    <d v="2023-04-06T03:52:00"/>
    <d v="2023-04-06T07:39:00"/>
    <s v="Mesero_2"/>
    <x v="0"/>
    <x v="1"/>
    <n v="35.880000000000003"/>
    <s v="Ocupada"/>
    <s v="Ecuador"/>
    <s v="Plato_15"/>
    <n v="212.88"/>
    <d v="2023-04-06T03:52:00"/>
    <d v="2023-04-06T03:52:00"/>
    <d v="2023-04-06T07:39:00"/>
    <d v="1899-12-30T04:02:00"/>
    <n v="1.7833333333333334"/>
    <d v="1899-12-30T02:15:00"/>
    <s v="SI"/>
  </r>
  <r>
    <n v="558"/>
    <s v="Cliente_284"/>
    <n v="4"/>
    <d v="2023-04-06T00:18:00"/>
    <d v="2023-04-06T03:06:00"/>
    <s v="Mesero_1"/>
    <x v="0"/>
    <x v="2"/>
    <n v="45.26"/>
    <s v="Reservada"/>
    <s v="Paraguay"/>
    <s v="Plato_15"/>
    <n v="224.26"/>
    <d v="2023-04-06T00:18:00"/>
    <d v="2023-04-06T00:18:00"/>
    <d v="2023-04-06T03:06:00"/>
    <d v="1899-12-30T02:48:00"/>
    <n v="2.7833333333333332"/>
    <d v="1899-12-30T00:01:00"/>
    <s v="SI"/>
  </r>
  <r>
    <n v="559"/>
    <s v="Cliente_728"/>
    <n v="1"/>
    <d v="2023-04-06T00:14:00"/>
    <d v="2023-04-06T03:59:00"/>
    <s v="Mesero_2"/>
    <x v="0"/>
    <x v="2"/>
    <n v="24.36"/>
    <s v="Reservada"/>
    <s v="Uruguay"/>
    <s v="Plato_11"/>
    <n v="123.36"/>
    <d v="2023-04-06T00:14:00"/>
    <d v="2023-04-06T00:14:00"/>
    <d v="2023-04-06T03:59:00"/>
    <d v="1899-12-30T03:45:00"/>
    <n v="0.68333333333333335"/>
    <d v="1899-12-30T03:04:00"/>
    <s v="SI"/>
  </r>
  <r>
    <n v="560"/>
    <s v="Cliente_610"/>
    <n v="6"/>
    <d v="2023-04-06T00:15:00"/>
    <d v="2023-04-06T03:17:00"/>
    <s v="Mesero_5"/>
    <x v="2"/>
    <x v="0"/>
    <n v="31.53"/>
    <s v="Reservada"/>
    <s v="Argentina"/>
    <s v="Plato_4"/>
    <n v="142.53"/>
    <d v="2023-04-06T00:15:00"/>
    <d v="2023-04-06T00:15:00"/>
    <d v="2023-04-06T03:17:00"/>
    <d v="1899-12-30T03:02:00"/>
    <n v="0.8"/>
    <d v="1899-12-30T02:14:00"/>
    <s v="SI"/>
  </r>
  <r>
    <n v="561"/>
    <s v="Cliente_190"/>
    <n v="2"/>
    <d v="2023-04-06T01:13:00"/>
    <d v="2023-04-06T03:39:00"/>
    <s v="Mesero_1"/>
    <x v="0"/>
    <x v="2"/>
    <n v="44.24"/>
    <s v="Reservada"/>
    <s v="Chile"/>
    <s v="Plato_4"/>
    <n v="108.24000000000001"/>
    <d v="2023-04-06T01:13:00"/>
    <d v="2023-04-06T01:13:00"/>
    <d v="2023-04-06T03:39:00"/>
    <d v="1899-12-30T02:26:00"/>
    <n v="1.0666666666666667"/>
    <d v="1899-12-30T01:22:00"/>
    <s v="SI"/>
  </r>
  <r>
    <n v="562"/>
    <s v="Cliente_454"/>
    <n v="3"/>
    <d v="2023-04-06T02:36:00"/>
    <d v="2023-04-06T06:20:00"/>
    <s v="Mesero_1"/>
    <x v="2"/>
    <x v="2"/>
    <n v="21.49"/>
    <s v="Libre"/>
    <s v="Venezuela"/>
    <s v="Plato_20"/>
    <n v="309.49"/>
    <d v="2023-04-06T02:36:00"/>
    <d v="2023-04-06T02:36:00"/>
    <d v="2023-04-06T06:20:00"/>
    <d v="1899-12-30T03:44:00"/>
    <n v="1.8666666666666667"/>
    <d v="1899-12-30T01:52:00"/>
    <s v="SI"/>
  </r>
  <r>
    <n v="563"/>
    <s v="Cliente_865"/>
    <n v="3"/>
    <d v="2023-04-06T03:04:00"/>
    <d v="2023-04-06T04:43:00"/>
    <s v="Mesero_5"/>
    <x v="1"/>
    <x v="1"/>
    <n v="20.07"/>
    <s v="Ocupada"/>
    <s v="Argentina"/>
    <s v="Plato_6"/>
    <n v="74.069999999999993"/>
    <d v="2023-04-06T03:04:00"/>
    <d v="2023-04-06T03:04:00"/>
    <d v="2023-04-06T04:43:00"/>
    <d v="1899-12-30T01:54:00"/>
    <n v="0.6166666666666667"/>
    <d v="1899-12-30T01:17:00"/>
    <s v="SI"/>
  </r>
  <r>
    <n v="564"/>
    <s v="Cliente_825"/>
    <n v="3"/>
    <d v="2023-04-06T00:31:00"/>
    <d v="2023-04-06T02:23:00"/>
    <s v="Mesero_5"/>
    <x v="2"/>
    <x v="1"/>
    <n v="33.08"/>
    <s v="Reservada"/>
    <s v="Venezuela"/>
    <s v="Plato_19"/>
    <n v="189.07999999999998"/>
    <d v="2023-04-06T00:31:00"/>
    <d v="2023-04-06T00:31:00"/>
    <d v="2023-04-06T02:23:00"/>
    <d v="1899-12-30T01:52:00"/>
    <n v="0.9"/>
    <d v="1899-12-30T00:58:00"/>
    <s v="SI"/>
  </r>
  <r>
    <n v="565"/>
    <s v="Cliente_134"/>
    <n v="6"/>
    <d v="2023-04-06T02:39:00"/>
    <d v="2023-04-06T05:29:00"/>
    <s v="Mesero_1"/>
    <x v="0"/>
    <x v="2"/>
    <n v="15.11"/>
    <s v="Libre"/>
    <s v="Venezuela"/>
    <s v="Plato_15"/>
    <n v="266.11"/>
    <d v="2023-04-06T02:39:00"/>
    <d v="2023-04-06T02:39:00"/>
    <d v="2023-04-06T05:29:00"/>
    <d v="1899-12-30T02:50:00"/>
    <n v="1.6333333333333333"/>
    <d v="1899-12-30T01:12:00"/>
    <s v="SI"/>
  </r>
  <r>
    <n v="566"/>
    <s v="Cliente_88"/>
    <n v="3"/>
    <d v="2023-04-06T01:45:00"/>
    <d v="2023-04-06T04:57:00"/>
    <s v="Mesero_3"/>
    <x v="0"/>
    <x v="2"/>
    <n v="42.62"/>
    <s v="Libre"/>
    <s v="Uruguay"/>
    <s v="Plato_10"/>
    <n v="120.62"/>
    <d v="2023-04-06T01:45:00"/>
    <d v="2023-04-06T01:45:00"/>
    <d v="2023-04-06T04:57:00"/>
    <d v="1899-12-30T03:12:00"/>
    <n v="0.93333333333333335"/>
    <d v="1899-12-30T02:16:00"/>
    <s v="SI"/>
  </r>
  <r>
    <n v="567"/>
    <s v="Cliente_789"/>
    <n v="4"/>
    <d v="2023-04-06T01:59:00"/>
    <d v="2023-04-06T05:16:00"/>
    <s v="Mesero_4"/>
    <x v="0"/>
    <x v="0"/>
    <n v="42.83"/>
    <s v="Ocupada"/>
    <s v="Chile"/>
    <s v="Plato_16"/>
    <n v="295.83"/>
    <d v="2023-04-06T01:59:00"/>
    <d v="2023-04-06T01:59:00"/>
    <d v="2023-04-06T05:16:00"/>
    <d v="1899-12-30T03:32:00"/>
    <n v="1.7"/>
    <d v="1899-12-30T01:50:00"/>
    <s v="SI"/>
  </r>
  <r>
    <n v="568"/>
    <s v="Cliente_63"/>
    <n v="1"/>
    <d v="2023-04-06T01:39:00"/>
    <d v="2023-04-06T03:28:00"/>
    <s v="Mesero_4"/>
    <x v="0"/>
    <x v="0"/>
    <n v="21.13"/>
    <s v="Ocupada"/>
    <s v="Colombia"/>
    <s v="Plato_18"/>
    <n v="203.13"/>
    <d v="2023-04-06T01:39:00"/>
    <d v="2023-04-06T01:39:00"/>
    <d v="2023-04-06T03:28:00"/>
    <d v="1899-12-30T02:04:00"/>
    <n v="1.4"/>
    <d v="1899-12-30T00:40:00"/>
    <s v="SI"/>
  </r>
  <r>
    <n v="569"/>
    <s v="Cliente_555"/>
    <n v="5"/>
    <d v="2023-04-06T01:28:00"/>
    <d v="2023-04-06T03:05:00"/>
    <s v="Mesero_1"/>
    <x v="0"/>
    <x v="2"/>
    <n v="28.52"/>
    <s v="Reservada"/>
    <s v="Bolivia"/>
    <s v="Plato_18"/>
    <n v="159.52000000000001"/>
    <d v="2023-04-06T01:28:00"/>
    <d v="2023-04-06T01:28:00"/>
    <d v="2023-04-06T03:05:00"/>
    <d v="1899-12-30T01:37:00"/>
    <n v="0.96666666666666667"/>
    <d v="1899-12-30T00:39:00"/>
    <s v="SI"/>
  </r>
  <r>
    <n v="570"/>
    <s v="Cliente_887"/>
    <n v="6"/>
    <d v="2023-04-06T02:40:00"/>
    <d v="2023-04-06T04:27:00"/>
    <s v="Mesero_5"/>
    <x v="0"/>
    <x v="2"/>
    <n v="38.4"/>
    <s v="Libre"/>
    <s v="Colombia"/>
    <s v="Plato_11"/>
    <n v="123.4"/>
    <d v="2023-04-06T02:40:00"/>
    <d v="2023-04-06T02:40:00"/>
    <d v="2023-04-06T04:27:00"/>
    <d v="1899-12-30T01:47:00"/>
    <n v="0.76666666666666672"/>
    <d v="1899-12-30T01:01:00"/>
    <s v="SI"/>
  </r>
  <r>
    <n v="571"/>
    <s v="Cliente_710"/>
    <n v="2"/>
    <d v="2023-04-06T01:21:00"/>
    <d v="2023-04-06T02:54:00"/>
    <s v="Mesero_5"/>
    <x v="0"/>
    <x v="2"/>
    <n v="49.54"/>
    <s v="Libre"/>
    <s v="Perú"/>
    <s v="Plato_6"/>
    <n v="103.53999999999999"/>
    <d v="2023-04-06T01:21:00"/>
    <d v="2023-04-06T01:21:00"/>
    <d v="2023-04-06T02:54:00"/>
    <d v="1899-12-30T01:33:00"/>
    <n v="0.43333333333333335"/>
    <d v="1899-12-30T01:07:00"/>
    <s v="SI"/>
  </r>
  <r>
    <n v="572"/>
    <s v="Cliente_913"/>
    <n v="3"/>
    <d v="2023-04-06T02:53:00"/>
    <d v="2023-04-06T06:27:00"/>
    <s v="Mesero_4"/>
    <x v="0"/>
    <x v="1"/>
    <n v="46.21"/>
    <s v="Ocupada"/>
    <s v="Brasil"/>
    <s v="Plato_2"/>
    <n v="120.21000000000001"/>
    <d v="2023-04-06T02:53:00"/>
    <d v="2023-04-06T02:53:00"/>
    <d v="2023-04-06T06:27:00"/>
    <d v="1899-12-30T03:49:00"/>
    <n v="0.73333333333333328"/>
    <d v="1899-12-30T03:05:00"/>
    <s v="SI"/>
  </r>
  <r>
    <n v="573"/>
    <s v="Cliente_41"/>
    <n v="3"/>
    <d v="2023-04-06T03:12:00"/>
    <d v="2023-04-06T07:09:00"/>
    <s v="Mesero_3"/>
    <x v="0"/>
    <x v="2"/>
    <n v="47.08"/>
    <s v="Ocupada"/>
    <s v="Chile"/>
    <s v="Plato_13"/>
    <n v="212.07999999999998"/>
    <d v="2023-04-06T03:12:00"/>
    <d v="2023-04-06T03:12:00"/>
    <d v="2023-04-06T07:09:00"/>
    <d v="1899-12-30T04:12:00"/>
    <n v="1.1499999999999999"/>
    <d v="1899-12-30T03:03:00"/>
    <s v="SI"/>
  </r>
  <r>
    <n v="574"/>
    <s v="Cliente_738"/>
    <n v="3"/>
    <d v="2023-04-06T00:31:00"/>
    <d v="2023-04-06T03:08:00"/>
    <s v="Mesero_5"/>
    <x v="0"/>
    <x v="2"/>
    <n v="42.57"/>
    <s v="Libre"/>
    <s v="Brasil"/>
    <s v="Plato_10"/>
    <n v="249.57"/>
    <d v="2023-04-06T00:31:00"/>
    <d v="2023-04-06T00:31:00"/>
    <d v="2023-04-06T03:08:00"/>
    <d v="1899-12-30T02:37:00"/>
    <n v="2.8"/>
    <d v="1899-12-30T00:00:00"/>
    <s v="NO"/>
  </r>
  <r>
    <n v="575"/>
    <s v="Cliente_268"/>
    <n v="4"/>
    <d v="2023-04-06T01:36:00"/>
    <d v="2023-04-06T04:44:00"/>
    <s v="Mesero_4"/>
    <x v="0"/>
    <x v="2"/>
    <n v="33.520000000000003"/>
    <s v="Libre"/>
    <s v="Paraguay"/>
    <s v="Plato_4"/>
    <n v="51.52"/>
    <d v="2023-04-06T01:36:00"/>
    <d v="2023-04-06T01:36:00"/>
    <d v="2023-04-06T04:44:00"/>
    <d v="1899-12-30T03:08:00"/>
    <n v="0.73333333333333328"/>
    <d v="1899-12-30T02:24:00"/>
    <s v="SI"/>
  </r>
  <r>
    <n v="576"/>
    <s v="Cliente_280"/>
    <n v="1"/>
    <d v="2023-04-06T03:57:00"/>
    <d v="2023-04-06T07:06:00"/>
    <s v="Mesero_4"/>
    <x v="2"/>
    <x v="1"/>
    <n v="21.71"/>
    <s v="Reservada"/>
    <s v="Uruguay"/>
    <s v="Plato_11"/>
    <n v="255.71"/>
    <d v="2023-04-06T03:57:00"/>
    <d v="2023-04-06T03:57:00"/>
    <d v="2023-04-06T07:06:00"/>
    <d v="1899-12-30T03:09:00"/>
    <n v="1.9166666666666667"/>
    <d v="1899-12-30T01:14:00"/>
    <s v="SI"/>
  </r>
  <r>
    <n v="577"/>
    <s v="Cliente_117"/>
    <n v="4"/>
    <d v="2023-04-06T03:13:00"/>
    <d v="2023-04-06T06:40:00"/>
    <s v="Mesero_4"/>
    <x v="0"/>
    <x v="2"/>
    <n v="34.119999999999997"/>
    <s v="Libre"/>
    <s v="Perú"/>
    <s v="Plato_4"/>
    <n v="74.12"/>
    <d v="2023-04-06T03:13:00"/>
    <d v="2023-04-06T03:13:00"/>
    <d v="2023-04-06T06:40:00"/>
    <d v="1899-12-30T03:27:00"/>
    <n v="0.41666666666666669"/>
    <d v="1899-12-30T03:02:00"/>
    <s v="SI"/>
  </r>
  <r>
    <n v="578"/>
    <s v="Cliente_83"/>
    <n v="6"/>
    <d v="2023-04-06T02:11:00"/>
    <d v="2023-04-06T04:24:00"/>
    <s v="Mesero_3"/>
    <x v="0"/>
    <x v="2"/>
    <n v="32.799999999999997"/>
    <s v="Ocupada"/>
    <s v="España"/>
    <s v="Plato_2"/>
    <n v="122.8"/>
    <d v="2023-04-06T02:11:00"/>
    <d v="2023-04-06T02:11:00"/>
    <d v="2023-04-06T04:24:00"/>
    <d v="1899-12-30T02:28:00"/>
    <n v="0.73333333333333328"/>
    <d v="1899-12-30T01:44:00"/>
    <s v="SI"/>
  </r>
  <r>
    <n v="579"/>
    <s v="Cliente_988"/>
    <n v="2"/>
    <d v="2023-04-06T00:10:00"/>
    <d v="2023-04-06T02:17:00"/>
    <s v="Mesero_3"/>
    <x v="0"/>
    <x v="2"/>
    <n v="35.96"/>
    <s v="Libre"/>
    <s v="Paraguay"/>
    <s v="Plato_1"/>
    <n v="85.960000000000008"/>
    <d v="2023-04-06T00:10:00"/>
    <d v="2023-04-06T00:10:00"/>
    <d v="2023-04-06T02:17:00"/>
    <d v="1899-12-30T02:07:00"/>
    <n v="0.8"/>
    <d v="1899-12-30T01:19:00"/>
    <s v="SI"/>
  </r>
  <r>
    <n v="580"/>
    <s v="Cliente_606"/>
    <n v="5"/>
    <d v="2023-04-06T00:06:00"/>
    <d v="2023-04-06T01:18:00"/>
    <s v="Mesero_4"/>
    <x v="0"/>
    <x v="0"/>
    <n v="44.54"/>
    <s v="Libre"/>
    <s v="Uruguay"/>
    <s v="Plato_11"/>
    <n v="77.539999999999992"/>
    <d v="2023-04-06T00:06:00"/>
    <d v="2023-04-06T00:06:00"/>
    <d v="2023-04-06T01:18:00"/>
    <d v="1899-12-30T01:12:00"/>
    <n v="0.5"/>
    <d v="1899-12-30T00:42:00"/>
    <s v="SI"/>
  </r>
  <r>
    <n v="581"/>
    <s v="Cliente_384"/>
    <n v="5"/>
    <d v="2023-04-06T03:33:00"/>
    <d v="2023-04-06T05:08:00"/>
    <s v="Mesero_4"/>
    <x v="0"/>
    <x v="2"/>
    <n v="13.27"/>
    <s v="Ocupada"/>
    <s v="Perú"/>
    <s v="Plato_11"/>
    <n v="136.27000000000001"/>
    <d v="2023-04-06T03:33:00"/>
    <d v="2023-04-06T03:33:00"/>
    <d v="2023-04-06T05:08:00"/>
    <d v="1899-12-30T01:50:00"/>
    <n v="0.91666666666666663"/>
    <d v="1899-12-30T00:55:00"/>
    <s v="SI"/>
  </r>
  <r>
    <n v="582"/>
    <s v="Cliente_372"/>
    <n v="1"/>
    <d v="2023-04-06T03:48:00"/>
    <d v="2023-04-06T05:09:00"/>
    <s v="Mesero_2"/>
    <x v="0"/>
    <x v="2"/>
    <n v="20.23"/>
    <s v="Reservada"/>
    <s v="Uruguay"/>
    <s v="Plato_6"/>
    <n v="74.23"/>
    <d v="2023-04-06T03:48:00"/>
    <d v="2023-04-06T03:48:00"/>
    <d v="2023-04-06T05:09:00"/>
    <d v="1899-12-30T01:21:00"/>
    <n v="0.7"/>
    <d v="1899-12-30T00:39:00"/>
    <s v="SI"/>
  </r>
  <r>
    <n v="583"/>
    <s v="Cliente_429"/>
    <n v="2"/>
    <d v="2023-04-06T01:41:00"/>
    <d v="2023-04-06T03:34:00"/>
    <s v="Mesero_2"/>
    <x v="2"/>
    <x v="0"/>
    <n v="35.99"/>
    <s v="Libre"/>
    <s v="Brasil"/>
    <s v="Plato_12"/>
    <n v="278.99"/>
    <d v="2023-04-06T01:41:00"/>
    <d v="2023-04-06T01:41:00"/>
    <d v="2023-04-06T03:34:00"/>
    <d v="1899-12-30T01:53:00"/>
    <n v="1.75"/>
    <d v="1899-12-30T00:08:00"/>
    <s v="SI"/>
  </r>
  <r>
    <n v="584"/>
    <s v="Cliente_283"/>
    <n v="4"/>
    <d v="2023-04-06T03:35:00"/>
    <d v="2023-04-06T06:59:00"/>
    <s v="Mesero_3"/>
    <x v="0"/>
    <x v="0"/>
    <n v="36.979999999999997"/>
    <s v="Reservada"/>
    <s v="Chile"/>
    <s v="Plato_13"/>
    <n v="175.98"/>
    <d v="2023-04-06T03:35:00"/>
    <d v="2023-04-06T03:35:00"/>
    <d v="2023-04-06T06:59:00"/>
    <d v="1899-12-30T03:24:00"/>
    <n v="1.9"/>
    <d v="1899-12-30T01:30:00"/>
    <s v="SI"/>
  </r>
  <r>
    <n v="585"/>
    <s v="Cliente_876"/>
    <n v="5"/>
    <d v="2023-04-06T01:23:00"/>
    <d v="2023-04-06T02:37:00"/>
    <s v="Mesero_3"/>
    <x v="1"/>
    <x v="2"/>
    <n v="10.07"/>
    <s v="Libre"/>
    <s v="Ecuador"/>
    <s v="Plato_15"/>
    <n v="138.07"/>
    <d v="2023-04-06T01:23:00"/>
    <d v="2023-04-06T01:23:00"/>
    <d v="2023-04-06T02:37:00"/>
    <d v="1899-12-30T01:14:00"/>
    <n v="1.5833333333333333"/>
    <d v="1899-12-30T00:00:00"/>
    <s v="NO"/>
  </r>
  <r>
    <n v="586"/>
    <s v="Cliente_857"/>
    <n v="5"/>
    <d v="2023-04-06T00:44:00"/>
    <d v="2023-04-06T03:55:00"/>
    <s v="Mesero_3"/>
    <x v="2"/>
    <x v="1"/>
    <n v="32.79"/>
    <s v="Ocupada"/>
    <s v="Venezuela"/>
    <s v="Plato_11"/>
    <n v="203.79"/>
    <d v="2023-04-06T00:44:00"/>
    <d v="2023-04-06T00:44:00"/>
    <d v="2023-04-06T03:55:00"/>
    <d v="1899-12-30T03:26:00"/>
    <n v="1.5333333333333334"/>
    <d v="1899-12-30T01:54:00"/>
    <s v="SI"/>
  </r>
  <r>
    <n v="587"/>
    <s v="Cliente_208"/>
    <n v="4"/>
    <d v="2023-04-06T03:38:00"/>
    <d v="2023-04-06T04:42:00"/>
    <s v="Mesero_3"/>
    <x v="1"/>
    <x v="2"/>
    <n v="35.03"/>
    <s v="Ocupada"/>
    <s v="Uruguay"/>
    <s v="Plato_7"/>
    <n v="83.03"/>
    <d v="2023-04-06T03:38:00"/>
    <d v="2023-04-06T03:38:00"/>
    <d v="2023-04-06T04:42:00"/>
    <d v="1899-12-30T01:19:00"/>
    <n v="0.71666666666666667"/>
    <d v="1899-12-30T00:36:00"/>
    <s v="SI"/>
  </r>
  <r>
    <n v="588"/>
    <s v="Cliente_21"/>
    <n v="2"/>
    <d v="2023-04-06T02:20:00"/>
    <d v="2023-04-06T05:58:00"/>
    <s v="Mesero_3"/>
    <x v="2"/>
    <x v="1"/>
    <n v="33.93"/>
    <s v="Libre"/>
    <s v="Paraguay"/>
    <s v="Plato_10"/>
    <n v="134.93"/>
    <d v="2023-04-06T02:20:00"/>
    <d v="2023-04-06T02:20:00"/>
    <d v="2023-04-06T05:58:00"/>
    <d v="1899-12-30T03:38:00"/>
    <n v="0.6166666666666667"/>
    <d v="1899-12-30T03:01:00"/>
    <s v="SI"/>
  </r>
  <r>
    <n v="589"/>
    <s v="Cliente_443"/>
    <n v="4"/>
    <d v="2023-04-06T03:14:00"/>
    <d v="2023-04-06T05:57:00"/>
    <s v="Mesero_4"/>
    <x v="0"/>
    <x v="0"/>
    <n v="28.96"/>
    <s v="Libre"/>
    <s v="Uruguay"/>
    <s v="Plato_14"/>
    <n v="312.95999999999998"/>
    <d v="2023-04-06T03:14:00"/>
    <d v="2023-04-06T03:14:00"/>
    <d v="2023-04-06T05:57:00"/>
    <d v="1899-12-30T02:43:00"/>
    <n v="2"/>
    <d v="1899-12-30T00:43:00"/>
    <s v="SI"/>
  </r>
  <r>
    <n v="590"/>
    <s v="Cliente_240"/>
    <n v="6"/>
    <d v="2023-04-06T02:45:00"/>
    <d v="2023-04-06T04:27:00"/>
    <s v="Mesero_2"/>
    <x v="1"/>
    <x v="2"/>
    <n v="40.94"/>
    <s v="Ocupada"/>
    <s v="Venezuela"/>
    <s v="Plato_18"/>
    <n v="162.94"/>
    <d v="2023-04-06T02:45:00"/>
    <d v="2023-04-06T02:45:00"/>
    <d v="2023-04-06T04:27:00"/>
    <d v="1899-12-30T01:57:00"/>
    <n v="1.0666666666666667"/>
    <d v="1899-12-30T00:53:00"/>
    <s v="SI"/>
  </r>
  <r>
    <n v="591"/>
    <s v="Cliente_138"/>
    <n v="6"/>
    <d v="2023-04-06T03:44:00"/>
    <d v="2023-04-06T06:19:00"/>
    <s v="Mesero_3"/>
    <x v="1"/>
    <x v="2"/>
    <n v="44.33"/>
    <s v="Libre"/>
    <s v="Bolivia"/>
    <s v="Plato_20"/>
    <n v="164.32999999999998"/>
    <d v="2023-04-06T03:44:00"/>
    <d v="2023-04-06T03:44:00"/>
    <d v="2023-04-06T06:19:00"/>
    <d v="1899-12-30T02:35:00"/>
    <n v="0.85"/>
    <d v="1899-12-30T01:44:00"/>
    <s v="SI"/>
  </r>
  <r>
    <n v="592"/>
    <s v="Cliente_177"/>
    <n v="1"/>
    <d v="2023-04-06T00:48:00"/>
    <d v="2023-04-06T02:40:00"/>
    <s v="Mesero_2"/>
    <x v="0"/>
    <x v="2"/>
    <n v="35.67"/>
    <s v="Reservada"/>
    <s v="Ecuador"/>
    <s v="Plato_5"/>
    <n v="129.67000000000002"/>
    <d v="2023-04-06T00:48:00"/>
    <d v="2023-04-06T00:48:00"/>
    <d v="2023-04-06T02:40:00"/>
    <d v="1899-12-30T01:52:00"/>
    <n v="1.6833333333333333"/>
    <d v="1899-12-30T00:11:00"/>
    <s v="SI"/>
  </r>
  <r>
    <n v="593"/>
    <s v="Cliente_832"/>
    <n v="5"/>
    <d v="2023-04-06T00:25:00"/>
    <d v="2023-04-06T02:17:00"/>
    <s v="Mesero_4"/>
    <x v="0"/>
    <x v="0"/>
    <n v="48.8"/>
    <s v="Reservada"/>
    <s v="España"/>
    <s v="Plato_20"/>
    <n v="257.8"/>
    <d v="2023-04-06T00:25:00"/>
    <d v="2023-04-06T00:25:00"/>
    <d v="2023-04-06T02:17:00"/>
    <d v="1899-12-30T01:52:00"/>
    <n v="0.8"/>
    <d v="1899-12-30T01:04:00"/>
    <s v="SI"/>
  </r>
  <r>
    <n v="594"/>
    <s v="Cliente_480"/>
    <n v="1"/>
    <d v="2023-04-06T03:20:00"/>
    <d v="2023-04-06T04:49:00"/>
    <s v="Mesero_3"/>
    <x v="0"/>
    <x v="0"/>
    <n v="46.01"/>
    <s v="Libre"/>
    <s v="Bolivia"/>
    <s v="Plato_11"/>
    <n v="185.01"/>
    <d v="2023-04-06T03:20:00"/>
    <d v="2023-04-06T03:20:00"/>
    <d v="2023-04-06T04:49:00"/>
    <d v="1899-12-30T01:29:00"/>
    <n v="1.6333333333333333"/>
    <d v="1899-12-30T00:00:00"/>
    <s v="NO"/>
  </r>
  <r>
    <n v="595"/>
    <s v="Cliente_290"/>
    <n v="5"/>
    <d v="2023-04-06T03:03:00"/>
    <d v="2023-04-06T05:27:00"/>
    <s v="Mesero_2"/>
    <x v="0"/>
    <x v="2"/>
    <n v="40.33"/>
    <s v="Ocupada"/>
    <s v="Paraguay"/>
    <s v="Plato_13"/>
    <n v="112.33"/>
    <d v="2023-04-06T03:03:00"/>
    <d v="2023-04-06T03:03:00"/>
    <d v="2023-04-06T05:27:00"/>
    <d v="1899-12-30T02:39:00"/>
    <n v="0.81666666666666665"/>
    <d v="1899-12-30T01:50:00"/>
    <s v="SI"/>
  </r>
  <r>
    <n v="596"/>
    <s v="Cliente_351"/>
    <n v="2"/>
    <d v="2023-04-06T01:21:00"/>
    <d v="2023-04-06T03:39:00"/>
    <s v="Mesero_2"/>
    <x v="0"/>
    <x v="0"/>
    <n v="23.7"/>
    <s v="Ocupada"/>
    <s v="Ecuador"/>
    <s v="Plato_14"/>
    <n v="263.7"/>
    <d v="2023-04-06T01:21:00"/>
    <d v="2023-04-06T01:21:00"/>
    <d v="2023-04-06T03:39:00"/>
    <d v="1899-12-30T02:33:00"/>
    <n v="2.6333333333333333"/>
    <d v="1899-12-30T00:00:00"/>
    <s v="NO"/>
  </r>
  <r>
    <n v="597"/>
    <s v="Cliente_354"/>
    <n v="1"/>
    <d v="2023-04-06T00:51:00"/>
    <d v="2023-04-06T03:51:00"/>
    <s v="Mesero_1"/>
    <x v="0"/>
    <x v="2"/>
    <n v="45.46"/>
    <s v="Ocupada"/>
    <s v="Bolivia"/>
    <s v="Plato_16"/>
    <n v="195.46"/>
    <d v="2023-04-06T00:51:00"/>
    <d v="2023-04-06T00:51:00"/>
    <d v="2023-04-06T03:51:00"/>
    <d v="1899-12-30T03:15:00"/>
    <n v="2.35"/>
    <d v="1899-12-30T00:54:00"/>
    <s v="SI"/>
  </r>
  <r>
    <n v="598"/>
    <s v="Cliente_344"/>
    <n v="6"/>
    <d v="2023-04-06T03:16:00"/>
    <d v="2023-04-06T06:59:00"/>
    <s v="Mesero_5"/>
    <x v="0"/>
    <x v="2"/>
    <n v="11.31"/>
    <s v="Reservada"/>
    <s v="España"/>
    <s v="Plato_10"/>
    <n v="220.31"/>
    <d v="2023-04-06T03:16:00"/>
    <d v="2023-04-06T03:16:00"/>
    <d v="2023-04-06T06:59:00"/>
    <d v="1899-12-30T03:43:00"/>
    <n v="1.35"/>
    <d v="1899-12-30T02:22:00"/>
    <s v="SI"/>
  </r>
  <r>
    <n v="599"/>
    <s v="Cliente_564"/>
    <n v="3"/>
    <d v="2023-04-06T00:34:00"/>
    <d v="2023-04-06T04:21:00"/>
    <s v="Mesero_2"/>
    <x v="0"/>
    <x v="2"/>
    <n v="30.97"/>
    <s v="Libre"/>
    <s v="Paraguay"/>
    <s v="Plato_18"/>
    <n v="199.97"/>
    <d v="2023-04-06T00:34:00"/>
    <d v="2023-04-06T00:34:00"/>
    <d v="2023-04-06T04:21:00"/>
    <d v="1899-12-30T03:47:00"/>
    <n v="1.8"/>
    <d v="1899-12-30T01:59:00"/>
    <s v="SI"/>
  </r>
  <r>
    <n v="600"/>
    <s v="Cliente_782"/>
    <n v="4"/>
    <d v="2023-04-06T03:58:00"/>
    <d v="2023-04-06T05:01:00"/>
    <s v="Mesero_3"/>
    <x v="0"/>
    <x v="0"/>
    <n v="41.35"/>
    <s v="Ocupada"/>
    <s v="Chile"/>
    <s v="Plato_16"/>
    <n v="185.35"/>
    <d v="2023-04-06T03:58:00"/>
    <d v="2023-04-06T03:58:00"/>
    <d v="2023-04-06T05:01:00"/>
    <d v="1899-12-30T01:18:00"/>
    <n v="1.0833333333333333"/>
    <d v="1899-12-30T00:13:00"/>
    <s v="SI"/>
  </r>
  <r>
    <n v="601"/>
    <s v="Cliente_88"/>
    <n v="1"/>
    <d v="2023-04-06T02:43:00"/>
    <d v="2023-04-06T06:15:00"/>
    <s v="Mesero_4"/>
    <x v="2"/>
    <x v="2"/>
    <n v="16.809999999999999"/>
    <s v="Libre"/>
    <s v="Perú"/>
    <s v="Plato_20"/>
    <n v="308.81"/>
    <d v="2023-04-06T02:43:00"/>
    <d v="2023-04-06T02:43:00"/>
    <d v="2023-04-06T06:15:00"/>
    <d v="1899-12-30T03:32:00"/>
    <n v="1.9166666666666667"/>
    <d v="1899-12-30T01:37:00"/>
    <s v="SI"/>
  </r>
  <r>
    <n v="602"/>
    <s v="Cliente_165"/>
    <n v="3"/>
    <d v="2023-04-06T03:52:00"/>
    <d v="2023-04-06T07:00:00"/>
    <s v="Mesero_2"/>
    <x v="0"/>
    <x v="1"/>
    <n v="16.5"/>
    <s v="Reservada"/>
    <s v="España"/>
    <s v="Plato_8"/>
    <n v="282.5"/>
    <d v="2023-04-06T03:52:00"/>
    <d v="2023-04-06T03:52:00"/>
    <d v="2023-04-06T07:00:00"/>
    <d v="1899-12-30T03:08:00"/>
    <n v="2.7"/>
    <d v="1899-12-30T00:26:00"/>
    <s v="SI"/>
  </r>
  <r>
    <n v="603"/>
    <s v="Cliente_798"/>
    <n v="6"/>
    <d v="2023-04-06T00:51:00"/>
    <d v="2023-04-06T04:21:00"/>
    <s v="Mesero_1"/>
    <x v="0"/>
    <x v="2"/>
    <n v="24.2"/>
    <s v="Libre"/>
    <s v="Uruguay"/>
    <s v="Plato_17"/>
    <n v="86.2"/>
    <d v="2023-04-06T00:51:00"/>
    <d v="2023-04-06T00:51:00"/>
    <d v="2023-04-06T04:21:00"/>
    <d v="1899-12-30T03:30:00"/>
    <n v="0.28333333333333333"/>
    <d v="1899-12-30T03:13:00"/>
    <s v="SI"/>
  </r>
  <r>
    <n v="604"/>
    <s v="Cliente_959"/>
    <n v="5"/>
    <d v="2023-04-06T01:18:00"/>
    <d v="2023-04-06T05:16:00"/>
    <s v="Mesero_2"/>
    <x v="0"/>
    <x v="2"/>
    <n v="42.6"/>
    <s v="Ocupada"/>
    <s v="Ecuador"/>
    <s v="Plato_8"/>
    <n v="147.6"/>
    <d v="2023-04-06T01:18:00"/>
    <d v="2023-04-06T01:18:00"/>
    <d v="2023-04-06T05:16:00"/>
    <d v="1899-12-30T04:13:00"/>
    <n v="0.7"/>
    <d v="1899-12-30T03:31:00"/>
    <s v="SI"/>
  </r>
  <r>
    <n v="605"/>
    <s v="Cliente_608"/>
    <n v="2"/>
    <d v="2023-04-06T02:49:00"/>
    <d v="2023-04-06T06:24:00"/>
    <s v="Mesero_3"/>
    <x v="0"/>
    <x v="1"/>
    <n v="24.38"/>
    <s v="Ocupada"/>
    <s v="Uruguay"/>
    <s v="Plato_3"/>
    <n v="244.38"/>
    <d v="2023-04-06T02:49:00"/>
    <d v="2023-04-06T02:49:00"/>
    <d v="2023-04-06T06:24:00"/>
    <d v="1899-12-30T03:50:00"/>
    <n v="2.9333333333333331"/>
    <d v="1899-12-30T00:54:00"/>
    <s v="SI"/>
  </r>
  <r>
    <n v="606"/>
    <s v="Cliente_434"/>
    <n v="2"/>
    <d v="2023-04-06T03:14:00"/>
    <d v="2023-04-06T06:06:00"/>
    <s v="Mesero_5"/>
    <x v="0"/>
    <x v="2"/>
    <n v="31.58"/>
    <s v="Ocupada"/>
    <s v="Venezuela"/>
    <s v="Plato_1"/>
    <n v="214.57999999999998"/>
    <d v="2023-04-06T03:14:00"/>
    <d v="2023-04-06T03:14:00"/>
    <d v="2023-04-06T06:06:00"/>
    <d v="1899-12-30T03:07:00"/>
    <n v="2.4166666666666665"/>
    <d v="1899-12-30T00:42:00"/>
    <s v="SI"/>
  </r>
  <r>
    <n v="607"/>
    <s v="Cliente_377"/>
    <n v="1"/>
    <d v="2023-04-06T01:24:00"/>
    <d v="2023-04-06T03:29:00"/>
    <s v="Mesero_5"/>
    <x v="0"/>
    <x v="2"/>
    <n v="28.9"/>
    <s v="Ocupada"/>
    <s v="Paraguay"/>
    <s v="Plato_20"/>
    <n v="96.9"/>
    <d v="2023-04-06T01:24:00"/>
    <d v="2023-04-06T01:24:00"/>
    <d v="2023-04-06T03:29:00"/>
    <d v="1899-12-30T02:20:00"/>
    <n v="1.1499999999999999"/>
    <d v="1899-12-30T01:11:00"/>
    <s v="SI"/>
  </r>
  <r>
    <n v="608"/>
    <s v="Cliente_657"/>
    <n v="6"/>
    <d v="2023-04-06T03:58:00"/>
    <d v="2023-04-06T07:20:00"/>
    <s v="Mesero_3"/>
    <x v="0"/>
    <x v="2"/>
    <n v="36.549999999999997"/>
    <s v="Reservada"/>
    <s v="España"/>
    <s v="Plato_9"/>
    <n v="65.55"/>
    <d v="2023-04-06T03:58:00"/>
    <d v="2023-04-06T03:58:00"/>
    <d v="2023-04-06T07:20:00"/>
    <d v="1899-12-30T03:22:00"/>
    <n v="0.75"/>
    <d v="1899-12-30T02:37:00"/>
    <s v="SI"/>
  </r>
  <r>
    <n v="609"/>
    <s v="Cliente_331"/>
    <n v="4"/>
    <d v="2023-04-06T03:23:00"/>
    <d v="2023-04-06T07:02:00"/>
    <s v="Mesero_1"/>
    <x v="0"/>
    <x v="2"/>
    <n v="23.29"/>
    <s v="Reservada"/>
    <s v="Ecuador"/>
    <s v="Plato_15"/>
    <n v="55.29"/>
    <d v="2023-04-06T03:23:00"/>
    <d v="2023-04-06T03:23:00"/>
    <d v="2023-04-06T07:02:00"/>
    <d v="1899-12-30T03:39:00"/>
    <n v="0.45"/>
    <d v="1899-12-30T03:12:00"/>
    <s v="SI"/>
  </r>
  <r>
    <n v="610"/>
    <s v="Cliente_728"/>
    <n v="4"/>
    <d v="2023-04-06T02:12:00"/>
    <d v="2023-04-06T04:11:00"/>
    <s v="Mesero_5"/>
    <x v="2"/>
    <x v="2"/>
    <n v="37.9"/>
    <s v="Ocupada"/>
    <s v="Paraguay"/>
    <s v="Plato_10"/>
    <n v="81.900000000000006"/>
    <d v="2023-04-06T02:12:00"/>
    <d v="2023-04-06T02:12:00"/>
    <d v="2023-04-06T04:11:00"/>
    <d v="1899-12-30T02:14:00"/>
    <n v="0.78333333333333333"/>
    <d v="1899-12-30T01:27:00"/>
    <s v="SI"/>
  </r>
  <r>
    <n v="611"/>
    <s v="Cliente_224"/>
    <n v="1"/>
    <d v="2023-04-06T03:55:00"/>
    <d v="2023-04-06T07:43:00"/>
    <s v="Mesero_1"/>
    <x v="0"/>
    <x v="2"/>
    <n v="44.28"/>
    <s v="Ocupada"/>
    <s v="Brasil"/>
    <s v="Plato_13"/>
    <n v="122.28"/>
    <d v="2023-04-06T03:55:00"/>
    <d v="2023-04-06T03:55:00"/>
    <d v="2023-04-06T07:43:00"/>
    <d v="1899-12-30T04:03:00"/>
    <n v="1.3833333333333333"/>
    <d v="1899-12-30T02:40:00"/>
    <s v="SI"/>
  </r>
  <r>
    <n v="612"/>
    <s v="Cliente_680"/>
    <n v="4"/>
    <d v="2023-04-06T01:12:00"/>
    <d v="2023-04-06T05:00:00"/>
    <s v="Mesero_5"/>
    <x v="0"/>
    <x v="2"/>
    <n v="23.54"/>
    <s v="Reservada"/>
    <s v="Paraguay"/>
    <s v="Plato_6"/>
    <n v="254.54"/>
    <d v="2023-04-06T01:12:00"/>
    <d v="2023-04-06T01:12:00"/>
    <d v="2023-04-06T05:00:00"/>
    <d v="1899-12-30T03:48:00"/>
    <n v="2.15"/>
    <d v="1899-12-30T01:39:00"/>
    <s v="SI"/>
  </r>
  <r>
    <n v="613"/>
    <s v="Cliente_230"/>
    <n v="5"/>
    <d v="2023-04-06T01:57:00"/>
    <d v="2023-04-06T03:35:00"/>
    <s v="Mesero_2"/>
    <x v="1"/>
    <x v="1"/>
    <n v="23.56"/>
    <s v="Reservada"/>
    <s v="España"/>
    <s v="Plato_12"/>
    <n v="308.56"/>
    <d v="2023-04-06T01:57:00"/>
    <d v="2023-04-06T01:57:00"/>
    <d v="2023-04-06T03:35:00"/>
    <d v="1899-12-30T01:38:00"/>
    <n v="2.5333333333333332"/>
    <d v="1899-12-30T00:00:00"/>
    <s v="NO"/>
  </r>
  <r>
    <n v="614"/>
    <s v="Cliente_823"/>
    <n v="6"/>
    <d v="2023-04-06T02:32:00"/>
    <d v="2023-04-06T04:37:00"/>
    <s v="Mesero_1"/>
    <x v="1"/>
    <x v="0"/>
    <n v="26.48"/>
    <s v="Reservada"/>
    <s v="Venezuela"/>
    <s v="Plato_7"/>
    <n v="98.48"/>
    <d v="2023-04-06T02:32:00"/>
    <d v="2023-04-06T02:32:00"/>
    <d v="2023-04-06T04:37:00"/>
    <d v="1899-12-30T02:05:00"/>
    <n v="0.83333333333333337"/>
    <d v="1899-12-30T01:15:00"/>
    <s v="SI"/>
  </r>
  <r>
    <n v="615"/>
    <s v="Cliente_513"/>
    <n v="1"/>
    <d v="2023-04-06T00:46:00"/>
    <d v="2023-04-06T01:53:00"/>
    <s v="Mesero_5"/>
    <x v="2"/>
    <x v="2"/>
    <n v="18.420000000000002"/>
    <s v="Ocupada"/>
    <s v="Ecuador"/>
    <s v="Plato_17"/>
    <n v="351.42"/>
    <d v="2023-04-06T00:46:00"/>
    <d v="2023-04-06T00:46:00"/>
    <d v="2023-04-06T01:53:00"/>
    <d v="1899-12-30T01:22:00"/>
    <n v="2.6"/>
    <d v="1899-12-30T00:00:00"/>
    <s v="NO"/>
  </r>
  <r>
    <n v="616"/>
    <s v="Cliente_608"/>
    <n v="4"/>
    <d v="2023-04-06T00:14:00"/>
    <d v="2023-04-06T03:36:00"/>
    <s v="Mesero_5"/>
    <x v="2"/>
    <x v="2"/>
    <n v="23.89"/>
    <s v="Ocupada"/>
    <s v="Venezuela"/>
    <s v="Plato_7"/>
    <n v="155.88999999999999"/>
    <d v="2023-04-06T00:14:00"/>
    <d v="2023-04-06T00:14:00"/>
    <d v="2023-04-06T03:36:00"/>
    <d v="1899-12-30T03:37:00"/>
    <n v="0.78333333333333333"/>
    <d v="1899-12-30T02:50:00"/>
    <s v="SI"/>
  </r>
  <r>
    <n v="617"/>
    <s v="Cliente_27"/>
    <n v="5"/>
    <d v="2023-04-06T01:20:00"/>
    <d v="2023-04-06T05:17:00"/>
    <s v="Mesero_2"/>
    <x v="0"/>
    <x v="2"/>
    <n v="38.18"/>
    <s v="Libre"/>
    <s v="Uruguay"/>
    <s v="Plato_10"/>
    <n v="180.18"/>
    <d v="2023-04-06T01:20:00"/>
    <d v="2023-04-06T01:20:00"/>
    <d v="2023-04-06T05:17:00"/>
    <d v="1899-12-30T03:57:00"/>
    <n v="0.85"/>
    <d v="1899-12-30T03:06:00"/>
    <s v="SI"/>
  </r>
  <r>
    <n v="618"/>
    <s v="Cliente_973"/>
    <n v="5"/>
    <d v="2023-04-06T00:56:00"/>
    <d v="2023-04-06T03:12:00"/>
    <s v="Mesero_4"/>
    <x v="1"/>
    <x v="2"/>
    <n v="25.93"/>
    <s v="Libre"/>
    <s v="Chile"/>
    <s v="Plato_15"/>
    <n v="344.93"/>
    <d v="2023-04-06T00:56:00"/>
    <d v="2023-04-06T00:56:00"/>
    <d v="2023-04-06T03:12:00"/>
    <d v="1899-12-30T02:16:00"/>
    <n v="1.9666666666666666"/>
    <d v="1899-12-30T00:18:00"/>
    <s v="SI"/>
  </r>
  <r>
    <n v="619"/>
    <s v="Cliente_619"/>
    <n v="4"/>
    <d v="2023-04-06T00:16:00"/>
    <d v="2023-04-06T02:41:00"/>
    <s v="Mesero_5"/>
    <x v="2"/>
    <x v="2"/>
    <n v="16.440000000000001"/>
    <s v="Reservada"/>
    <s v="Ecuador"/>
    <s v="Plato_6"/>
    <n v="148.44"/>
    <d v="2023-04-06T00:16:00"/>
    <d v="2023-04-06T00:16:00"/>
    <d v="2023-04-06T02:41:00"/>
    <d v="1899-12-30T02:25:00"/>
    <n v="1.6"/>
    <d v="1899-12-30T00:49:00"/>
    <s v="SI"/>
  </r>
  <r>
    <n v="620"/>
    <s v="Cliente_592"/>
    <n v="3"/>
    <d v="2023-04-06T02:49:00"/>
    <d v="2023-04-06T06:07:00"/>
    <s v="Mesero_4"/>
    <x v="0"/>
    <x v="2"/>
    <n v="26.64"/>
    <s v="Reservada"/>
    <s v="Paraguay"/>
    <s v="Plato_12"/>
    <n v="83.64"/>
    <d v="2023-04-06T02:49:00"/>
    <d v="2023-04-06T02:49:00"/>
    <d v="2023-04-06T06:07:00"/>
    <d v="1899-12-30T03:18:00"/>
    <n v="0.66666666666666663"/>
    <d v="1899-12-30T02:38:00"/>
    <s v="SI"/>
  </r>
  <r>
    <n v="621"/>
    <s v="Cliente_575"/>
    <n v="2"/>
    <d v="2023-04-06T01:08:00"/>
    <d v="2023-04-06T02:27:00"/>
    <s v="Mesero_2"/>
    <x v="0"/>
    <x v="2"/>
    <n v="42.27"/>
    <s v="Ocupada"/>
    <s v="Ecuador"/>
    <s v="Plato_8"/>
    <n v="147.27000000000001"/>
    <d v="2023-04-06T01:08:00"/>
    <d v="2023-04-06T01:08:00"/>
    <d v="2023-04-06T02:27:00"/>
    <d v="1899-12-30T01:34:00"/>
    <n v="0.13333333333333333"/>
    <d v="1899-12-30T01:26:00"/>
    <s v="SI"/>
  </r>
  <r>
    <n v="622"/>
    <s v="Cliente_117"/>
    <n v="5"/>
    <d v="2023-04-06T02:07:00"/>
    <d v="2023-04-06T05:31:00"/>
    <s v="Mesero_3"/>
    <x v="2"/>
    <x v="2"/>
    <n v="11.47"/>
    <s v="Reservada"/>
    <s v="Argentina"/>
    <s v="Plato_17"/>
    <n v="132.47"/>
    <d v="2023-04-06T02:07:00"/>
    <d v="2023-04-06T02:07:00"/>
    <d v="2023-04-06T05:31:00"/>
    <d v="1899-12-30T03:24:00"/>
    <n v="1.3"/>
    <d v="1899-12-30T02:06:00"/>
    <s v="SI"/>
  </r>
  <r>
    <n v="623"/>
    <s v="Cliente_395"/>
    <n v="1"/>
    <d v="2023-04-06T00:45:00"/>
    <d v="2023-04-06T03:10:00"/>
    <s v="Mesero_3"/>
    <x v="0"/>
    <x v="1"/>
    <n v="22.05"/>
    <s v="Libre"/>
    <s v="Uruguay"/>
    <s v="Plato_5"/>
    <n v="257.05"/>
    <d v="2023-04-06T00:45:00"/>
    <d v="2023-04-06T00:45:00"/>
    <d v="2023-04-06T03:10:00"/>
    <d v="1899-12-30T02:25:00"/>
    <n v="2.4166666666666665"/>
    <d v="1899-12-30T00:00:00"/>
    <s v="SI"/>
  </r>
  <r>
    <n v="624"/>
    <s v="Cliente_833"/>
    <n v="4"/>
    <d v="2023-04-06T01:56:00"/>
    <d v="2023-04-06T03:26:00"/>
    <s v="Mesero_1"/>
    <x v="2"/>
    <x v="2"/>
    <n v="38"/>
    <s v="Reservada"/>
    <s v="Argentina"/>
    <s v="Plato_19"/>
    <n v="140"/>
    <d v="2023-04-06T01:56:00"/>
    <d v="2023-04-06T01:56:00"/>
    <d v="2023-04-06T03:26:00"/>
    <d v="1899-12-30T01:30:00"/>
    <n v="1.3166666666666667"/>
    <d v="1899-12-30T00:11:00"/>
    <s v="SI"/>
  </r>
  <r>
    <n v="625"/>
    <s v="Cliente_511"/>
    <n v="4"/>
    <d v="2023-04-06T00:09:00"/>
    <d v="2023-04-06T03:22:00"/>
    <s v="Mesero_4"/>
    <x v="2"/>
    <x v="2"/>
    <n v="41.73"/>
    <s v="Ocupada"/>
    <s v="Chile"/>
    <s v="Plato_4"/>
    <n v="180.73"/>
    <d v="2023-04-06T00:09:00"/>
    <d v="2023-04-06T00:09:00"/>
    <d v="2023-04-06T03:22:00"/>
    <d v="1899-12-30T03:28:00"/>
    <n v="1.6166666666666667"/>
    <d v="1899-12-30T01:51:00"/>
    <s v="SI"/>
  </r>
  <r>
    <n v="626"/>
    <s v="Cliente_772"/>
    <n v="4"/>
    <d v="2023-04-06T02:45:00"/>
    <d v="2023-04-06T04:10:00"/>
    <s v="Mesero_4"/>
    <x v="1"/>
    <x v="2"/>
    <n v="19.239999999999998"/>
    <s v="Libre"/>
    <s v="Argentina"/>
    <s v="Plato_2"/>
    <n v="156.24"/>
    <d v="2023-04-06T02:45:00"/>
    <d v="2023-04-06T02:45:00"/>
    <d v="2023-04-06T04:10:00"/>
    <d v="1899-12-30T01:25:00"/>
    <n v="0.96666666666666667"/>
    <d v="1899-12-30T00:27:00"/>
    <s v="SI"/>
  </r>
  <r>
    <n v="627"/>
    <s v="Cliente_336"/>
    <n v="3"/>
    <d v="2023-04-06T02:23:00"/>
    <d v="2023-04-06T04:13:00"/>
    <s v="Mesero_3"/>
    <x v="0"/>
    <x v="2"/>
    <n v="44.24"/>
    <s v="Ocupada"/>
    <s v="Ecuador"/>
    <s v="Plato_13"/>
    <n v="65.240000000000009"/>
    <d v="2023-04-06T02:23:00"/>
    <d v="2023-04-06T02:23:00"/>
    <d v="2023-04-06T04:13:00"/>
    <d v="1899-12-30T02:05:00"/>
    <n v="0.6166666666666667"/>
    <d v="1899-12-30T01:28:00"/>
    <s v="SI"/>
  </r>
  <r>
    <n v="628"/>
    <s v="Cliente_124"/>
    <n v="1"/>
    <d v="2023-04-06T00:09:00"/>
    <d v="2023-04-06T01:37:00"/>
    <s v="Mesero_3"/>
    <x v="1"/>
    <x v="2"/>
    <n v="15.03"/>
    <s v="Reservada"/>
    <s v="Chile"/>
    <s v="Plato_7"/>
    <n v="183.03"/>
    <d v="2023-04-06T00:09:00"/>
    <d v="2023-04-06T00:09:00"/>
    <d v="2023-04-06T01:37:00"/>
    <d v="1899-12-30T01:28:00"/>
    <n v="0.71666666666666667"/>
    <d v="1899-12-30T00:45:00"/>
    <s v="SI"/>
  </r>
  <r>
    <n v="629"/>
    <s v="Cliente_828"/>
    <n v="2"/>
    <d v="2023-04-06T02:07:00"/>
    <d v="2023-04-06T05:55:00"/>
    <s v="Mesero_4"/>
    <x v="2"/>
    <x v="0"/>
    <n v="26.07"/>
    <s v="Ocupada"/>
    <s v="Argentina"/>
    <s v="Plato_18"/>
    <n v="156.07"/>
    <d v="2023-04-06T02:07:00"/>
    <d v="2023-04-06T02:07:00"/>
    <d v="2023-04-06T05:55:00"/>
    <d v="1899-12-30T04:03:00"/>
    <n v="1.4"/>
    <d v="1899-12-30T02:39:00"/>
    <s v="SI"/>
  </r>
  <r>
    <n v="630"/>
    <s v="Cliente_385"/>
    <n v="2"/>
    <d v="2023-04-06T00:02:00"/>
    <d v="2023-04-06T02:49:00"/>
    <s v="Mesero_5"/>
    <x v="0"/>
    <x v="0"/>
    <n v="36.619999999999997"/>
    <s v="Libre"/>
    <s v="Bolivia"/>
    <s v="Plato_17"/>
    <n v="218.62"/>
    <d v="2023-04-06T00:02:00"/>
    <d v="2023-04-06T00:02:00"/>
    <d v="2023-04-06T02:49:00"/>
    <d v="1899-12-30T02:47:00"/>
    <n v="1.25"/>
    <d v="1899-12-30T01:32:00"/>
    <s v="SI"/>
  </r>
  <r>
    <n v="631"/>
    <s v="Cliente_841"/>
    <n v="1"/>
    <d v="2023-04-06T00:21:00"/>
    <d v="2023-04-06T02:51:00"/>
    <s v="Mesero_5"/>
    <x v="2"/>
    <x v="2"/>
    <n v="39.71"/>
    <s v="Reservada"/>
    <s v="Colombia"/>
    <s v="Plato_5"/>
    <n v="105.71000000000001"/>
    <d v="2023-04-06T00:21:00"/>
    <d v="2023-04-06T00:21:00"/>
    <d v="2023-04-06T02:51:00"/>
    <d v="1899-12-30T02:30:00"/>
    <n v="0.76666666666666672"/>
    <d v="1899-12-30T01:44:00"/>
    <s v="SI"/>
  </r>
  <r>
    <n v="632"/>
    <s v="Cliente_605"/>
    <n v="2"/>
    <d v="2023-04-06T00:15:00"/>
    <d v="2023-04-06T02:55:00"/>
    <s v="Mesero_3"/>
    <x v="1"/>
    <x v="2"/>
    <n v="22.41"/>
    <s v="Libre"/>
    <s v="Ecuador"/>
    <s v="Plato_15"/>
    <n v="151.41"/>
    <d v="2023-04-06T00:15:00"/>
    <d v="2023-04-06T00:15:00"/>
    <d v="2023-04-06T02:55:00"/>
    <d v="1899-12-30T02:40:00"/>
    <n v="1.4666666666666666"/>
    <d v="1899-12-30T01:12:00"/>
    <s v="SI"/>
  </r>
  <r>
    <n v="633"/>
    <s v="Cliente_197"/>
    <n v="5"/>
    <d v="2023-04-06T03:43:00"/>
    <d v="2023-04-06T05:28:00"/>
    <s v="Mesero_3"/>
    <x v="0"/>
    <x v="2"/>
    <n v="11.19"/>
    <s v="Reservada"/>
    <s v="Bolivia"/>
    <s v="Plato_2"/>
    <n v="247.19"/>
    <d v="2023-04-06T03:43:00"/>
    <d v="2023-04-06T03:43:00"/>
    <d v="2023-04-06T05:28:00"/>
    <d v="1899-12-30T01:45:00"/>
    <n v="2.4833333333333334"/>
    <d v="1899-12-30T00:00:00"/>
    <s v="NO"/>
  </r>
  <r>
    <n v="634"/>
    <s v="Cliente_285"/>
    <n v="1"/>
    <d v="2023-04-06T00:03:00"/>
    <d v="2023-04-06T03:36:00"/>
    <s v="Mesero_1"/>
    <x v="1"/>
    <x v="2"/>
    <n v="29.25"/>
    <s v="Reservada"/>
    <s v="Venezuela"/>
    <s v="Plato_5"/>
    <n v="373.25"/>
    <d v="2023-04-06T00:03:00"/>
    <d v="2023-04-06T00:03:00"/>
    <d v="2023-04-06T03:36:00"/>
    <d v="1899-12-30T03:33:00"/>
    <n v="2.6166666666666667"/>
    <d v="1899-12-30T00:56:00"/>
    <s v="SI"/>
  </r>
  <r>
    <n v="635"/>
    <s v="Cliente_19"/>
    <n v="2"/>
    <d v="2023-04-06T00:17:00"/>
    <d v="2023-04-06T03:04:00"/>
    <s v="Mesero_2"/>
    <x v="0"/>
    <x v="2"/>
    <n v="22.15"/>
    <s v="Libre"/>
    <s v="Perú"/>
    <s v="Plato_9"/>
    <n v="80.150000000000006"/>
    <d v="2023-04-06T00:17:00"/>
    <d v="2023-04-06T00:17:00"/>
    <d v="2023-04-06T03:04:00"/>
    <d v="1899-12-30T02:47:00"/>
    <n v="0.41666666666666669"/>
    <d v="1899-12-30T02:22:00"/>
    <s v="SI"/>
  </r>
  <r>
    <n v="636"/>
    <s v="Cliente_586"/>
    <n v="3"/>
    <d v="2023-04-06T03:35:00"/>
    <d v="2023-04-06T05:48:00"/>
    <s v="Mesero_5"/>
    <x v="2"/>
    <x v="0"/>
    <n v="32.86"/>
    <s v="Libre"/>
    <s v="Ecuador"/>
    <s v="Plato_7"/>
    <n v="158.86000000000001"/>
    <d v="2023-04-06T03:35:00"/>
    <d v="2023-04-06T03:35:00"/>
    <d v="2023-04-06T05:48:00"/>
    <d v="1899-12-30T02:13:00"/>
    <n v="2.5166666666666666"/>
    <d v="1899-12-30T00:00:00"/>
    <s v="NO"/>
  </r>
  <r>
    <n v="637"/>
    <s v="Cliente_687"/>
    <n v="3"/>
    <d v="2023-04-06T01:55:00"/>
    <d v="2023-04-06T04:32:00"/>
    <s v="Mesero_4"/>
    <x v="0"/>
    <x v="2"/>
    <n v="36.58"/>
    <s v="Reservada"/>
    <s v="Ecuador"/>
    <s v="Plato_11"/>
    <n v="153.57999999999998"/>
    <d v="2023-04-06T01:55:00"/>
    <d v="2023-04-06T01:55:00"/>
    <d v="2023-04-06T04:32:00"/>
    <d v="1899-12-30T02:37:00"/>
    <n v="1.0166666666666666"/>
    <d v="1899-12-30T01:36:00"/>
    <s v="SI"/>
  </r>
  <r>
    <n v="638"/>
    <s v="Cliente_406"/>
    <n v="6"/>
    <d v="2023-04-06T00:54:00"/>
    <d v="2023-04-06T02:16:00"/>
    <s v="Mesero_3"/>
    <x v="2"/>
    <x v="2"/>
    <n v="30.71"/>
    <s v="Ocupada"/>
    <s v="Argentina"/>
    <s v="Plato_2"/>
    <n v="120.71000000000001"/>
    <d v="2023-04-06T00:54:00"/>
    <d v="2023-04-06T00:54:00"/>
    <d v="2023-04-06T02:16:00"/>
    <d v="1899-12-30T01:37:00"/>
    <n v="0.73333333333333328"/>
    <d v="1899-12-30T00:53:00"/>
    <s v="SI"/>
  </r>
  <r>
    <n v="639"/>
    <s v="Cliente_415"/>
    <n v="4"/>
    <d v="2023-04-06T02:17:00"/>
    <d v="2023-04-06T05:19:00"/>
    <s v="Mesero_2"/>
    <x v="2"/>
    <x v="2"/>
    <n v="18.97"/>
    <s v="Reservada"/>
    <s v="España"/>
    <s v="Plato_10"/>
    <n v="170.97"/>
    <d v="2023-04-06T02:17:00"/>
    <d v="2023-04-06T02:17:00"/>
    <d v="2023-04-06T05:19:00"/>
    <d v="1899-12-30T03:02:00"/>
    <n v="2.2666666666666666"/>
    <d v="1899-12-30T00:46:00"/>
    <s v="SI"/>
  </r>
  <r>
    <n v="640"/>
    <s v="Cliente_456"/>
    <n v="3"/>
    <d v="2023-04-06T00:41:00"/>
    <d v="2023-04-06T01:50:00"/>
    <s v="Mesero_3"/>
    <x v="0"/>
    <x v="0"/>
    <n v="49.29"/>
    <s v="Libre"/>
    <s v="Venezuela"/>
    <s v="Plato_10"/>
    <n v="268.29000000000002"/>
    <d v="2023-04-06T00:41:00"/>
    <d v="2023-04-06T00:41:00"/>
    <d v="2023-04-06T01:50:00"/>
    <d v="1899-12-30T01:09:00"/>
    <n v="1.25"/>
    <d v="1899-12-30T00:00:00"/>
    <s v="NO"/>
  </r>
  <r>
    <n v="641"/>
    <s v="Cliente_820"/>
    <n v="4"/>
    <d v="2023-04-06T01:08:00"/>
    <d v="2023-04-06T03:52:00"/>
    <s v="Mesero_1"/>
    <x v="0"/>
    <x v="0"/>
    <n v="39.68"/>
    <s v="Reservada"/>
    <s v="Ecuador"/>
    <s v="Plato_9"/>
    <n v="247.68"/>
    <d v="2023-04-06T01:08:00"/>
    <d v="2023-04-06T01:08:00"/>
    <d v="2023-04-06T03:52:00"/>
    <d v="1899-12-30T02:44:00"/>
    <n v="1.2333333333333334"/>
    <d v="1899-12-30T01:30:00"/>
    <s v="SI"/>
  </r>
  <r>
    <n v="642"/>
    <s v="Cliente_698"/>
    <n v="1"/>
    <d v="2023-04-06T02:36:00"/>
    <d v="2023-04-06T05:24:00"/>
    <s v="Mesero_2"/>
    <x v="0"/>
    <x v="2"/>
    <n v="11.11"/>
    <s v="Ocupada"/>
    <s v="Argentina"/>
    <s v="Plato_13"/>
    <n v="187.11"/>
    <d v="2023-04-06T02:36:00"/>
    <d v="2023-04-06T02:36:00"/>
    <d v="2023-04-06T05:24:00"/>
    <d v="1899-12-30T03:03:00"/>
    <n v="1.35"/>
    <d v="1899-12-30T01:42:00"/>
    <s v="SI"/>
  </r>
  <r>
    <n v="643"/>
    <s v="Cliente_59"/>
    <n v="2"/>
    <d v="2023-04-06T00:17:00"/>
    <d v="2023-04-06T01:56:00"/>
    <s v="Mesero_2"/>
    <x v="1"/>
    <x v="0"/>
    <n v="28.81"/>
    <s v="Ocupada"/>
    <s v="Uruguay"/>
    <s v="Plato_11"/>
    <n v="61.81"/>
    <d v="2023-04-06T00:17:00"/>
    <d v="2023-04-06T00:17:00"/>
    <d v="2023-04-06T01:56:00"/>
    <d v="1899-12-30T01:54:00"/>
    <n v="0.3"/>
    <d v="1899-12-30T01:36:00"/>
    <s v="SI"/>
  </r>
  <r>
    <n v="644"/>
    <s v="Cliente_799"/>
    <n v="6"/>
    <d v="2023-04-06T03:44:00"/>
    <d v="2023-04-06T07:10:00"/>
    <s v="Mesero_1"/>
    <x v="0"/>
    <x v="0"/>
    <n v="13.86"/>
    <s v="Reservada"/>
    <s v="Ecuador"/>
    <s v="Plato_17"/>
    <n v="106.86"/>
    <d v="2023-04-06T03:44:00"/>
    <d v="2023-04-06T03:44:00"/>
    <d v="2023-04-06T07:10:00"/>
    <d v="1899-12-30T03:26:00"/>
    <n v="0.85"/>
    <d v="1899-12-30T02:35:00"/>
    <s v="SI"/>
  </r>
  <r>
    <n v="645"/>
    <s v="Cliente_196"/>
    <n v="6"/>
    <d v="2023-04-06T02:50:00"/>
    <d v="2023-04-06T06:25:00"/>
    <s v="Mesero_3"/>
    <x v="2"/>
    <x v="1"/>
    <n v="40.03"/>
    <s v="Libre"/>
    <s v="Bolivia"/>
    <s v="Plato_11"/>
    <n v="220.03"/>
    <d v="2023-04-06T02:50:00"/>
    <d v="2023-04-06T02:50:00"/>
    <d v="2023-04-06T06:25:00"/>
    <d v="1899-12-30T03:35:00"/>
    <n v="1.6166666666666667"/>
    <d v="1899-12-30T01:58:00"/>
    <s v="SI"/>
  </r>
  <r>
    <n v="646"/>
    <s v="Cliente_623"/>
    <n v="2"/>
    <d v="2023-04-06T03:59:00"/>
    <d v="2023-04-06T06:38:00"/>
    <s v="Mesero_2"/>
    <x v="0"/>
    <x v="0"/>
    <n v="12.59"/>
    <s v="Libre"/>
    <s v="Bolivia"/>
    <s v="Plato_8"/>
    <n v="82.59"/>
    <d v="2023-04-06T03:59:00"/>
    <d v="2023-04-06T03:59:00"/>
    <d v="2023-04-06T06:38:00"/>
    <d v="1899-12-30T02:39:00"/>
    <n v="0.6"/>
    <d v="1899-12-30T02:03:00"/>
    <s v="SI"/>
  </r>
  <r>
    <n v="647"/>
    <s v="Cliente_52"/>
    <n v="2"/>
    <d v="2023-04-06T02:55:00"/>
    <d v="2023-04-06T06:25:00"/>
    <s v="Mesero_2"/>
    <x v="0"/>
    <x v="2"/>
    <n v="42.79"/>
    <s v="Reservada"/>
    <s v="Bolivia"/>
    <s v="Plato_4"/>
    <n v="140.79"/>
    <d v="2023-04-06T02:55:00"/>
    <d v="2023-04-06T02:55:00"/>
    <d v="2023-04-06T06:25:00"/>
    <d v="1899-12-30T03:30:00"/>
    <n v="0.65"/>
    <d v="1899-12-30T02:51:00"/>
    <s v="SI"/>
  </r>
  <r>
    <n v="648"/>
    <s v="Cliente_946"/>
    <n v="1"/>
    <d v="2023-04-06T02:59:00"/>
    <d v="2023-04-06T04:55:00"/>
    <s v="Mesero_2"/>
    <x v="2"/>
    <x v="2"/>
    <n v="17.43"/>
    <s v="Libre"/>
    <s v="Brasil"/>
    <s v="Plato_16"/>
    <n v="73.430000000000007"/>
    <d v="2023-04-06T02:59:00"/>
    <d v="2023-04-06T02:59:00"/>
    <d v="2023-04-06T04:55:00"/>
    <d v="1899-12-30T01:56:00"/>
    <n v="0.78333333333333333"/>
    <d v="1899-12-30T01:09:00"/>
    <s v="SI"/>
  </r>
  <r>
    <n v="649"/>
    <s v="Cliente_278"/>
    <n v="1"/>
    <d v="2023-04-06T00:55:00"/>
    <d v="2023-04-06T03:45:00"/>
    <s v="Mesero_5"/>
    <x v="0"/>
    <x v="1"/>
    <n v="15.98"/>
    <s v="Ocupada"/>
    <s v="Paraguay"/>
    <s v="Plato_9"/>
    <n v="271.98"/>
    <d v="2023-04-06T00:55:00"/>
    <d v="2023-04-06T00:55:00"/>
    <d v="2023-04-06T03:45:00"/>
    <d v="1899-12-30T03:05:00"/>
    <n v="1.8166666666666667"/>
    <d v="1899-12-30T01:16:00"/>
    <s v="SI"/>
  </r>
  <r>
    <n v="650"/>
    <s v="Cliente_232"/>
    <n v="3"/>
    <d v="2023-04-07T03:33:00"/>
    <d v="2023-04-07T05:02:00"/>
    <s v="Mesero_3"/>
    <x v="0"/>
    <x v="0"/>
    <n v="38.21"/>
    <s v="Libre"/>
    <s v="Argentina"/>
    <s v="Plato_13"/>
    <n v="275.20999999999998"/>
    <d v="2023-04-07T03:33:00"/>
    <d v="2023-04-07T03:33:00"/>
    <d v="2023-04-07T05:02:00"/>
    <d v="1899-12-30T01:29:00"/>
    <n v="1.2666666666666666"/>
    <d v="1899-12-30T00:13:00"/>
    <s v="SI"/>
  </r>
  <r>
    <n v="651"/>
    <s v="Cliente_595"/>
    <n v="4"/>
    <d v="2023-04-07T02:04:00"/>
    <d v="2023-04-07T05:44:00"/>
    <s v="Mesero_4"/>
    <x v="2"/>
    <x v="2"/>
    <n v="20.27"/>
    <s v="Libre"/>
    <s v="Argentina"/>
    <s v="Plato_20"/>
    <n v="229.27"/>
    <d v="2023-04-07T02:04:00"/>
    <d v="2023-04-07T02:04:00"/>
    <d v="2023-04-07T05:44:00"/>
    <d v="1899-12-30T03:40:00"/>
    <n v="1.4666666666666666"/>
    <d v="1899-12-30T02:12:00"/>
    <s v="SI"/>
  </r>
  <r>
    <n v="652"/>
    <s v="Cliente_968"/>
    <n v="5"/>
    <d v="2023-04-07T00:06:00"/>
    <d v="2023-04-07T02:26:00"/>
    <s v="Mesero_2"/>
    <x v="0"/>
    <x v="0"/>
    <n v="23.26"/>
    <s v="Ocupada"/>
    <s v="Uruguay"/>
    <s v="Plato_17"/>
    <n v="193.26"/>
    <d v="2023-04-07T00:06:00"/>
    <d v="2023-04-07T00:06:00"/>
    <d v="2023-04-07T02:26:00"/>
    <d v="1899-12-30T02:35:00"/>
    <n v="0.83333333333333337"/>
    <d v="1899-12-30T01:45:00"/>
    <s v="SI"/>
  </r>
  <r>
    <n v="653"/>
    <s v="Cliente_2"/>
    <n v="5"/>
    <d v="2023-04-07T02:31:00"/>
    <d v="2023-04-07T04:20:00"/>
    <s v="Mesero_1"/>
    <x v="0"/>
    <x v="2"/>
    <n v="34.33"/>
    <s v="Libre"/>
    <s v="Venezuela"/>
    <s v="Plato_16"/>
    <n v="278.33"/>
    <d v="2023-04-07T02:31:00"/>
    <d v="2023-04-07T02:31:00"/>
    <d v="2023-04-07T04:20:00"/>
    <d v="1899-12-30T01:49:00"/>
    <n v="2.5"/>
    <d v="1899-12-30T00:00:00"/>
    <s v="NO"/>
  </r>
  <r>
    <n v="654"/>
    <s v="Cliente_880"/>
    <n v="5"/>
    <d v="2023-04-07T00:02:00"/>
    <d v="2023-04-07T01:44:00"/>
    <s v="Mesero_5"/>
    <x v="2"/>
    <x v="2"/>
    <n v="23.98"/>
    <s v="Ocupada"/>
    <s v="Uruguay"/>
    <s v="Plato_5"/>
    <n v="65.98"/>
    <d v="2023-04-07T00:02:00"/>
    <d v="2023-04-07T00:02:00"/>
    <d v="2023-04-07T01:44:00"/>
    <d v="1899-12-30T01:57:00"/>
    <n v="0.73333333333333328"/>
    <d v="1899-12-30T01:13:00"/>
    <s v="SI"/>
  </r>
  <r>
    <n v="655"/>
    <s v="Cliente_626"/>
    <n v="4"/>
    <d v="2023-04-07T01:15:00"/>
    <d v="2023-04-07T04:49:00"/>
    <s v="Mesero_5"/>
    <x v="0"/>
    <x v="1"/>
    <n v="21.7"/>
    <s v="Reservada"/>
    <s v="Brasil"/>
    <s v="Plato_17"/>
    <n v="114.7"/>
    <d v="2023-04-07T01:15:00"/>
    <d v="2023-04-07T01:15:00"/>
    <d v="2023-04-07T04:49:00"/>
    <d v="1899-12-30T03:34:00"/>
    <n v="0.6"/>
    <d v="1899-12-30T02:58:00"/>
    <s v="SI"/>
  </r>
  <r>
    <n v="656"/>
    <s v="Cliente_411"/>
    <n v="6"/>
    <d v="2023-04-07T03:36:00"/>
    <d v="2023-04-07T06:40:00"/>
    <s v="Mesero_1"/>
    <x v="2"/>
    <x v="2"/>
    <n v="31.23"/>
    <s v="Reservada"/>
    <s v="Argentina"/>
    <s v="Plato_14"/>
    <n v="188.23"/>
    <d v="2023-04-07T03:36:00"/>
    <d v="2023-04-07T03:36:00"/>
    <d v="2023-04-07T06:40:00"/>
    <d v="1899-12-30T03:04:00"/>
    <n v="1.8333333333333333"/>
    <d v="1899-12-30T01:14:00"/>
    <s v="SI"/>
  </r>
  <r>
    <n v="657"/>
    <s v="Cliente_123"/>
    <n v="2"/>
    <d v="2023-04-07T00:51:00"/>
    <d v="2023-04-07T04:07:00"/>
    <s v="Mesero_1"/>
    <x v="0"/>
    <x v="1"/>
    <n v="44.2"/>
    <s v="Reservada"/>
    <s v="Chile"/>
    <s v="Plato_20"/>
    <n v="240.2"/>
    <d v="2023-04-07T00:51:00"/>
    <d v="2023-04-07T00:51:00"/>
    <d v="2023-04-07T04:07:00"/>
    <d v="1899-12-30T03:16:00"/>
    <n v="2.2333333333333334"/>
    <d v="1899-12-30T01:02:00"/>
    <s v="SI"/>
  </r>
  <r>
    <n v="658"/>
    <s v="Cliente_910"/>
    <n v="5"/>
    <d v="2023-04-07T01:43:00"/>
    <d v="2023-04-07T05:02:00"/>
    <s v="Mesero_5"/>
    <x v="1"/>
    <x v="1"/>
    <n v="31.27"/>
    <s v="Reservada"/>
    <s v="Brasil"/>
    <s v="Plato_15"/>
    <n v="117.27"/>
    <d v="2023-04-07T01:43:00"/>
    <d v="2023-04-07T01:43:00"/>
    <d v="2023-04-07T05:02:00"/>
    <d v="1899-12-30T03:19:00"/>
    <n v="0.8"/>
    <d v="1899-12-30T02:31:00"/>
    <s v="SI"/>
  </r>
  <r>
    <n v="659"/>
    <s v="Cliente_539"/>
    <n v="4"/>
    <d v="2023-04-07T02:50:00"/>
    <d v="2023-04-07T04:03:00"/>
    <s v="Mesero_4"/>
    <x v="0"/>
    <x v="2"/>
    <n v="35.24"/>
    <s v="Ocupada"/>
    <s v="Perú"/>
    <s v="Plato_9"/>
    <n v="122.24000000000001"/>
    <d v="2023-04-07T02:50:00"/>
    <d v="2023-04-07T02:50:00"/>
    <d v="2023-04-07T04:03:00"/>
    <d v="1899-12-30T01:28:00"/>
    <n v="0.51666666666666672"/>
    <d v="1899-12-30T00:57:00"/>
    <s v="SI"/>
  </r>
  <r>
    <n v="660"/>
    <s v="Cliente_483"/>
    <n v="4"/>
    <d v="2023-04-07T01:56:00"/>
    <d v="2023-04-07T05:51:00"/>
    <s v="Mesero_2"/>
    <x v="1"/>
    <x v="2"/>
    <n v="15.91"/>
    <s v="Reservada"/>
    <s v="Brasil"/>
    <s v="Plato_12"/>
    <n v="223.91"/>
    <d v="2023-04-07T01:56:00"/>
    <d v="2023-04-07T01:56:00"/>
    <d v="2023-04-07T05:51:00"/>
    <d v="1899-12-30T03:55:00"/>
    <n v="0.75"/>
    <d v="1899-12-30T03:10:00"/>
    <s v="SI"/>
  </r>
  <r>
    <n v="661"/>
    <s v="Cliente_949"/>
    <n v="4"/>
    <d v="2023-04-07T03:22:00"/>
    <d v="2023-04-07T06:52:00"/>
    <s v="Mesero_4"/>
    <x v="2"/>
    <x v="2"/>
    <n v="32.54"/>
    <s v="Ocupada"/>
    <s v="Argentina"/>
    <s v="Plato_14"/>
    <n v="238.54"/>
    <d v="2023-04-07T03:22:00"/>
    <d v="2023-04-07T03:22:00"/>
    <d v="2023-04-07T06:52:00"/>
    <d v="1899-12-30T03:45:00"/>
    <n v="2.25"/>
    <d v="1899-12-30T01:30:00"/>
    <s v="SI"/>
  </r>
  <r>
    <n v="662"/>
    <s v="Cliente_642"/>
    <n v="4"/>
    <d v="2023-04-07T02:01:00"/>
    <d v="2023-04-07T05:02:00"/>
    <s v="Mesero_1"/>
    <x v="0"/>
    <x v="2"/>
    <n v="11.64"/>
    <s v="Libre"/>
    <s v="Bolivia"/>
    <s v="Plato_7"/>
    <n v="144.63999999999999"/>
    <d v="2023-04-07T02:01:00"/>
    <d v="2023-04-07T02:01:00"/>
    <d v="2023-04-07T05:02:00"/>
    <d v="1899-12-30T03:01:00"/>
    <n v="1.4166666666666667"/>
    <d v="1899-12-30T01:36:00"/>
    <s v="SI"/>
  </r>
  <r>
    <n v="663"/>
    <s v="Cliente_962"/>
    <n v="1"/>
    <d v="2023-04-07T01:09:00"/>
    <d v="2023-04-07T03:47:00"/>
    <s v="Mesero_1"/>
    <x v="0"/>
    <x v="1"/>
    <n v="41.8"/>
    <s v="Ocupada"/>
    <s v="España"/>
    <s v="Plato_4"/>
    <n v="155.80000000000001"/>
    <d v="2023-04-07T01:09:00"/>
    <d v="2023-04-07T01:09:00"/>
    <d v="2023-04-07T03:47:00"/>
    <d v="1899-12-30T02:53:00"/>
    <n v="1.45"/>
    <d v="1899-12-30T01:26:00"/>
    <s v="SI"/>
  </r>
  <r>
    <n v="664"/>
    <s v="Cliente_883"/>
    <n v="6"/>
    <d v="2023-04-07T01:35:00"/>
    <d v="2023-04-07T03:53:00"/>
    <s v="Mesero_4"/>
    <x v="1"/>
    <x v="0"/>
    <n v="31.27"/>
    <s v="Reservada"/>
    <s v="Colombia"/>
    <s v="Plato_4"/>
    <n v="153.27000000000001"/>
    <d v="2023-04-07T01:35:00"/>
    <d v="2023-04-07T01:35:00"/>
    <d v="2023-04-07T03:53:00"/>
    <d v="1899-12-30T02:18:00"/>
    <n v="1.65"/>
    <d v="1899-12-30T00:39:00"/>
    <s v="SI"/>
  </r>
  <r>
    <n v="665"/>
    <s v="Cliente_425"/>
    <n v="1"/>
    <d v="2023-04-07T02:05:00"/>
    <d v="2023-04-07T05:56:00"/>
    <s v="Mesero_5"/>
    <x v="0"/>
    <x v="2"/>
    <n v="25.32"/>
    <s v="Ocupada"/>
    <s v="Bolivia"/>
    <s v="Plato_1"/>
    <n v="154.32"/>
    <d v="2023-04-07T02:05:00"/>
    <d v="2023-04-07T02:05:00"/>
    <d v="2023-04-07T05:56:00"/>
    <d v="1899-12-30T04:06:00"/>
    <n v="0.66666666666666663"/>
    <d v="1899-12-30T03:26:00"/>
    <s v="SI"/>
  </r>
  <r>
    <n v="666"/>
    <s v="Cliente_593"/>
    <n v="4"/>
    <d v="2023-04-07T01:04:00"/>
    <d v="2023-04-07T04:57:00"/>
    <s v="Mesero_2"/>
    <x v="0"/>
    <x v="2"/>
    <n v="11.86"/>
    <s v="Libre"/>
    <s v="Paraguay"/>
    <s v="Plato_3"/>
    <n v="51.86"/>
    <d v="2023-04-07T01:04:00"/>
    <d v="2023-04-07T01:04:00"/>
    <d v="2023-04-07T04:57:00"/>
    <d v="1899-12-30T03:53:00"/>
    <n v="0.45"/>
    <d v="1899-12-30T03:26:00"/>
    <s v="SI"/>
  </r>
  <r>
    <n v="667"/>
    <s v="Cliente_368"/>
    <n v="5"/>
    <d v="2023-04-07T03:39:00"/>
    <d v="2023-04-07T07:07:00"/>
    <s v="Mesero_3"/>
    <x v="0"/>
    <x v="2"/>
    <n v="20.49"/>
    <s v="Reservada"/>
    <s v="Perú"/>
    <s v="Plato_19"/>
    <n v="56.489999999999995"/>
    <d v="2023-04-07T03:39:00"/>
    <d v="2023-04-07T03:39:00"/>
    <d v="2023-04-07T07:07:00"/>
    <d v="1899-12-30T03:28:00"/>
    <n v="0.2"/>
    <d v="1899-12-30T03:16:00"/>
    <s v="SI"/>
  </r>
  <r>
    <n v="668"/>
    <s v="Cliente_418"/>
    <n v="4"/>
    <d v="2023-04-07T01:43:00"/>
    <d v="2023-04-07T04:41:00"/>
    <s v="Mesero_1"/>
    <x v="1"/>
    <x v="2"/>
    <n v="18.61"/>
    <s v="Reservada"/>
    <s v="Bolivia"/>
    <s v="Plato_10"/>
    <n v="219.61"/>
    <d v="2023-04-07T01:43:00"/>
    <d v="2023-04-07T01:43:00"/>
    <d v="2023-04-07T04:41:00"/>
    <d v="1899-12-30T02:58:00"/>
    <n v="1.9166666666666667"/>
    <d v="1899-12-30T01:03:00"/>
    <s v="SI"/>
  </r>
  <r>
    <n v="669"/>
    <s v="Cliente_693"/>
    <n v="4"/>
    <d v="2023-04-07T01:01:00"/>
    <d v="2023-04-07T04:34:00"/>
    <s v="Mesero_3"/>
    <x v="0"/>
    <x v="2"/>
    <n v="10.68"/>
    <s v="Libre"/>
    <s v="Venezuela"/>
    <s v="Plato_17"/>
    <n v="191.68"/>
    <d v="2023-04-07T01:01:00"/>
    <d v="2023-04-07T01:01:00"/>
    <d v="2023-04-07T04:34:00"/>
    <d v="1899-12-30T03:33:00"/>
    <n v="1.1499999999999999"/>
    <d v="1899-12-30T02:24:00"/>
    <s v="SI"/>
  </r>
  <r>
    <n v="670"/>
    <s v="Cliente_226"/>
    <n v="6"/>
    <d v="2023-04-07T01:52:00"/>
    <d v="2023-04-07T03:12:00"/>
    <s v="Mesero_2"/>
    <x v="0"/>
    <x v="1"/>
    <n v="37.93"/>
    <s v="Ocupada"/>
    <s v="Bolivia"/>
    <s v="Plato_14"/>
    <n v="131.93"/>
    <d v="2023-04-07T01:52:00"/>
    <d v="2023-04-07T01:52:00"/>
    <d v="2023-04-07T03:12:00"/>
    <d v="1899-12-30T01:35:00"/>
    <n v="1.25"/>
    <d v="1899-12-30T00:20:00"/>
    <s v="SI"/>
  </r>
  <r>
    <n v="671"/>
    <s v="Cliente_759"/>
    <n v="3"/>
    <d v="2023-04-07T02:18:00"/>
    <d v="2023-04-07T03:30:00"/>
    <s v="Mesero_3"/>
    <x v="0"/>
    <x v="1"/>
    <n v="32.200000000000003"/>
    <s v="Reservada"/>
    <s v="Bolivia"/>
    <s v="Plato_8"/>
    <n v="216.2"/>
    <d v="2023-04-07T02:18:00"/>
    <d v="2023-04-07T02:18:00"/>
    <d v="2023-04-07T03:30:00"/>
    <d v="1899-12-30T01:12:00"/>
    <n v="1.5833333333333333"/>
    <d v="1899-12-30T00:00:00"/>
    <s v="NO"/>
  </r>
  <r>
    <n v="672"/>
    <s v="Cliente_517"/>
    <n v="6"/>
    <d v="2023-04-07T01:24:00"/>
    <d v="2023-04-07T03:51:00"/>
    <s v="Mesero_4"/>
    <x v="2"/>
    <x v="2"/>
    <n v="29.19"/>
    <s v="Reservada"/>
    <s v="Chile"/>
    <s v="Plato_15"/>
    <n v="186.19"/>
    <d v="2023-04-07T01:24:00"/>
    <d v="2023-04-07T01:24:00"/>
    <d v="2023-04-07T03:51:00"/>
    <d v="1899-12-30T02:27:00"/>
    <n v="1.3"/>
    <d v="1899-12-30T01:09:00"/>
    <s v="SI"/>
  </r>
  <r>
    <n v="673"/>
    <s v="Cliente_485"/>
    <n v="6"/>
    <d v="2023-04-07T00:37:00"/>
    <d v="2023-04-07T02:52:00"/>
    <s v="Mesero_5"/>
    <x v="0"/>
    <x v="2"/>
    <n v="36.5"/>
    <s v="Reservada"/>
    <s v="Venezuela"/>
    <s v="Plato_20"/>
    <n v="301.5"/>
    <d v="2023-04-07T00:37:00"/>
    <d v="2023-04-07T00:37:00"/>
    <d v="2023-04-07T02:52:00"/>
    <d v="1899-12-30T02:15:00"/>
    <n v="1.55"/>
    <d v="1899-12-30T00:42:00"/>
    <s v="SI"/>
  </r>
  <r>
    <n v="674"/>
    <s v="Cliente_834"/>
    <n v="3"/>
    <d v="2023-04-07T00:03:00"/>
    <d v="2023-04-07T01:30:00"/>
    <s v="Mesero_5"/>
    <x v="2"/>
    <x v="2"/>
    <n v="41.29"/>
    <s v="Libre"/>
    <s v="Paraguay"/>
    <s v="Plato_12"/>
    <n v="248.29"/>
    <d v="2023-04-07T00:03:00"/>
    <d v="2023-04-07T00:03:00"/>
    <d v="2023-04-07T01:30:00"/>
    <d v="1899-12-30T01:27:00"/>
    <n v="1.0833333333333333"/>
    <d v="1899-12-30T00:22:00"/>
    <s v="SI"/>
  </r>
  <r>
    <n v="675"/>
    <s v="Cliente_104"/>
    <n v="2"/>
    <d v="2023-04-07T00:54:00"/>
    <d v="2023-04-07T04:33:00"/>
    <s v="Mesero_2"/>
    <x v="2"/>
    <x v="1"/>
    <n v="30.74"/>
    <s v="Reservada"/>
    <s v="Ecuador"/>
    <s v="Plato_1"/>
    <n v="223.74"/>
    <d v="2023-04-07T00:54:00"/>
    <d v="2023-04-07T00:54:00"/>
    <d v="2023-04-07T04:33:00"/>
    <d v="1899-12-30T03:39:00"/>
    <n v="2.0166666666666666"/>
    <d v="1899-12-30T01:38:00"/>
    <s v="SI"/>
  </r>
  <r>
    <n v="676"/>
    <s v="Cliente_494"/>
    <n v="6"/>
    <d v="2023-04-07T00:28:00"/>
    <d v="2023-04-07T03:45:00"/>
    <s v="Mesero_3"/>
    <x v="0"/>
    <x v="2"/>
    <n v="41.6"/>
    <s v="Ocupada"/>
    <s v="Ecuador"/>
    <s v="Plato_17"/>
    <n v="165.6"/>
    <d v="2023-04-07T00:28:00"/>
    <d v="2023-04-07T00:28:00"/>
    <d v="2023-04-07T03:45:00"/>
    <d v="1899-12-30T03:32:00"/>
    <n v="2.0166666666666666"/>
    <d v="1899-12-30T01:31:00"/>
    <s v="SI"/>
  </r>
  <r>
    <n v="677"/>
    <s v="Cliente_331"/>
    <n v="6"/>
    <d v="2023-04-07T00:34:00"/>
    <d v="2023-04-07T02:37:00"/>
    <s v="Mesero_2"/>
    <x v="0"/>
    <x v="2"/>
    <n v="12.57"/>
    <s v="Ocupada"/>
    <s v="Bolivia"/>
    <s v="Plato_3"/>
    <n v="156.57"/>
    <d v="2023-04-07T00:34:00"/>
    <d v="2023-04-07T00:34:00"/>
    <d v="2023-04-07T02:37:00"/>
    <d v="1899-12-30T02:18:00"/>
    <n v="2.4666666666666668"/>
    <d v="1899-12-30T00:00:00"/>
    <s v="NO"/>
  </r>
  <r>
    <n v="678"/>
    <s v="Cliente_483"/>
    <n v="1"/>
    <d v="2023-04-07T03:01:00"/>
    <d v="2023-04-07T05:22:00"/>
    <s v="Mesero_3"/>
    <x v="0"/>
    <x v="2"/>
    <n v="26.76"/>
    <s v="Ocupada"/>
    <s v="Chile"/>
    <s v="Plato_9"/>
    <n v="230.76"/>
    <d v="2023-04-07T03:01:00"/>
    <d v="2023-04-07T03:01:00"/>
    <d v="2023-04-07T05:22:00"/>
    <d v="1899-12-30T02:36:00"/>
    <n v="2.0166666666666666"/>
    <d v="1899-12-30T00:35:00"/>
    <s v="SI"/>
  </r>
  <r>
    <n v="679"/>
    <s v="Cliente_26"/>
    <n v="4"/>
    <d v="2023-04-07T00:02:00"/>
    <d v="2023-04-07T03:03:00"/>
    <s v="Mesero_2"/>
    <x v="0"/>
    <x v="2"/>
    <n v="36.43"/>
    <s v="Ocupada"/>
    <s v="Chile"/>
    <s v="Plato_13"/>
    <n v="235.43"/>
    <d v="2023-04-07T00:02:00"/>
    <d v="2023-04-07T00:02:00"/>
    <d v="2023-04-07T03:03:00"/>
    <d v="1899-12-30T03:16:00"/>
    <n v="1.7666666666666666"/>
    <d v="1899-12-30T01:30:00"/>
    <s v="SI"/>
  </r>
  <r>
    <n v="680"/>
    <s v="Cliente_35"/>
    <n v="4"/>
    <d v="2023-04-07T01:23:00"/>
    <d v="2023-04-07T05:20:00"/>
    <s v="Mesero_3"/>
    <x v="0"/>
    <x v="1"/>
    <n v="12.06"/>
    <s v="Reservada"/>
    <s v="Paraguay"/>
    <s v="Plato_4"/>
    <n v="174.06"/>
    <d v="2023-04-07T01:23:00"/>
    <d v="2023-04-07T01:23:00"/>
    <d v="2023-04-07T05:20:00"/>
    <d v="1899-12-30T03:57:00"/>
    <n v="1.85"/>
    <d v="1899-12-30T02:06:00"/>
    <s v="SI"/>
  </r>
  <r>
    <n v="681"/>
    <s v="Cliente_840"/>
    <n v="4"/>
    <d v="2023-04-07T02:56:00"/>
    <d v="2023-04-07T06:50:00"/>
    <s v="Mesero_4"/>
    <x v="0"/>
    <x v="0"/>
    <n v="37.07"/>
    <s v="Libre"/>
    <s v="Paraguay"/>
    <s v="Plato_11"/>
    <n v="112.07"/>
    <d v="2023-04-07T02:56:00"/>
    <d v="2023-04-07T02:56:00"/>
    <d v="2023-04-07T06:50:00"/>
    <d v="1899-12-30T03:54:00"/>
    <n v="1.0833333333333333"/>
    <d v="1899-12-30T02:49:00"/>
    <s v="SI"/>
  </r>
  <r>
    <n v="682"/>
    <s v="Cliente_36"/>
    <n v="5"/>
    <d v="2023-04-07T01:26:00"/>
    <d v="2023-04-07T04:05:00"/>
    <s v="Mesero_5"/>
    <x v="1"/>
    <x v="2"/>
    <n v="21.04"/>
    <s v="Ocupada"/>
    <s v="Venezuela"/>
    <s v="Plato_14"/>
    <n v="44.04"/>
    <d v="2023-04-07T01:26:00"/>
    <d v="2023-04-07T01:26:00"/>
    <d v="2023-04-07T04:05:00"/>
    <d v="1899-12-30T02:54:00"/>
    <n v="0.71666666666666667"/>
    <d v="1899-12-30T02:11:00"/>
    <s v="SI"/>
  </r>
  <r>
    <n v="683"/>
    <s v="Cliente_837"/>
    <n v="6"/>
    <d v="2023-04-07T03:56:00"/>
    <d v="2023-04-07T06:22:00"/>
    <s v="Mesero_5"/>
    <x v="0"/>
    <x v="2"/>
    <n v="40.42"/>
    <s v="Ocupada"/>
    <s v="Colombia"/>
    <s v="Plato_5"/>
    <n v="204.42000000000002"/>
    <d v="2023-04-07T03:56:00"/>
    <d v="2023-04-07T03:56:00"/>
    <d v="2023-04-07T06:22:00"/>
    <d v="1899-12-30T02:41:00"/>
    <n v="1.3666666666666667"/>
    <d v="1899-12-30T01:19:00"/>
    <s v="SI"/>
  </r>
  <r>
    <n v="684"/>
    <s v="Cliente_514"/>
    <n v="6"/>
    <d v="2023-04-07T03:29:00"/>
    <d v="2023-04-07T04:40:00"/>
    <s v="Mesero_4"/>
    <x v="2"/>
    <x v="2"/>
    <n v="48.15"/>
    <s v="Ocupada"/>
    <s v="Chile"/>
    <s v="Plato_19"/>
    <n v="228.15"/>
    <d v="2023-04-07T03:29:00"/>
    <d v="2023-04-07T03:29:00"/>
    <d v="2023-04-07T04:40:00"/>
    <d v="1899-12-30T01:26:00"/>
    <n v="1.8333333333333333"/>
    <d v="1899-12-30T00:00:00"/>
    <s v="NO"/>
  </r>
  <r>
    <n v="685"/>
    <s v="Cliente_485"/>
    <n v="5"/>
    <d v="2023-04-07T00:28:00"/>
    <d v="2023-04-07T01:43:00"/>
    <s v="Mesero_2"/>
    <x v="0"/>
    <x v="0"/>
    <n v="19.89"/>
    <s v="Libre"/>
    <s v="España"/>
    <s v="Plato_6"/>
    <n v="73.89"/>
    <d v="2023-04-07T00:28:00"/>
    <d v="2023-04-07T00:28:00"/>
    <d v="2023-04-07T01:43:00"/>
    <d v="1899-12-30T01:15:00"/>
    <n v="0.28333333333333333"/>
    <d v="1899-12-30T00:58:00"/>
    <s v="SI"/>
  </r>
  <r>
    <n v="686"/>
    <s v="Cliente_832"/>
    <n v="6"/>
    <d v="2023-04-07T01:12:00"/>
    <d v="2023-04-07T03:39:00"/>
    <s v="Mesero_1"/>
    <x v="0"/>
    <x v="1"/>
    <n v="15.83"/>
    <s v="Reservada"/>
    <s v="Paraguay"/>
    <s v="Plato_17"/>
    <n v="117.83"/>
    <d v="2023-04-07T01:12:00"/>
    <d v="2023-04-07T01:12:00"/>
    <d v="2023-04-07T03:39:00"/>
    <d v="1899-12-30T02:27:00"/>
    <n v="0.96666666666666667"/>
    <d v="1899-12-30T01:29:00"/>
    <s v="SI"/>
  </r>
  <r>
    <n v="687"/>
    <s v="Cliente_778"/>
    <n v="6"/>
    <d v="2023-04-07T01:54:00"/>
    <d v="2023-04-07T05:39:00"/>
    <s v="Mesero_4"/>
    <x v="0"/>
    <x v="1"/>
    <n v="10.53"/>
    <s v="Libre"/>
    <s v="España"/>
    <s v="Plato_19"/>
    <n v="82.53"/>
    <d v="2023-04-07T01:54:00"/>
    <d v="2023-04-07T01:54:00"/>
    <d v="2023-04-07T05:39:00"/>
    <d v="1899-12-30T03:45:00"/>
    <n v="0.48333333333333334"/>
    <d v="1899-12-30T03:16:00"/>
    <s v="SI"/>
  </r>
  <r>
    <n v="688"/>
    <s v="Cliente_725"/>
    <n v="1"/>
    <d v="2023-04-07T03:26:00"/>
    <d v="2023-04-07T05:03:00"/>
    <s v="Mesero_1"/>
    <x v="0"/>
    <x v="2"/>
    <n v="48.7"/>
    <s v="Ocupada"/>
    <s v="Argentina"/>
    <s v="Plato_9"/>
    <n v="77.7"/>
    <d v="2023-04-07T03:26:00"/>
    <d v="2023-04-07T03:26:00"/>
    <d v="2023-04-07T05:03:00"/>
    <d v="1899-12-30T01:52:00"/>
    <n v="0.23333333333333334"/>
    <d v="1899-12-30T01:38:00"/>
    <s v="SI"/>
  </r>
  <r>
    <n v="689"/>
    <s v="Cliente_114"/>
    <n v="1"/>
    <d v="2023-04-07T00:36:00"/>
    <d v="2023-04-07T02:22:00"/>
    <s v="Mesero_1"/>
    <x v="0"/>
    <x v="2"/>
    <n v="10.25"/>
    <s v="Ocupada"/>
    <s v="Paraguay"/>
    <s v="Plato_14"/>
    <n v="175.25"/>
    <d v="2023-04-07T00:36:00"/>
    <d v="2023-04-07T00:36:00"/>
    <d v="2023-04-07T02:22:00"/>
    <d v="1899-12-30T02:01:00"/>
    <n v="0.48333333333333334"/>
    <d v="1899-12-30T01:32:00"/>
    <s v="SI"/>
  </r>
  <r>
    <n v="690"/>
    <s v="Cliente_95"/>
    <n v="4"/>
    <d v="2023-04-07T02:43:00"/>
    <d v="2023-04-07T05:43:00"/>
    <s v="Mesero_5"/>
    <x v="2"/>
    <x v="0"/>
    <n v="37.22"/>
    <s v="Reservada"/>
    <s v="España"/>
    <s v="Plato_20"/>
    <n v="228.22"/>
    <d v="2023-04-07T02:43:00"/>
    <d v="2023-04-07T02:43:00"/>
    <d v="2023-04-07T05:43:00"/>
    <d v="1899-12-30T03:00:00"/>
    <n v="2.3833333333333333"/>
    <d v="1899-12-30T00:37:00"/>
    <s v="SI"/>
  </r>
  <r>
    <n v="691"/>
    <s v="Cliente_103"/>
    <n v="4"/>
    <d v="2023-04-07T01:43:00"/>
    <d v="2023-04-07T05:17:00"/>
    <s v="Mesero_3"/>
    <x v="2"/>
    <x v="0"/>
    <n v="13.9"/>
    <s v="Ocupada"/>
    <s v="Colombia"/>
    <s v="Plato_5"/>
    <n v="79.900000000000006"/>
    <d v="2023-04-07T01:43:00"/>
    <d v="2023-04-07T01:43:00"/>
    <d v="2023-04-07T05:17:00"/>
    <d v="1899-12-30T03:49:00"/>
    <n v="0.56666666666666665"/>
    <d v="1899-12-30T03:15:00"/>
    <s v="SI"/>
  </r>
  <r>
    <n v="692"/>
    <s v="Cliente_30"/>
    <n v="2"/>
    <d v="2023-04-07T00:53:00"/>
    <d v="2023-04-07T04:26:00"/>
    <s v="Mesero_1"/>
    <x v="2"/>
    <x v="2"/>
    <n v="25.92"/>
    <s v="Reservada"/>
    <s v="Argentina"/>
    <s v="Plato_8"/>
    <n v="198.92000000000002"/>
    <d v="2023-04-07T00:53:00"/>
    <d v="2023-04-07T00:53:00"/>
    <d v="2023-04-07T04:26:00"/>
    <d v="1899-12-30T03:33:00"/>
    <n v="1.6666666666666667"/>
    <d v="1899-12-30T01:53:00"/>
    <s v="SI"/>
  </r>
  <r>
    <n v="693"/>
    <s v="Cliente_330"/>
    <n v="4"/>
    <d v="2023-04-07T03:44:00"/>
    <d v="2023-04-07T07:31:00"/>
    <s v="Mesero_3"/>
    <x v="0"/>
    <x v="2"/>
    <n v="28.31"/>
    <s v="Libre"/>
    <s v="Ecuador"/>
    <s v="Plato_19"/>
    <n v="106.31"/>
    <d v="2023-04-07T03:44:00"/>
    <d v="2023-04-07T03:44:00"/>
    <d v="2023-04-07T07:31:00"/>
    <d v="1899-12-30T03:47:00"/>
    <n v="0.73333333333333328"/>
    <d v="1899-12-30T03:03:00"/>
    <s v="SI"/>
  </r>
  <r>
    <n v="694"/>
    <s v="Cliente_88"/>
    <n v="4"/>
    <d v="2023-04-07T01:51:00"/>
    <d v="2023-04-07T05:13:00"/>
    <s v="Mesero_2"/>
    <x v="0"/>
    <x v="2"/>
    <n v="23.66"/>
    <s v="Libre"/>
    <s v="Venezuela"/>
    <s v="Plato_3"/>
    <n v="180.66"/>
    <d v="2023-04-07T01:51:00"/>
    <d v="2023-04-07T01:51:00"/>
    <d v="2023-04-07T05:13:00"/>
    <d v="1899-12-30T03:22:00"/>
    <n v="2.1333333333333333"/>
    <d v="1899-12-30T01:14:00"/>
    <s v="SI"/>
  </r>
  <r>
    <n v="695"/>
    <s v="Cliente_211"/>
    <n v="1"/>
    <d v="2023-04-07T02:02:00"/>
    <d v="2023-04-07T05:32:00"/>
    <s v="Mesero_3"/>
    <x v="0"/>
    <x v="2"/>
    <n v="18.23"/>
    <s v="Ocupada"/>
    <s v="Venezuela"/>
    <s v="Plato_16"/>
    <n v="134.22999999999999"/>
    <d v="2023-04-07T02:02:00"/>
    <d v="2023-04-07T02:02:00"/>
    <d v="2023-04-07T05:32:00"/>
    <d v="1899-12-30T03:45:00"/>
    <n v="0.6166666666666667"/>
    <d v="1899-12-30T03:08:00"/>
    <s v="SI"/>
  </r>
  <r>
    <n v="696"/>
    <s v="Cliente_282"/>
    <n v="6"/>
    <d v="2023-04-07T02:16:00"/>
    <d v="2023-04-07T06:11:00"/>
    <s v="Mesero_1"/>
    <x v="2"/>
    <x v="2"/>
    <n v="18.760000000000002"/>
    <s v="Ocupada"/>
    <s v="Perú"/>
    <s v="Plato_14"/>
    <n v="64.760000000000005"/>
    <d v="2023-04-07T02:16:00"/>
    <d v="2023-04-07T02:16:00"/>
    <d v="2023-04-07T06:11:00"/>
    <d v="1899-12-30T04:10:00"/>
    <n v="0.38333333333333336"/>
    <d v="1899-12-30T03:47:00"/>
    <s v="SI"/>
  </r>
  <r>
    <n v="697"/>
    <s v="Cliente_90"/>
    <n v="1"/>
    <d v="2023-04-07T03:48:00"/>
    <d v="2023-04-07T06:42:00"/>
    <s v="Mesero_2"/>
    <x v="0"/>
    <x v="2"/>
    <n v="34.35"/>
    <s v="Reservada"/>
    <s v="Uruguay"/>
    <s v="Plato_14"/>
    <n v="233.35"/>
    <d v="2023-04-07T03:48:00"/>
    <d v="2023-04-07T03:48:00"/>
    <d v="2023-04-07T06:42:00"/>
    <d v="1899-12-30T02:54:00"/>
    <n v="1.7833333333333334"/>
    <d v="1899-12-30T01:07:00"/>
    <s v="SI"/>
  </r>
  <r>
    <n v="698"/>
    <s v="Cliente_115"/>
    <n v="4"/>
    <d v="2023-04-07T02:30:00"/>
    <d v="2023-04-07T06:25:00"/>
    <s v="Mesero_1"/>
    <x v="2"/>
    <x v="2"/>
    <n v="39.89"/>
    <s v="Libre"/>
    <s v="Bolivia"/>
    <s v="Plato_6"/>
    <n v="224.89"/>
    <d v="2023-04-07T02:30:00"/>
    <d v="2023-04-07T02:30:00"/>
    <d v="2023-04-07T06:25:00"/>
    <d v="1899-12-30T03:55:00"/>
    <n v="1.6833333333333333"/>
    <d v="1899-12-30T02:14:00"/>
    <s v="SI"/>
  </r>
  <r>
    <n v="699"/>
    <s v="Cliente_143"/>
    <n v="6"/>
    <d v="2023-04-07T01:35:00"/>
    <d v="2023-04-07T02:56:00"/>
    <s v="Mesero_2"/>
    <x v="0"/>
    <x v="2"/>
    <n v="38.44"/>
    <s v="Reservada"/>
    <s v="España"/>
    <s v="Plato_9"/>
    <n v="96.44"/>
    <d v="2023-04-07T01:35:00"/>
    <d v="2023-04-07T01:35:00"/>
    <d v="2023-04-07T02:56:00"/>
    <d v="1899-12-30T01:21:00"/>
    <n v="0.18333333333333332"/>
    <d v="1899-12-30T01:10:00"/>
    <s v="SI"/>
  </r>
  <r>
    <n v="700"/>
    <s v="Cliente_496"/>
    <n v="2"/>
    <d v="2023-04-07T00:23:00"/>
    <d v="2023-04-07T02:50:00"/>
    <s v="Mesero_2"/>
    <x v="0"/>
    <x v="2"/>
    <n v="21.66"/>
    <s v="Reservada"/>
    <s v="Argentina"/>
    <s v="Plato_18"/>
    <n v="255.66"/>
    <d v="2023-04-07T00:23:00"/>
    <d v="2023-04-07T00:23:00"/>
    <d v="2023-04-07T02:50:00"/>
    <d v="1899-12-30T02:27:00"/>
    <n v="1.4333333333333333"/>
    <d v="1899-12-30T01:01:00"/>
    <s v="SI"/>
  </r>
  <r>
    <n v="701"/>
    <s v="Cliente_58"/>
    <n v="5"/>
    <d v="2023-04-07T03:20:00"/>
    <d v="2023-04-07T05:45:00"/>
    <s v="Mesero_4"/>
    <x v="0"/>
    <x v="2"/>
    <n v="39.83"/>
    <s v="Libre"/>
    <s v="Bolivia"/>
    <s v="Plato_11"/>
    <n v="141.82999999999998"/>
    <d v="2023-04-07T03:20:00"/>
    <d v="2023-04-07T03:20:00"/>
    <d v="2023-04-07T05:45:00"/>
    <d v="1899-12-30T02:25:00"/>
    <n v="1.6166666666666667"/>
    <d v="1899-12-30T00:48:00"/>
    <s v="SI"/>
  </r>
  <r>
    <n v="702"/>
    <s v="Cliente_468"/>
    <n v="2"/>
    <d v="2023-04-07T02:30:00"/>
    <d v="2023-04-07T05:15:00"/>
    <s v="Mesero_3"/>
    <x v="2"/>
    <x v="2"/>
    <n v="47.07"/>
    <s v="Libre"/>
    <s v="Brasil"/>
    <s v="Plato_4"/>
    <n v="242.07"/>
    <d v="2023-04-07T02:30:00"/>
    <d v="2023-04-07T02:30:00"/>
    <d v="2023-04-07T05:15:00"/>
    <d v="1899-12-30T02:45:00"/>
    <n v="2.5833333333333335"/>
    <d v="1899-12-30T00:10:00"/>
    <s v="SI"/>
  </r>
  <r>
    <n v="703"/>
    <s v="Cliente_714"/>
    <n v="5"/>
    <d v="2023-04-07T00:17:00"/>
    <d v="2023-04-07T02:19:00"/>
    <s v="Mesero_1"/>
    <x v="0"/>
    <x v="2"/>
    <n v="22.24"/>
    <s v="Ocupada"/>
    <s v="Venezuela"/>
    <s v="Plato_13"/>
    <n v="85.24"/>
    <d v="2023-04-07T00:17:00"/>
    <d v="2023-04-07T00:17:00"/>
    <d v="2023-04-07T02:19:00"/>
    <d v="1899-12-30T02:17:00"/>
    <n v="0.48333333333333334"/>
    <d v="1899-12-30T01:48:00"/>
    <s v="SI"/>
  </r>
  <r>
    <n v="704"/>
    <s v="Cliente_950"/>
    <n v="6"/>
    <d v="2023-04-07T01:40:00"/>
    <d v="2023-04-07T04:29:00"/>
    <s v="Mesero_2"/>
    <x v="2"/>
    <x v="2"/>
    <n v="33.29"/>
    <s v="Reservada"/>
    <s v="Bolivia"/>
    <s v="Plato_4"/>
    <n v="51.29"/>
    <d v="2023-04-07T01:40:00"/>
    <d v="2023-04-07T01:40:00"/>
    <d v="2023-04-07T04:29:00"/>
    <d v="1899-12-30T02:49:00"/>
    <n v="0.6333333333333333"/>
    <d v="1899-12-30T02:11:00"/>
    <s v="SI"/>
  </r>
  <r>
    <n v="705"/>
    <s v="Cliente_372"/>
    <n v="3"/>
    <d v="2023-04-07T01:48:00"/>
    <d v="2023-04-07T02:53:00"/>
    <s v="Mesero_2"/>
    <x v="0"/>
    <x v="2"/>
    <n v="43.07"/>
    <s v="Libre"/>
    <s v="Venezuela"/>
    <s v="Plato_3"/>
    <n v="155.07"/>
    <d v="2023-04-07T01:48:00"/>
    <d v="2023-04-07T01:48:00"/>
    <d v="2023-04-07T02:53:00"/>
    <d v="1899-12-30T01:05:00"/>
    <n v="0.55000000000000004"/>
    <d v="1899-12-30T00:32:00"/>
    <s v="SI"/>
  </r>
  <r>
    <n v="706"/>
    <s v="Cliente_663"/>
    <n v="6"/>
    <d v="2023-04-07T01:14:00"/>
    <d v="2023-04-07T04:54:00"/>
    <s v="Mesero_1"/>
    <x v="0"/>
    <x v="2"/>
    <n v="44.45"/>
    <s v="Ocupada"/>
    <s v="Argentina"/>
    <s v="Plato_4"/>
    <n v="98.45"/>
    <d v="2023-04-07T01:14:00"/>
    <d v="2023-04-07T01:14:00"/>
    <d v="2023-04-07T04:54:00"/>
    <d v="1899-12-30T03:55:00"/>
    <n v="0.55000000000000004"/>
    <d v="1899-12-30T03:22:00"/>
    <s v="SI"/>
  </r>
  <r>
    <n v="707"/>
    <s v="Cliente_801"/>
    <n v="1"/>
    <d v="2023-04-07T03:05:00"/>
    <d v="2023-04-07T05:23:00"/>
    <s v="Mesero_2"/>
    <x v="1"/>
    <x v="2"/>
    <n v="40.39"/>
    <s v="Reservada"/>
    <s v="Uruguay"/>
    <s v="Plato_15"/>
    <n v="225.39"/>
    <d v="2023-04-07T03:05:00"/>
    <d v="2023-04-07T03:05:00"/>
    <d v="2023-04-07T05:23:00"/>
    <d v="1899-12-30T02:18:00"/>
    <n v="2.2833333333333332"/>
    <d v="1899-12-30T00:01:00"/>
    <s v="SI"/>
  </r>
  <r>
    <n v="708"/>
    <s v="Cliente_804"/>
    <n v="2"/>
    <d v="2023-04-07T03:36:00"/>
    <d v="2023-04-07T07:24:00"/>
    <s v="Mesero_3"/>
    <x v="2"/>
    <x v="2"/>
    <n v="41.8"/>
    <s v="Ocupada"/>
    <s v="España"/>
    <s v="Plato_6"/>
    <n v="95.8"/>
    <d v="2023-04-07T03:36:00"/>
    <d v="2023-04-07T03:36:00"/>
    <d v="2023-04-07T07:24:00"/>
    <d v="1899-12-30T04:03:00"/>
    <n v="0.4"/>
    <d v="1899-12-30T03:39:00"/>
    <s v="SI"/>
  </r>
  <r>
    <n v="709"/>
    <s v="Cliente_208"/>
    <n v="4"/>
    <d v="2023-04-07T01:55:00"/>
    <d v="2023-04-07T03:40:00"/>
    <s v="Mesero_2"/>
    <x v="0"/>
    <x v="1"/>
    <n v="26.15"/>
    <s v="Ocupada"/>
    <s v="Ecuador"/>
    <s v="Plato_13"/>
    <n v="219.15"/>
    <d v="2023-04-07T01:55:00"/>
    <d v="2023-04-07T01:55:00"/>
    <d v="2023-04-07T03:40:00"/>
    <d v="1899-12-30T02:00:00"/>
    <n v="1.6333333333333333"/>
    <d v="1899-12-30T00:22:00"/>
    <s v="SI"/>
  </r>
  <r>
    <n v="710"/>
    <s v="Cliente_716"/>
    <n v="1"/>
    <d v="2023-04-07T02:28:00"/>
    <d v="2023-04-07T03:38:00"/>
    <s v="Mesero_5"/>
    <x v="0"/>
    <x v="2"/>
    <n v="28.43"/>
    <s v="Ocupada"/>
    <s v="España"/>
    <s v="Plato_3"/>
    <n v="166.43"/>
    <d v="2023-04-07T02:28:00"/>
    <d v="2023-04-07T02:28:00"/>
    <d v="2023-04-07T03:38:00"/>
    <d v="1899-12-30T01:25:00"/>
    <n v="2.3333333333333335"/>
    <d v="1899-12-30T00:00:00"/>
    <s v="NO"/>
  </r>
  <r>
    <n v="711"/>
    <s v="Cliente_27"/>
    <n v="6"/>
    <d v="2023-04-07T01:51:00"/>
    <d v="2023-04-07T05:18:00"/>
    <s v="Mesero_1"/>
    <x v="0"/>
    <x v="0"/>
    <n v="49.74"/>
    <s v="Ocupada"/>
    <s v="Uruguay"/>
    <s v="Plato_18"/>
    <n v="215.74"/>
    <d v="2023-04-07T01:51:00"/>
    <d v="2023-04-07T01:51:00"/>
    <d v="2023-04-07T05:18:00"/>
    <d v="1899-12-30T03:42:00"/>
    <n v="0.98333333333333328"/>
    <d v="1899-12-30T02:43:00"/>
    <s v="SI"/>
  </r>
  <r>
    <n v="712"/>
    <s v="Cliente_786"/>
    <n v="5"/>
    <d v="2023-04-07T00:06:00"/>
    <d v="2023-04-07T02:27:00"/>
    <s v="Mesero_2"/>
    <x v="1"/>
    <x v="1"/>
    <n v="42.21"/>
    <s v="Reservada"/>
    <s v="Perú"/>
    <s v="Plato_7"/>
    <n v="90.210000000000008"/>
    <d v="2023-04-07T00:06:00"/>
    <d v="2023-04-07T00:06:00"/>
    <d v="2023-04-07T02:27:00"/>
    <d v="1899-12-30T02:21:00"/>
    <n v="0.81666666666666665"/>
    <d v="1899-12-30T01:32:00"/>
    <s v="SI"/>
  </r>
  <r>
    <n v="713"/>
    <s v="Cliente_594"/>
    <n v="4"/>
    <d v="2023-04-07T00:15:00"/>
    <d v="2023-04-07T02:52:00"/>
    <s v="Mesero_1"/>
    <x v="2"/>
    <x v="2"/>
    <n v="35.11"/>
    <s v="Libre"/>
    <s v="Uruguay"/>
    <s v="Plato_11"/>
    <n v="395.11"/>
    <d v="2023-04-07T00:15:00"/>
    <d v="2023-04-07T00:15:00"/>
    <d v="2023-04-07T02:52:00"/>
    <d v="1899-12-30T02:37:00"/>
    <n v="2.0833333333333335"/>
    <d v="1899-12-30T00:32:00"/>
    <s v="SI"/>
  </r>
  <r>
    <n v="714"/>
    <s v="Cliente_281"/>
    <n v="2"/>
    <d v="2023-04-07T02:21:00"/>
    <d v="2023-04-07T04:05:00"/>
    <s v="Mesero_5"/>
    <x v="0"/>
    <x v="2"/>
    <n v="10.69"/>
    <s v="Libre"/>
    <s v="Colombia"/>
    <s v="Plato_18"/>
    <n v="235.69"/>
    <d v="2023-04-07T02:21:00"/>
    <d v="2023-04-07T02:21:00"/>
    <d v="2023-04-07T04:05:00"/>
    <d v="1899-12-30T01:44:00"/>
    <n v="1.05"/>
    <d v="1899-12-30T00:41:00"/>
    <s v="SI"/>
  </r>
  <r>
    <n v="715"/>
    <s v="Cliente_396"/>
    <n v="6"/>
    <d v="2023-04-07T01:45:00"/>
    <d v="2023-04-07T04:15:00"/>
    <s v="Mesero_3"/>
    <x v="0"/>
    <x v="0"/>
    <n v="39.909999999999997"/>
    <s v="Ocupada"/>
    <s v="Perú"/>
    <s v="Plato_2"/>
    <n v="285.90999999999997"/>
    <d v="2023-04-07T01:45:00"/>
    <d v="2023-04-07T01:45:00"/>
    <d v="2023-04-07T04:15:00"/>
    <d v="1899-12-30T02:45:00"/>
    <n v="2.2666666666666666"/>
    <d v="1899-12-30T00:29:00"/>
    <s v="SI"/>
  </r>
  <r>
    <n v="716"/>
    <s v="Cliente_707"/>
    <n v="4"/>
    <d v="2023-04-07T01:47:00"/>
    <d v="2023-04-07T04:44:00"/>
    <s v="Mesero_2"/>
    <x v="2"/>
    <x v="2"/>
    <n v="44.73"/>
    <s v="Ocupada"/>
    <s v="Brasil"/>
    <s v="Plato_13"/>
    <n v="275.73"/>
    <d v="2023-04-07T01:47:00"/>
    <d v="2023-04-07T01:47:00"/>
    <d v="2023-04-07T04:44:00"/>
    <d v="1899-12-30T03:12:00"/>
    <n v="1.5"/>
    <d v="1899-12-30T01:42:00"/>
    <s v="SI"/>
  </r>
  <r>
    <n v="717"/>
    <s v="Cliente_392"/>
    <n v="5"/>
    <d v="2023-04-07T03:56:00"/>
    <d v="2023-04-07T06:03:00"/>
    <s v="Mesero_1"/>
    <x v="0"/>
    <x v="2"/>
    <n v="23.67"/>
    <s v="Libre"/>
    <s v="Bolivia"/>
    <s v="Plato_5"/>
    <n v="178.67000000000002"/>
    <d v="2023-04-07T03:56:00"/>
    <d v="2023-04-07T03:56:00"/>
    <d v="2023-04-07T06:03:00"/>
    <d v="1899-12-30T02:07:00"/>
    <n v="1.2"/>
    <d v="1899-12-30T00:55:00"/>
    <s v="SI"/>
  </r>
  <r>
    <n v="718"/>
    <s v="Cliente_489"/>
    <n v="6"/>
    <d v="2023-04-07T03:18:00"/>
    <d v="2023-04-07T07:06:00"/>
    <s v="Mesero_2"/>
    <x v="1"/>
    <x v="2"/>
    <n v="37.21"/>
    <s v="Libre"/>
    <s v="Venezuela"/>
    <s v="Plato_3"/>
    <n v="57.21"/>
    <d v="2023-04-07T03:18:00"/>
    <d v="2023-04-07T03:18:00"/>
    <d v="2023-04-07T07:06:00"/>
    <d v="1899-12-30T03:48:00"/>
    <n v="0.96666666666666667"/>
    <d v="1899-12-30T02:50:00"/>
    <s v="SI"/>
  </r>
  <r>
    <n v="719"/>
    <s v="Cliente_954"/>
    <n v="3"/>
    <d v="2023-04-07T01:18:00"/>
    <d v="2023-04-07T02:49:00"/>
    <s v="Mesero_1"/>
    <x v="0"/>
    <x v="0"/>
    <n v="17.23"/>
    <s v="Libre"/>
    <s v="Colombia"/>
    <s v="Plato_20"/>
    <n v="124.23"/>
    <d v="2023-04-07T01:18:00"/>
    <d v="2023-04-07T01:18:00"/>
    <d v="2023-04-07T02:49:00"/>
    <d v="1899-12-30T01:31:00"/>
    <n v="1.1666666666666667"/>
    <d v="1899-12-30T00:21:00"/>
    <s v="SI"/>
  </r>
  <r>
    <n v="720"/>
    <s v="Cliente_263"/>
    <n v="5"/>
    <d v="2023-04-07T02:13:00"/>
    <d v="2023-04-07T05:46:00"/>
    <s v="Mesero_3"/>
    <x v="0"/>
    <x v="2"/>
    <n v="40.28"/>
    <s v="Reservada"/>
    <s v="Paraguay"/>
    <s v="Plato_11"/>
    <n v="208.28"/>
    <d v="2023-04-07T02:13:00"/>
    <d v="2023-04-07T02:13:00"/>
    <d v="2023-04-07T05:46:00"/>
    <d v="1899-12-30T03:33:00"/>
    <n v="2.2166666666666668"/>
    <d v="1899-12-30T01:20:00"/>
    <s v="SI"/>
  </r>
  <r>
    <n v="721"/>
    <s v="Cliente_733"/>
    <n v="2"/>
    <d v="2023-04-07T03:53:00"/>
    <d v="2023-04-07T07:01:00"/>
    <s v="Mesero_2"/>
    <x v="1"/>
    <x v="2"/>
    <n v="47.13"/>
    <s v="Libre"/>
    <s v="Paraguay"/>
    <s v="Plato_9"/>
    <n v="265.13"/>
    <d v="2023-04-07T03:53:00"/>
    <d v="2023-04-07T03:53:00"/>
    <d v="2023-04-07T07:01:00"/>
    <d v="1899-12-30T03:08:00"/>
    <n v="2.2166666666666668"/>
    <d v="1899-12-30T00:55:00"/>
    <s v="SI"/>
  </r>
  <r>
    <n v="722"/>
    <s v="Cliente_438"/>
    <n v="5"/>
    <d v="2023-04-07T02:51:00"/>
    <d v="2023-04-07T04:08:00"/>
    <s v="Mesero_2"/>
    <x v="0"/>
    <x v="2"/>
    <n v="20.62"/>
    <s v="Libre"/>
    <s v="Ecuador"/>
    <s v="Plato_13"/>
    <n v="105.62"/>
    <d v="2023-04-07T02:51:00"/>
    <d v="2023-04-07T02:51:00"/>
    <d v="2023-04-07T04:08:00"/>
    <d v="1899-12-30T01:17:00"/>
    <n v="0.98333333333333328"/>
    <d v="1899-12-30T00:18:00"/>
    <s v="SI"/>
  </r>
  <r>
    <n v="723"/>
    <s v="Cliente_116"/>
    <n v="2"/>
    <d v="2023-04-07T01:35:00"/>
    <d v="2023-04-07T04:49:00"/>
    <s v="Mesero_4"/>
    <x v="1"/>
    <x v="1"/>
    <n v="27.79"/>
    <s v="Libre"/>
    <s v="Chile"/>
    <s v="Plato_16"/>
    <n v="153.79"/>
    <d v="2023-04-07T01:35:00"/>
    <d v="2023-04-07T01:35:00"/>
    <d v="2023-04-07T04:49:00"/>
    <d v="1899-12-30T03:14:00"/>
    <n v="0.51666666666666672"/>
    <d v="1899-12-30T02:43:00"/>
    <s v="SI"/>
  </r>
  <r>
    <n v="724"/>
    <s v="Cliente_929"/>
    <n v="6"/>
    <d v="2023-04-07T02:56:00"/>
    <d v="2023-04-07T04:15:00"/>
    <s v="Mesero_5"/>
    <x v="2"/>
    <x v="1"/>
    <n v="14.12"/>
    <s v="Libre"/>
    <s v="Venezuela"/>
    <s v="Plato_5"/>
    <n v="80.12"/>
    <d v="2023-04-07T02:56:00"/>
    <d v="2023-04-07T02:56:00"/>
    <d v="2023-04-07T04:15:00"/>
    <d v="1899-12-30T01:19:00"/>
    <n v="0.93333333333333335"/>
    <d v="1899-12-30T00:23:00"/>
    <s v="SI"/>
  </r>
  <r>
    <n v="725"/>
    <s v="Cliente_353"/>
    <n v="4"/>
    <d v="2023-04-07T01:48:00"/>
    <d v="2023-04-07T03:20:00"/>
    <s v="Mesero_4"/>
    <x v="0"/>
    <x v="1"/>
    <n v="18.66"/>
    <s v="Ocupada"/>
    <s v="Chile"/>
    <s v="Plato_18"/>
    <n v="186.66"/>
    <d v="2023-04-07T01:48:00"/>
    <d v="2023-04-07T01:48:00"/>
    <d v="2023-04-07T03:20:00"/>
    <d v="1899-12-30T01:47:00"/>
    <n v="1.4166666666666667"/>
    <d v="1899-12-30T00:22:00"/>
    <s v="SI"/>
  </r>
  <r>
    <n v="726"/>
    <s v="Cliente_715"/>
    <n v="2"/>
    <d v="2023-04-07T02:28:00"/>
    <d v="2023-04-07T05:43:00"/>
    <s v="Mesero_5"/>
    <x v="1"/>
    <x v="2"/>
    <n v="41.38"/>
    <s v="Reservada"/>
    <s v="España"/>
    <s v="Plato_5"/>
    <n v="167.38"/>
    <d v="2023-04-07T02:28:00"/>
    <d v="2023-04-07T02:28:00"/>
    <d v="2023-04-07T05:43:00"/>
    <d v="1899-12-30T03:15:00"/>
    <n v="1.2333333333333334"/>
    <d v="1899-12-30T02:01:00"/>
    <s v="SI"/>
  </r>
  <r>
    <n v="727"/>
    <s v="Cliente_117"/>
    <n v="6"/>
    <d v="2023-04-07T00:31:00"/>
    <d v="2023-04-07T03:02:00"/>
    <s v="Mesero_2"/>
    <x v="2"/>
    <x v="0"/>
    <n v="13.24"/>
    <s v="Reservada"/>
    <s v="Colombia"/>
    <s v="Plato_3"/>
    <n v="53.24"/>
    <d v="2023-04-07T00:31:00"/>
    <d v="2023-04-07T00:31:00"/>
    <d v="2023-04-07T03:02:00"/>
    <d v="1899-12-30T02:31:00"/>
    <n v="0.35"/>
    <d v="1899-12-30T02:10:00"/>
    <s v="SI"/>
  </r>
  <r>
    <n v="728"/>
    <s v="Cliente_654"/>
    <n v="6"/>
    <d v="2023-04-07T02:06:00"/>
    <d v="2023-04-07T04:29:00"/>
    <s v="Mesero_1"/>
    <x v="1"/>
    <x v="0"/>
    <n v="34.28"/>
    <s v="Ocupada"/>
    <s v="Argentina"/>
    <s v="Plato_4"/>
    <n v="229.28"/>
    <d v="2023-04-07T02:06:00"/>
    <d v="2023-04-07T02:06:00"/>
    <d v="2023-04-07T04:29:00"/>
    <d v="1899-12-30T02:38:00"/>
    <n v="1.2"/>
    <d v="1899-12-30T01:26:00"/>
    <s v="SI"/>
  </r>
  <r>
    <n v="729"/>
    <s v="Cliente_264"/>
    <n v="2"/>
    <d v="2023-04-07T02:49:00"/>
    <d v="2023-04-07T06:05:00"/>
    <s v="Mesero_5"/>
    <x v="1"/>
    <x v="2"/>
    <n v="18.97"/>
    <s v="Ocupada"/>
    <s v="Uruguay"/>
    <s v="Plato_18"/>
    <n v="146.97"/>
    <d v="2023-04-07T02:49:00"/>
    <d v="2023-04-07T02:49:00"/>
    <d v="2023-04-07T06:05:00"/>
    <d v="1899-12-30T03:31:00"/>
    <n v="1.0833333333333333"/>
    <d v="1899-12-30T02:26:00"/>
    <s v="SI"/>
  </r>
  <r>
    <n v="730"/>
    <s v="Cliente_443"/>
    <n v="3"/>
    <d v="2023-04-07T00:29:00"/>
    <d v="2023-04-07T02:33:00"/>
    <s v="Mesero_3"/>
    <x v="0"/>
    <x v="2"/>
    <n v="15.02"/>
    <s v="Ocupada"/>
    <s v="España"/>
    <s v="Plato_2"/>
    <n v="129.02000000000001"/>
    <d v="2023-04-07T00:29:00"/>
    <d v="2023-04-07T00:29:00"/>
    <d v="2023-04-07T02:33:00"/>
    <d v="1899-12-30T02:19:00"/>
    <n v="1.3166666666666667"/>
    <d v="1899-12-30T01:00:00"/>
    <s v="SI"/>
  </r>
  <r>
    <n v="731"/>
    <s v="Cliente_239"/>
    <n v="3"/>
    <d v="2023-04-07T03:16:00"/>
    <d v="2023-04-07T06:25:00"/>
    <s v="Mesero_2"/>
    <x v="0"/>
    <x v="2"/>
    <n v="14.35"/>
    <s v="Reservada"/>
    <s v="Chile"/>
    <s v="Plato_15"/>
    <n v="78.349999999999994"/>
    <d v="2023-04-07T03:16:00"/>
    <d v="2023-04-07T03:16:00"/>
    <d v="2023-04-07T06:25:00"/>
    <d v="1899-12-30T03:09:00"/>
    <n v="0.78333333333333333"/>
    <d v="1899-12-30T02:22:00"/>
    <s v="SI"/>
  </r>
  <r>
    <n v="732"/>
    <s v="Cliente_770"/>
    <n v="3"/>
    <d v="2023-04-07T03:17:00"/>
    <d v="2023-04-07T07:13:00"/>
    <s v="Mesero_4"/>
    <x v="0"/>
    <x v="2"/>
    <n v="43.35"/>
    <s v="Reservada"/>
    <s v="Brasil"/>
    <s v="Plato_20"/>
    <n v="349.35"/>
    <d v="2023-04-07T03:17:00"/>
    <d v="2023-04-07T03:17:00"/>
    <d v="2023-04-07T07:13:00"/>
    <d v="1899-12-30T03:56:00"/>
    <n v="2.0166666666666666"/>
    <d v="1899-12-30T01:55:00"/>
    <s v="SI"/>
  </r>
  <r>
    <n v="733"/>
    <s v="Cliente_359"/>
    <n v="6"/>
    <d v="2023-04-07T03:40:00"/>
    <d v="2023-04-07T05:28:00"/>
    <s v="Mesero_4"/>
    <x v="2"/>
    <x v="2"/>
    <n v="35.090000000000003"/>
    <s v="Libre"/>
    <s v="Argentina"/>
    <s v="Plato_19"/>
    <n v="221.09"/>
    <d v="2023-04-07T03:40:00"/>
    <d v="2023-04-07T03:40:00"/>
    <d v="2023-04-07T05:28:00"/>
    <d v="1899-12-30T01:48:00"/>
    <n v="1.2333333333333334"/>
    <d v="1899-12-30T00:34:00"/>
    <s v="SI"/>
  </r>
  <r>
    <n v="734"/>
    <s v="Cliente_888"/>
    <n v="2"/>
    <d v="2023-04-07T02:27:00"/>
    <d v="2023-04-07T04:57:00"/>
    <s v="Mesero_2"/>
    <x v="0"/>
    <x v="1"/>
    <n v="46.82"/>
    <s v="Libre"/>
    <s v="Venezuela"/>
    <s v="Plato_15"/>
    <n v="185.82"/>
    <d v="2023-04-07T02:27:00"/>
    <d v="2023-04-07T02:27:00"/>
    <d v="2023-04-07T04:57:00"/>
    <d v="1899-12-30T02:30:00"/>
    <n v="0.8666666666666667"/>
    <d v="1899-12-30T01:38:00"/>
    <s v="SI"/>
  </r>
  <r>
    <n v="735"/>
    <s v="Cliente_154"/>
    <n v="4"/>
    <d v="2023-04-07T01:52:00"/>
    <d v="2023-04-07T03:47:00"/>
    <s v="Mesero_3"/>
    <x v="1"/>
    <x v="2"/>
    <n v="38.43"/>
    <s v="Libre"/>
    <s v="España"/>
    <s v="Plato_14"/>
    <n v="180.43"/>
    <d v="2023-04-07T01:52:00"/>
    <d v="2023-04-07T01:52:00"/>
    <d v="2023-04-07T03:47:00"/>
    <d v="1899-12-30T01:55:00"/>
    <n v="1.45"/>
    <d v="1899-12-30T00:28:00"/>
    <s v="SI"/>
  </r>
  <r>
    <n v="736"/>
    <s v="Cliente_301"/>
    <n v="2"/>
    <d v="2023-04-07T01:08:00"/>
    <d v="2023-04-07T03:24:00"/>
    <s v="Mesero_4"/>
    <x v="1"/>
    <x v="2"/>
    <n v="25.91"/>
    <s v="Ocupada"/>
    <s v="España"/>
    <s v="Plato_5"/>
    <n v="240.91"/>
    <d v="2023-04-07T01:08:00"/>
    <d v="2023-04-07T01:08:00"/>
    <d v="2023-04-07T03:24:00"/>
    <d v="1899-12-30T02:31:00"/>
    <n v="1.5333333333333334"/>
    <d v="1899-12-30T00:59:00"/>
    <s v="SI"/>
  </r>
  <r>
    <n v="737"/>
    <s v="Cliente_635"/>
    <n v="1"/>
    <d v="2023-04-07T00:39:00"/>
    <d v="2023-04-07T03:06:00"/>
    <s v="Mesero_2"/>
    <x v="1"/>
    <x v="0"/>
    <n v="24.09"/>
    <s v="Reservada"/>
    <s v="Paraguay"/>
    <s v="Plato_9"/>
    <n v="142.09"/>
    <d v="2023-04-07T00:39:00"/>
    <d v="2023-04-07T00:39:00"/>
    <d v="2023-04-07T03:06:00"/>
    <d v="1899-12-30T02:27:00"/>
    <n v="0.36666666666666664"/>
    <d v="1899-12-30T02:05:00"/>
    <s v="SI"/>
  </r>
  <r>
    <n v="738"/>
    <s v="Cliente_70"/>
    <n v="1"/>
    <d v="2023-04-07T00:51:00"/>
    <d v="2023-04-07T02:04:00"/>
    <s v="Mesero_3"/>
    <x v="0"/>
    <x v="2"/>
    <n v="17.37"/>
    <s v="Ocupada"/>
    <s v="España"/>
    <s v="Plato_10"/>
    <n v="151.37"/>
    <d v="2023-04-07T00:51:00"/>
    <d v="2023-04-07T00:51:00"/>
    <d v="2023-04-07T02:04:00"/>
    <d v="1899-12-30T01:28:00"/>
    <n v="1.5666666666666667"/>
    <d v="1899-12-30T00:00:00"/>
    <s v="NO"/>
  </r>
  <r>
    <n v="739"/>
    <s v="Cliente_484"/>
    <n v="5"/>
    <d v="2023-04-07T03:53:00"/>
    <d v="2023-04-07T06:10:00"/>
    <s v="Mesero_2"/>
    <x v="0"/>
    <x v="0"/>
    <n v="33.69"/>
    <s v="Reservada"/>
    <s v="Colombia"/>
    <s v="Plato_14"/>
    <n v="79.69"/>
    <d v="2023-04-07T03:53:00"/>
    <d v="2023-04-07T03:53:00"/>
    <d v="2023-04-07T06:10:00"/>
    <d v="1899-12-30T02:17:00"/>
    <n v="0.9"/>
    <d v="1899-12-30T01:23:00"/>
    <s v="SI"/>
  </r>
  <r>
    <n v="740"/>
    <s v="Cliente_297"/>
    <n v="6"/>
    <d v="2023-04-07T03:49:00"/>
    <d v="2023-04-07T06:24:00"/>
    <s v="Mesero_1"/>
    <x v="0"/>
    <x v="0"/>
    <n v="16.05"/>
    <s v="Reservada"/>
    <s v="Ecuador"/>
    <s v="Plato_16"/>
    <n v="309.05"/>
    <d v="2023-04-07T03:49:00"/>
    <d v="2023-04-07T03:49:00"/>
    <d v="2023-04-07T06:24:00"/>
    <d v="1899-12-30T02:35:00"/>
    <n v="1.8833333333333333"/>
    <d v="1899-12-30T00:42:00"/>
    <s v="SI"/>
  </r>
  <r>
    <n v="741"/>
    <s v="Cliente_196"/>
    <n v="4"/>
    <d v="2023-04-07T00:29:00"/>
    <d v="2023-04-07T04:23:00"/>
    <s v="Mesero_2"/>
    <x v="0"/>
    <x v="0"/>
    <n v="40.31"/>
    <s v="Ocupada"/>
    <s v="Uruguay"/>
    <s v="Plato_7"/>
    <n v="325.31"/>
    <d v="2023-04-07T00:29:00"/>
    <d v="2023-04-07T00:29:00"/>
    <d v="2023-04-07T04:23:00"/>
    <d v="1899-12-30T04:09:00"/>
    <n v="2.75"/>
    <d v="1899-12-30T01:24:00"/>
    <s v="SI"/>
  </r>
  <r>
    <n v="742"/>
    <s v="Cliente_320"/>
    <n v="4"/>
    <d v="2023-04-07T00:36:00"/>
    <d v="2023-04-07T02:22:00"/>
    <s v="Mesero_2"/>
    <x v="1"/>
    <x v="2"/>
    <n v="10.51"/>
    <s v="Reservada"/>
    <s v="Colombia"/>
    <s v="Plato_17"/>
    <n v="176.51"/>
    <d v="2023-04-07T00:36:00"/>
    <d v="2023-04-07T00:36:00"/>
    <d v="2023-04-07T02:22:00"/>
    <d v="1899-12-30T01:46:00"/>
    <n v="2.4166666666666665"/>
    <d v="1899-12-30T00:00:00"/>
    <s v="NO"/>
  </r>
  <r>
    <n v="743"/>
    <s v="Cliente_597"/>
    <n v="2"/>
    <d v="2023-04-07T03:47:00"/>
    <d v="2023-04-07T07:44:00"/>
    <s v="Mesero_3"/>
    <x v="0"/>
    <x v="0"/>
    <n v="25.7"/>
    <s v="Ocupada"/>
    <s v="Brasil"/>
    <s v="Plato_10"/>
    <n v="159.69999999999999"/>
    <d v="2023-04-07T03:47:00"/>
    <d v="2023-04-07T03:47:00"/>
    <d v="2023-04-07T07:44:00"/>
    <d v="1899-12-30T04:12:00"/>
    <n v="2.3833333333333333"/>
    <d v="1899-12-30T01:49:00"/>
    <s v="SI"/>
  </r>
  <r>
    <n v="744"/>
    <s v="Cliente_974"/>
    <n v="1"/>
    <d v="2023-04-07T01:59:00"/>
    <d v="2023-04-07T05:49:00"/>
    <s v="Mesero_1"/>
    <x v="0"/>
    <x v="2"/>
    <n v="26.5"/>
    <s v="Libre"/>
    <s v="España"/>
    <s v="Plato_4"/>
    <n v="102.5"/>
    <d v="2023-04-07T01:59:00"/>
    <d v="2023-04-07T01:59:00"/>
    <d v="2023-04-07T05:49:00"/>
    <d v="1899-12-30T03:50:00"/>
    <n v="1.1166666666666667"/>
    <d v="1899-12-30T02:43:00"/>
    <s v="SI"/>
  </r>
  <r>
    <n v="745"/>
    <s v="Cliente_90"/>
    <n v="1"/>
    <d v="2023-04-07T02:34:00"/>
    <d v="2023-04-07T04:52:00"/>
    <s v="Mesero_5"/>
    <x v="0"/>
    <x v="1"/>
    <n v="18.75"/>
    <s v="Libre"/>
    <s v="Bolivia"/>
    <s v="Plato_8"/>
    <n v="302.75"/>
    <d v="2023-04-07T02:34:00"/>
    <d v="2023-04-07T02:34:00"/>
    <d v="2023-04-07T04:52:00"/>
    <d v="1899-12-30T02:18:00"/>
    <n v="1.2166666666666666"/>
    <d v="1899-12-30T01:05:00"/>
    <s v="SI"/>
  </r>
  <r>
    <n v="746"/>
    <s v="Cliente_950"/>
    <n v="2"/>
    <d v="2023-04-07T03:10:00"/>
    <d v="2023-04-07T06:27:00"/>
    <s v="Mesero_1"/>
    <x v="0"/>
    <x v="2"/>
    <n v="44.9"/>
    <s v="Ocupada"/>
    <s v="Chile"/>
    <s v="Plato_8"/>
    <n v="245.9"/>
    <d v="2023-04-07T03:10:00"/>
    <d v="2023-04-07T03:10:00"/>
    <d v="2023-04-07T06:27:00"/>
    <d v="1899-12-30T03:32:00"/>
    <n v="1.2833333333333334"/>
    <d v="1899-12-30T02:15:00"/>
    <s v="SI"/>
  </r>
  <r>
    <n v="747"/>
    <s v="Cliente_446"/>
    <n v="3"/>
    <d v="2023-04-07T02:53:00"/>
    <d v="2023-04-07T04:49:00"/>
    <s v="Mesero_1"/>
    <x v="1"/>
    <x v="0"/>
    <n v="37.229999999999997"/>
    <s v="Reservada"/>
    <s v="Uruguay"/>
    <s v="Plato_1"/>
    <n v="62.23"/>
    <d v="2023-04-07T02:53:00"/>
    <d v="2023-04-07T02:53:00"/>
    <d v="2023-04-07T04:49:00"/>
    <d v="1899-12-30T01:56:00"/>
    <n v="0.46666666666666667"/>
    <d v="1899-12-30T01:28:00"/>
    <s v="SI"/>
  </r>
  <r>
    <n v="748"/>
    <s v="Cliente_298"/>
    <n v="4"/>
    <d v="2023-04-07T02:32:00"/>
    <d v="2023-04-07T05:58:00"/>
    <s v="Mesero_2"/>
    <x v="0"/>
    <x v="2"/>
    <n v="12.55"/>
    <s v="Reservada"/>
    <s v="Venezuela"/>
    <s v="Plato_15"/>
    <n v="122.55"/>
    <d v="2023-04-07T02:32:00"/>
    <d v="2023-04-07T02:32:00"/>
    <d v="2023-04-07T05:58:00"/>
    <d v="1899-12-30T03:26:00"/>
    <n v="0.6166666666666667"/>
    <d v="1899-12-30T02:49:00"/>
    <s v="SI"/>
  </r>
  <r>
    <n v="749"/>
    <s v="Cliente_446"/>
    <n v="2"/>
    <d v="2023-04-07T01:21:00"/>
    <d v="2023-04-07T02:52:00"/>
    <s v="Mesero_4"/>
    <x v="0"/>
    <x v="0"/>
    <n v="24.12"/>
    <s v="Ocupada"/>
    <s v="Perú"/>
    <s v="Plato_8"/>
    <n v="94.12"/>
    <d v="2023-04-07T01:21:00"/>
    <d v="2023-04-07T01:21:00"/>
    <d v="2023-04-07T02:52:00"/>
    <d v="1899-12-30T01:46:00"/>
    <n v="0.13333333333333333"/>
    <d v="1899-12-30T01:38:00"/>
    <s v="SI"/>
  </r>
  <r>
    <n v="750"/>
    <s v="Cliente_304"/>
    <n v="4"/>
    <d v="2023-04-07T01:46:00"/>
    <d v="2023-04-07T03:00:00"/>
    <s v="Mesero_1"/>
    <x v="0"/>
    <x v="2"/>
    <n v="21.82"/>
    <s v="Libre"/>
    <s v="Bolivia"/>
    <s v="Plato_17"/>
    <n v="140.82"/>
    <d v="2023-04-07T01:46:00"/>
    <d v="2023-04-07T01:46:00"/>
    <d v="2023-04-07T03:00:00"/>
    <d v="1899-12-30T01:14:00"/>
    <n v="1.4333333333333333"/>
    <d v="1899-12-30T00:00:00"/>
    <s v="NO"/>
  </r>
  <r>
    <n v="751"/>
    <s v="Cliente_157"/>
    <n v="6"/>
    <d v="2023-04-07T01:32:00"/>
    <d v="2023-04-07T03:10:00"/>
    <s v="Mesero_2"/>
    <x v="1"/>
    <x v="2"/>
    <n v="49.35"/>
    <s v="Libre"/>
    <s v="Brasil"/>
    <s v="Plato_9"/>
    <n v="219.35"/>
    <d v="2023-04-07T01:32:00"/>
    <d v="2023-04-07T01:32:00"/>
    <d v="2023-04-07T03:10:00"/>
    <d v="1899-12-30T01:38:00"/>
    <n v="1.45"/>
    <d v="1899-12-30T00:11:00"/>
    <s v="SI"/>
  </r>
  <r>
    <n v="752"/>
    <s v="Cliente_736"/>
    <n v="5"/>
    <d v="2023-04-07T02:05:00"/>
    <d v="2023-04-07T04:23:00"/>
    <s v="Mesero_3"/>
    <x v="0"/>
    <x v="2"/>
    <n v="46.27"/>
    <s v="Libre"/>
    <s v="Perú"/>
    <s v="Plato_2"/>
    <n v="106.27000000000001"/>
    <d v="2023-04-07T02:05:00"/>
    <d v="2023-04-07T02:05:00"/>
    <d v="2023-04-07T04:23:00"/>
    <d v="1899-12-30T02:18:00"/>
    <n v="0.5"/>
    <d v="1899-12-30T01:48:00"/>
    <s v="SI"/>
  </r>
  <r>
    <n v="753"/>
    <s v="Cliente_827"/>
    <n v="4"/>
    <d v="2023-04-07T02:27:00"/>
    <d v="2023-04-07T04:38:00"/>
    <s v="Mesero_4"/>
    <x v="0"/>
    <x v="0"/>
    <n v="26.24"/>
    <s v="Libre"/>
    <s v="Chile"/>
    <s v="Plato_15"/>
    <n v="189.24"/>
    <d v="2023-04-07T02:27:00"/>
    <d v="2023-04-07T02:27:00"/>
    <d v="2023-04-07T04:38:00"/>
    <d v="1899-12-30T02:11:00"/>
    <n v="2.1333333333333333"/>
    <d v="1899-12-30T00:03:00"/>
    <s v="SI"/>
  </r>
  <r>
    <n v="754"/>
    <s v="Cliente_871"/>
    <n v="3"/>
    <d v="2023-04-07T03:21:00"/>
    <d v="2023-04-07T04:36:00"/>
    <s v="Mesero_3"/>
    <x v="0"/>
    <x v="2"/>
    <n v="42.74"/>
    <s v="Reservada"/>
    <s v="España"/>
    <s v="Plato_7"/>
    <n v="279.74"/>
    <d v="2023-04-07T03:21:00"/>
    <d v="2023-04-07T03:21:00"/>
    <d v="2023-04-07T04:36:00"/>
    <d v="1899-12-30T01:15:00"/>
    <n v="1.4833333333333334"/>
    <d v="1899-12-30T00:00:00"/>
    <s v="NO"/>
  </r>
  <r>
    <n v="755"/>
    <s v="Cliente_743"/>
    <n v="3"/>
    <d v="2023-04-07T02:01:00"/>
    <d v="2023-04-07T04:27:00"/>
    <s v="Mesero_2"/>
    <x v="0"/>
    <x v="2"/>
    <n v="26.65"/>
    <s v="Ocupada"/>
    <s v="Brasil"/>
    <s v="Plato_13"/>
    <n v="237.65"/>
    <d v="2023-04-07T02:01:00"/>
    <d v="2023-04-07T02:01:00"/>
    <d v="2023-04-07T04:27:00"/>
    <d v="1899-12-30T02:41:00"/>
    <n v="1.8166666666666667"/>
    <d v="1899-12-30T00:52:00"/>
    <s v="SI"/>
  </r>
  <r>
    <n v="756"/>
    <s v="Cliente_428"/>
    <n v="1"/>
    <d v="2023-04-07T03:53:00"/>
    <d v="2023-04-07T07:51:00"/>
    <s v="Mesero_1"/>
    <x v="2"/>
    <x v="2"/>
    <n v="31.75"/>
    <s v="Libre"/>
    <s v="Perú"/>
    <s v="Plato_17"/>
    <n v="81.75"/>
    <d v="2023-04-07T03:53:00"/>
    <d v="2023-04-07T03:53:00"/>
    <d v="2023-04-07T07:51:00"/>
    <d v="1899-12-30T03:58:00"/>
    <n v="0.56666666666666665"/>
    <d v="1899-12-30T03:24:00"/>
    <s v="SI"/>
  </r>
  <r>
    <n v="757"/>
    <s v="Cliente_750"/>
    <n v="6"/>
    <d v="2023-04-07T01:47:00"/>
    <d v="2023-04-07T04:42:00"/>
    <s v="Mesero_2"/>
    <x v="0"/>
    <x v="0"/>
    <n v="10.029999999999999"/>
    <s v="Reservada"/>
    <s v="Brasil"/>
    <s v="Plato_2"/>
    <n v="70.03"/>
    <d v="2023-04-07T01:47:00"/>
    <d v="2023-04-07T01:47:00"/>
    <d v="2023-04-07T04:42:00"/>
    <d v="1899-12-30T02:55:00"/>
    <n v="0.66666666666666663"/>
    <d v="1899-12-30T02:15:00"/>
    <s v="SI"/>
  </r>
  <r>
    <n v="758"/>
    <s v="Cliente_808"/>
    <n v="4"/>
    <d v="2023-04-07T00:17:00"/>
    <d v="2023-04-07T02:10:00"/>
    <s v="Mesero_3"/>
    <x v="1"/>
    <x v="1"/>
    <n v="27.04"/>
    <s v="Reservada"/>
    <s v="Perú"/>
    <s v="Plato_2"/>
    <n v="79.039999999999992"/>
    <d v="2023-04-07T00:17:00"/>
    <d v="2023-04-07T00:17:00"/>
    <d v="2023-04-07T02:10:00"/>
    <d v="1899-12-30T01:53:00"/>
    <n v="0.68333333333333335"/>
    <d v="1899-12-30T01:12:00"/>
    <s v="SI"/>
  </r>
  <r>
    <n v="759"/>
    <s v="Cliente_376"/>
    <n v="5"/>
    <d v="2023-04-07T00:40:00"/>
    <d v="2023-04-07T03:45:00"/>
    <s v="Mesero_1"/>
    <x v="0"/>
    <x v="2"/>
    <n v="13.7"/>
    <s v="Reservada"/>
    <s v="Argentina"/>
    <s v="Plato_11"/>
    <n v="355.7"/>
    <d v="2023-04-07T00:40:00"/>
    <d v="2023-04-07T00:40:00"/>
    <d v="2023-04-07T03:45:00"/>
    <d v="1899-12-30T03:05:00"/>
    <n v="3.2666666666666666"/>
    <d v="1899-12-30T00:00:00"/>
    <s v="NO"/>
  </r>
  <r>
    <n v="760"/>
    <s v="Cliente_721"/>
    <n v="6"/>
    <d v="2023-04-07T00:25:00"/>
    <d v="2023-04-07T01:40:00"/>
    <s v="Mesero_4"/>
    <x v="0"/>
    <x v="2"/>
    <n v="39.42"/>
    <s v="Libre"/>
    <s v="Argentina"/>
    <s v="Plato_8"/>
    <n v="144.42000000000002"/>
    <d v="2023-04-07T00:25:00"/>
    <d v="2023-04-07T00:25:00"/>
    <d v="2023-04-07T01:40:00"/>
    <d v="1899-12-30T01:15:00"/>
    <n v="0.33333333333333331"/>
    <d v="1899-12-30T00:55:00"/>
    <s v="SI"/>
  </r>
  <r>
    <n v="761"/>
    <s v="Cliente_782"/>
    <n v="4"/>
    <d v="2023-04-07T02:39:00"/>
    <d v="2023-04-07T03:42:00"/>
    <s v="Mesero_3"/>
    <x v="1"/>
    <x v="2"/>
    <n v="16.850000000000001"/>
    <s v="Libre"/>
    <s v="España"/>
    <s v="Plato_7"/>
    <n v="190.85"/>
    <d v="2023-04-07T02:39:00"/>
    <d v="2023-04-07T02:39:00"/>
    <d v="2023-04-07T03:42:00"/>
    <d v="1899-12-30T01:03:00"/>
    <n v="1.7"/>
    <d v="1899-12-30T00:00:00"/>
    <s v="NO"/>
  </r>
  <r>
    <n v="762"/>
    <s v="Cliente_729"/>
    <n v="3"/>
    <d v="2023-04-07T01:18:00"/>
    <d v="2023-04-07T03:25:00"/>
    <s v="Mesero_5"/>
    <x v="1"/>
    <x v="2"/>
    <n v="49.45"/>
    <s v="Reservada"/>
    <s v="Uruguay"/>
    <s v="Plato_13"/>
    <n v="148.44999999999999"/>
    <d v="2023-04-07T01:18:00"/>
    <d v="2023-04-07T01:18:00"/>
    <d v="2023-04-07T03:25:00"/>
    <d v="1899-12-30T02:07:00"/>
    <n v="0.48333333333333334"/>
    <d v="1899-12-30T01:38:00"/>
    <s v="SI"/>
  </r>
  <r>
    <n v="763"/>
    <s v="Cliente_351"/>
    <n v="3"/>
    <d v="2023-04-07T03:49:00"/>
    <d v="2023-04-07T05:12:00"/>
    <s v="Mesero_4"/>
    <x v="0"/>
    <x v="2"/>
    <n v="22.88"/>
    <s v="Reservada"/>
    <s v="Argentina"/>
    <s v="Plato_11"/>
    <n v="126.88"/>
    <d v="2023-04-07T03:49:00"/>
    <d v="2023-04-07T03:49:00"/>
    <d v="2023-04-07T05:12:00"/>
    <d v="1899-12-30T01:23:00"/>
    <n v="0.53333333333333333"/>
    <d v="1899-12-30T00:51:00"/>
    <s v="SI"/>
  </r>
  <r>
    <n v="764"/>
    <s v="Cliente_227"/>
    <n v="1"/>
    <d v="2023-04-07T03:30:00"/>
    <d v="2023-04-07T05:46:00"/>
    <s v="Mesero_4"/>
    <x v="2"/>
    <x v="2"/>
    <n v="20.41"/>
    <s v="Ocupada"/>
    <s v="Colombia"/>
    <s v="Plato_6"/>
    <n v="105.41"/>
    <d v="2023-04-07T03:30:00"/>
    <d v="2023-04-07T03:30:00"/>
    <d v="2023-04-07T05:46:00"/>
    <d v="1899-12-30T02:31:00"/>
    <n v="1.8666666666666667"/>
    <d v="1899-12-30T00:39:00"/>
    <s v="SI"/>
  </r>
  <r>
    <n v="765"/>
    <s v="Cliente_825"/>
    <n v="4"/>
    <d v="2023-04-07T00:24:00"/>
    <d v="2023-04-07T01:37:00"/>
    <s v="Mesero_3"/>
    <x v="2"/>
    <x v="2"/>
    <n v="30.77"/>
    <s v="Libre"/>
    <s v="Chile"/>
    <s v="Plato_10"/>
    <n v="263.77"/>
    <d v="2023-04-07T00:24:00"/>
    <d v="2023-04-07T00:24:00"/>
    <d v="2023-04-07T01:37:00"/>
    <d v="1899-12-30T01:13:00"/>
    <n v="2.7333333333333334"/>
    <d v="1899-12-30T00:00:00"/>
    <s v="NO"/>
  </r>
  <r>
    <n v="766"/>
    <s v="Cliente_175"/>
    <n v="6"/>
    <d v="2023-04-07T01:34:00"/>
    <d v="2023-04-07T04:50:00"/>
    <s v="Mesero_2"/>
    <x v="2"/>
    <x v="2"/>
    <n v="12.57"/>
    <s v="Reservada"/>
    <s v="Argentina"/>
    <s v="Plato_2"/>
    <n v="197.57"/>
    <d v="2023-04-07T01:34:00"/>
    <d v="2023-04-07T01:34:00"/>
    <d v="2023-04-07T04:50:00"/>
    <d v="1899-12-30T03:16:00"/>
    <n v="2.2333333333333334"/>
    <d v="1899-12-30T01:02:00"/>
    <s v="SI"/>
  </r>
  <r>
    <n v="767"/>
    <s v="Cliente_757"/>
    <n v="3"/>
    <d v="2023-04-07T01:08:00"/>
    <d v="2023-04-07T03:57:00"/>
    <s v="Mesero_2"/>
    <x v="1"/>
    <x v="2"/>
    <n v="15.98"/>
    <s v="Reservada"/>
    <s v="Ecuador"/>
    <s v="Plato_9"/>
    <n v="184.98"/>
    <d v="2023-04-07T01:08:00"/>
    <d v="2023-04-07T01:08:00"/>
    <d v="2023-04-07T03:57:00"/>
    <d v="1899-12-30T02:49:00"/>
    <n v="1.4166666666666667"/>
    <d v="1899-12-30T01:24:00"/>
    <s v="SI"/>
  </r>
  <r>
    <m/>
    <m/>
    <m/>
    <m/>
    <m/>
    <m/>
    <x v="3"/>
    <x v="3"/>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1"/>
    <s v="Cliente_724"/>
    <n v="6"/>
    <d v="2023-04-01T01:07:00"/>
    <d v="2023-04-01T03:50:00"/>
    <x v="0"/>
    <x v="0"/>
    <s v="Tarjeta de débito"/>
    <n v="48.55"/>
    <s v="Reservada"/>
    <x v="0"/>
    <s v="Plato_7"/>
    <n v="186.55"/>
    <d v="2023-04-01T01:07:00"/>
    <d v="2023-04-01T01:07:00"/>
    <d v="2023-04-01T03:50:00"/>
    <d v="1899-12-30T02:43:00"/>
    <n v="0.95"/>
    <d v="1899-12-30T01:46:00"/>
    <x v="0"/>
    <x v="0"/>
  </r>
  <r>
    <n v="2"/>
    <s v="Cliente_538"/>
    <n v="6"/>
    <d v="2023-04-01T01:28:00"/>
    <d v="2023-04-01T03:49:00"/>
    <x v="1"/>
    <x v="1"/>
    <s v="Efectivo"/>
    <n v="43.3"/>
    <s v="Reservada"/>
    <x v="1"/>
    <s v="Plato_17"/>
    <n v="101.3"/>
    <d v="2023-04-01T01:28:00"/>
    <d v="2023-04-01T01:28:00"/>
    <d v="2023-04-01T03:49:00"/>
    <d v="1899-12-30T02:21:00"/>
    <n v="1.4166666666666667"/>
    <d v="1899-12-30T00:56:00"/>
    <x v="0"/>
    <x v="0"/>
  </r>
  <r>
    <n v="3"/>
    <s v="Cliente_911"/>
    <n v="1"/>
    <d v="2023-04-01T00:29:00"/>
    <d v="2023-04-01T03:56:00"/>
    <x v="2"/>
    <x v="1"/>
    <s v="Tarjeta de crédito"/>
    <n v="30.87"/>
    <s v="Libre"/>
    <x v="2"/>
    <s v="Plato_20"/>
    <n v="195.87"/>
    <d v="2023-04-01T00:29:00"/>
    <d v="2023-04-01T00:29:00"/>
    <d v="2023-04-01T03:56:00"/>
    <d v="1899-12-30T03:27:00"/>
    <n v="2.1"/>
    <d v="1899-12-30T01:21:00"/>
    <x v="0"/>
    <x v="0"/>
  </r>
  <r>
    <n v="4"/>
    <s v="Cliente_129"/>
    <n v="1"/>
    <d v="2023-04-01T03:03:00"/>
    <d v="2023-04-01T04:31:00"/>
    <x v="3"/>
    <x v="0"/>
    <s v="Tarjeta de crédito"/>
    <n v="34.68"/>
    <s v="Libre"/>
    <x v="3"/>
    <s v="Plato_11"/>
    <n v="217.68"/>
    <d v="2023-04-01T03:03:00"/>
    <d v="2023-04-01T03:03:00"/>
    <d v="2023-04-01T04:31:00"/>
    <d v="1899-12-30T01:28:00"/>
    <n v="0.66666666666666663"/>
    <d v="1899-12-30T00:48:00"/>
    <x v="0"/>
    <x v="0"/>
  </r>
  <r>
    <n v="5"/>
    <s v="Cliente_938"/>
    <n v="2"/>
    <d v="2023-04-01T00:01:00"/>
    <d v="2023-04-01T02:06:00"/>
    <x v="4"/>
    <x v="0"/>
    <s v="Tarjeta de crédito"/>
    <n v="24.33"/>
    <s v="Libre"/>
    <x v="4"/>
    <s v="Plato_12"/>
    <n v="91.33"/>
    <d v="2023-04-01T00:01:00"/>
    <d v="2023-04-01T00:01:00"/>
    <d v="2023-04-01T02:06:00"/>
    <d v="1899-12-30T02:05:00"/>
    <n v="0.28333333333333333"/>
    <d v="1899-12-30T01:48:00"/>
    <x v="0"/>
    <x v="0"/>
  </r>
  <r>
    <n v="6"/>
    <s v="Cliente_965"/>
    <n v="5"/>
    <d v="2023-04-01T01:24:00"/>
    <d v="2023-04-01T03:32:00"/>
    <x v="4"/>
    <x v="2"/>
    <s v="Tarjeta de crédito"/>
    <n v="26.57"/>
    <s v="Libre"/>
    <x v="4"/>
    <s v="Plato_8"/>
    <n v="96.57"/>
    <d v="2023-04-01T01:24:00"/>
    <d v="2023-04-01T01:24:00"/>
    <d v="2023-04-01T03:32:00"/>
    <d v="1899-12-30T02:08:00"/>
    <n v="0.18333333333333332"/>
    <d v="1899-12-30T01:57:00"/>
    <x v="0"/>
    <x v="0"/>
  </r>
  <r>
    <n v="7"/>
    <s v="Cliente_306"/>
    <n v="6"/>
    <d v="2023-04-01T01:57:00"/>
    <d v="2023-04-01T04:22:00"/>
    <x v="2"/>
    <x v="2"/>
    <s v="Tarjeta de crédito"/>
    <n v="10.54"/>
    <s v="Ocupada"/>
    <x v="5"/>
    <s v="Plato_15"/>
    <n v="182.54"/>
    <d v="2023-04-01T01:57:00"/>
    <d v="2023-04-01T01:57:00"/>
    <d v="2023-04-01T04:22:00"/>
    <d v="1899-12-30T02:40:00"/>
    <n v="0.68333333333333335"/>
    <d v="1899-12-30T01:59:00"/>
    <x v="0"/>
    <x v="0"/>
  </r>
  <r>
    <n v="8"/>
    <s v="Cliente_974"/>
    <n v="1"/>
    <d v="2023-04-01T02:11:00"/>
    <d v="2023-04-01T04:49:00"/>
    <x v="2"/>
    <x v="1"/>
    <s v="Tarjeta de crédito"/>
    <n v="49.18"/>
    <s v="Reservada"/>
    <x v="3"/>
    <s v="Plato_5"/>
    <n v="291.18"/>
    <d v="2023-04-01T02:11:00"/>
    <d v="2023-04-01T02:11:00"/>
    <d v="2023-04-01T04:49:00"/>
    <d v="1899-12-30T02:38:00"/>
    <n v="0.91666666666666663"/>
    <d v="1899-12-30T01:43:00"/>
    <x v="0"/>
    <x v="0"/>
  </r>
  <r>
    <n v="9"/>
    <s v="Cliente_740"/>
    <n v="5"/>
    <d v="2023-04-01T02:03:00"/>
    <d v="2023-04-01T04:25:00"/>
    <x v="2"/>
    <x v="0"/>
    <s v="Tarjeta de débito"/>
    <n v="46.85"/>
    <s v="Libre"/>
    <x v="6"/>
    <s v="Plato_2"/>
    <n v="215.85"/>
    <d v="2023-04-01T02:03:00"/>
    <d v="2023-04-01T02:03:00"/>
    <d v="2023-04-01T04:25:00"/>
    <d v="1899-12-30T02:22:00"/>
    <n v="2.4333333333333331"/>
    <d v="1899-12-30T00:00:00"/>
    <x v="1"/>
    <x v="0"/>
  </r>
  <r>
    <n v="10"/>
    <s v="Cliente_33"/>
    <n v="1"/>
    <d v="2023-04-01T00:02:00"/>
    <d v="2023-04-01T01:53:00"/>
    <x v="4"/>
    <x v="0"/>
    <s v="Tarjeta de crédito"/>
    <n v="16.600000000000001"/>
    <s v="Ocupada"/>
    <x v="7"/>
    <s v="Plato_18"/>
    <n v="164.6"/>
    <d v="2023-04-01T00:02:00"/>
    <d v="2023-04-01T00:02:00"/>
    <d v="2023-04-01T01:53:00"/>
    <d v="1899-12-30T02:06:00"/>
    <n v="0.48333333333333334"/>
    <d v="1899-12-30T01:37:00"/>
    <x v="0"/>
    <x v="0"/>
  </r>
  <r>
    <n v="11"/>
    <s v="Cliente_881"/>
    <n v="1"/>
    <d v="2023-04-01T03:46:00"/>
    <d v="2023-04-01T06:33:00"/>
    <x v="1"/>
    <x v="0"/>
    <s v="Tarjeta de crédito"/>
    <n v="32.89"/>
    <s v="Libre"/>
    <x v="4"/>
    <s v="Plato_16"/>
    <n v="120.89"/>
    <d v="2023-04-01T03:46:00"/>
    <d v="2023-04-01T03:46:00"/>
    <d v="2023-04-01T06:33:00"/>
    <d v="1899-12-30T02:47:00"/>
    <n v="0.93333333333333335"/>
    <d v="1899-12-30T01:51:00"/>
    <x v="0"/>
    <x v="0"/>
  </r>
  <r>
    <n v="12"/>
    <s v="Cliente_890"/>
    <n v="6"/>
    <d v="2023-04-01T00:04:00"/>
    <d v="2023-04-01T03:23:00"/>
    <x v="4"/>
    <x v="2"/>
    <s v="Tarjeta de crédito"/>
    <n v="45.27"/>
    <s v="Ocupada"/>
    <x v="1"/>
    <s v="Plato_16"/>
    <n v="371.27"/>
    <d v="2023-04-01T00:04:00"/>
    <d v="2023-04-01T00:04:00"/>
    <d v="2023-04-01T03:23:00"/>
    <d v="1899-12-30T03:34:00"/>
    <n v="1.5833333333333333"/>
    <d v="1899-12-30T01:59:00"/>
    <x v="0"/>
    <x v="0"/>
  </r>
  <r>
    <n v="13"/>
    <s v="Cliente_873"/>
    <n v="1"/>
    <d v="2023-04-01T03:09:00"/>
    <d v="2023-04-01T05:32:00"/>
    <x v="3"/>
    <x v="0"/>
    <s v="Efectivo"/>
    <n v="22.06"/>
    <s v="Ocupada"/>
    <x v="2"/>
    <s v="Plato_9"/>
    <n v="109.06"/>
    <d v="2023-04-01T03:09:00"/>
    <d v="2023-04-01T03:09:00"/>
    <d v="2023-04-01T05:32:00"/>
    <d v="1899-12-30T02:38:00"/>
    <n v="0.98333333333333328"/>
    <d v="1899-12-30T01:39:00"/>
    <x v="0"/>
    <x v="0"/>
  </r>
  <r>
    <n v="14"/>
    <s v="Cliente_780"/>
    <n v="6"/>
    <d v="2023-04-01T00:18:00"/>
    <d v="2023-04-01T01:58:00"/>
    <x v="2"/>
    <x v="0"/>
    <s v="Efectivo"/>
    <n v="48.76"/>
    <s v="Libre"/>
    <x v="4"/>
    <s v="Plato_3"/>
    <n v="177.76"/>
    <d v="2023-04-01T00:18:00"/>
    <d v="2023-04-01T00:18:00"/>
    <d v="2023-04-01T01:58:00"/>
    <d v="1899-12-30T01:40:00"/>
    <n v="2.5666666666666669"/>
    <d v="1899-12-30T00:00:00"/>
    <x v="1"/>
    <x v="0"/>
  </r>
  <r>
    <n v="15"/>
    <s v="Cliente_728"/>
    <n v="4"/>
    <d v="2023-04-01T03:24:00"/>
    <d v="2023-04-01T04:59:00"/>
    <x v="1"/>
    <x v="1"/>
    <s v="Tarjeta de crédito"/>
    <n v="28.77"/>
    <s v="Ocupada"/>
    <x v="7"/>
    <s v="Plato_16"/>
    <n v="252.77"/>
    <d v="2023-04-01T03:24:00"/>
    <d v="2023-04-01T03:24:00"/>
    <d v="2023-04-01T04:59:00"/>
    <d v="1899-12-30T01:50:00"/>
    <n v="1.7166666666666666"/>
    <d v="1899-12-30T00:07:00"/>
    <x v="0"/>
    <x v="0"/>
  </r>
  <r>
    <n v="16"/>
    <s v="Cliente_175"/>
    <n v="5"/>
    <d v="2023-04-01T02:31:00"/>
    <d v="2023-04-01T04:24:00"/>
    <x v="4"/>
    <x v="0"/>
    <s v="Efectivo"/>
    <n v="37.9"/>
    <s v="Reservada"/>
    <x v="6"/>
    <s v="Plato_16"/>
    <n v="65.900000000000006"/>
    <d v="2023-04-01T02:31:00"/>
    <d v="2023-04-01T02:31:00"/>
    <d v="2023-04-01T04:24:00"/>
    <d v="1899-12-30T01:53:00"/>
    <n v="0.6333333333333333"/>
    <d v="1899-12-30T01:15:00"/>
    <x v="0"/>
    <x v="0"/>
  </r>
  <r>
    <n v="17"/>
    <s v="Cliente_200"/>
    <n v="6"/>
    <d v="2023-04-01T00:09:00"/>
    <d v="2023-04-01T03:27:00"/>
    <x v="2"/>
    <x v="1"/>
    <s v="Tarjeta de crédito"/>
    <n v="12.17"/>
    <s v="Libre"/>
    <x v="8"/>
    <s v="Plato_8"/>
    <n v="149.16999999999999"/>
    <d v="2023-04-01T00:09:00"/>
    <d v="2023-04-01T00:09:00"/>
    <d v="2023-04-01T03:27:00"/>
    <d v="1899-12-30T03:18:00"/>
    <n v="2.6333333333333333"/>
    <d v="1899-12-30T00:40:00"/>
    <x v="0"/>
    <x v="0"/>
  </r>
  <r>
    <n v="18"/>
    <s v="Cliente_190"/>
    <n v="2"/>
    <d v="2023-04-01T02:06:00"/>
    <d v="2023-04-01T04:26:00"/>
    <x v="2"/>
    <x v="1"/>
    <s v="Tarjeta de crédito"/>
    <n v="33.090000000000003"/>
    <s v="Libre"/>
    <x v="1"/>
    <s v="Plato_9"/>
    <n v="284.09000000000003"/>
    <d v="2023-04-01T02:06:00"/>
    <d v="2023-04-01T02:06:00"/>
    <d v="2023-04-01T04:26:00"/>
    <d v="1899-12-30T02:20:00"/>
    <n v="2.2333333333333334"/>
    <d v="1899-12-30T00:06:00"/>
    <x v="0"/>
    <x v="0"/>
  </r>
  <r>
    <n v="19"/>
    <s v="Cliente_290"/>
    <n v="3"/>
    <d v="2023-04-01T00:35:00"/>
    <d v="2023-04-01T03:29:00"/>
    <x v="2"/>
    <x v="0"/>
    <s v="Tarjeta de crédito"/>
    <n v="17.45"/>
    <s v="Libre"/>
    <x v="9"/>
    <s v="Plato_20"/>
    <n v="97.45"/>
    <d v="2023-04-01T00:35:00"/>
    <d v="2023-04-01T00:35:00"/>
    <d v="2023-04-01T03:29:00"/>
    <d v="1899-12-30T02:54:00"/>
    <n v="0.73333333333333328"/>
    <d v="1899-12-30T02:10:00"/>
    <x v="0"/>
    <x v="0"/>
  </r>
  <r>
    <n v="20"/>
    <s v="Cliente_972"/>
    <n v="2"/>
    <d v="2023-04-01T01:25:00"/>
    <d v="2023-04-01T05:12:00"/>
    <x v="0"/>
    <x v="0"/>
    <s v="Tarjeta de crédito"/>
    <n v="31.7"/>
    <s v="Reservada"/>
    <x v="9"/>
    <s v="Plato_8"/>
    <n v="209.7"/>
    <d v="2023-04-01T01:25:00"/>
    <d v="2023-04-01T01:25:00"/>
    <d v="2023-04-01T05:12:00"/>
    <d v="1899-12-30T03:47:00"/>
    <n v="1.1666666666666667"/>
    <d v="1899-12-30T02:37:00"/>
    <x v="0"/>
    <x v="0"/>
  </r>
  <r>
    <n v="21"/>
    <s v="Cliente_210"/>
    <n v="2"/>
    <d v="2023-04-01T03:39:00"/>
    <d v="2023-04-01T05:52:00"/>
    <x v="0"/>
    <x v="0"/>
    <s v="Tarjeta de crédito"/>
    <n v="20.53"/>
    <s v="Reservada"/>
    <x v="7"/>
    <s v="Plato_20"/>
    <n v="294.52999999999997"/>
    <d v="2023-04-01T03:39:00"/>
    <d v="2023-04-01T03:39:00"/>
    <d v="2023-04-01T05:52:00"/>
    <d v="1899-12-30T02:13:00"/>
    <n v="2.5333333333333332"/>
    <d v="1899-12-30T00:00:00"/>
    <x v="1"/>
    <x v="0"/>
  </r>
  <r>
    <n v="22"/>
    <s v="Cliente_88"/>
    <n v="1"/>
    <d v="2023-04-01T02:16:00"/>
    <d v="2023-04-01T04:47:00"/>
    <x v="4"/>
    <x v="0"/>
    <s v="Tarjeta de crédito"/>
    <n v="45.41"/>
    <s v="Libre"/>
    <x v="8"/>
    <s v="Plato_4"/>
    <n v="258.40999999999997"/>
    <d v="2023-04-01T02:16:00"/>
    <d v="2023-04-01T02:16:00"/>
    <d v="2023-04-01T04:47:00"/>
    <d v="1899-12-30T02:31:00"/>
    <n v="2.0499999999999998"/>
    <d v="1899-12-30T00:28:00"/>
    <x v="0"/>
    <x v="0"/>
  </r>
  <r>
    <n v="23"/>
    <s v="Cliente_427"/>
    <n v="5"/>
    <d v="2023-04-01T02:44:00"/>
    <d v="2023-04-01T04:09:00"/>
    <x v="3"/>
    <x v="2"/>
    <s v="Tarjeta de crédito"/>
    <n v="38.46"/>
    <s v="Libre"/>
    <x v="9"/>
    <s v="Plato_12"/>
    <n v="176.46"/>
    <d v="2023-04-01T02:44:00"/>
    <d v="2023-04-01T02:44:00"/>
    <d v="2023-04-01T04:09:00"/>
    <d v="1899-12-30T01:25:00"/>
    <n v="1.05"/>
    <d v="1899-12-30T00:22:00"/>
    <x v="0"/>
    <x v="0"/>
  </r>
  <r>
    <n v="24"/>
    <s v="Cliente_424"/>
    <n v="5"/>
    <d v="2023-04-01T03:01:00"/>
    <d v="2023-04-01T06:20:00"/>
    <x v="0"/>
    <x v="0"/>
    <s v="Tarjeta de crédito"/>
    <n v="38.18"/>
    <s v="Ocupada"/>
    <x v="5"/>
    <s v="Plato_10"/>
    <n v="271.18"/>
    <d v="2023-04-01T03:01:00"/>
    <d v="2023-04-01T03:01:00"/>
    <d v="2023-04-01T06:20:00"/>
    <d v="1899-12-30T03:34:00"/>
    <n v="3"/>
    <d v="1899-12-30T00:34:00"/>
    <x v="0"/>
    <x v="0"/>
  </r>
  <r>
    <n v="25"/>
    <s v="Cliente_824"/>
    <n v="5"/>
    <d v="2023-04-01T03:01:00"/>
    <d v="2023-04-01T04:59:00"/>
    <x v="3"/>
    <x v="2"/>
    <s v="Tarjeta de débito"/>
    <n v="46.15"/>
    <s v="Ocupada"/>
    <x v="1"/>
    <s v="Plato_18"/>
    <n v="80.150000000000006"/>
    <d v="2023-04-01T03:01:00"/>
    <d v="2023-04-01T03:01:00"/>
    <d v="2023-04-01T04:59:00"/>
    <d v="1899-12-30T02:13:00"/>
    <n v="0.58333333333333337"/>
    <d v="1899-12-30T01:38:00"/>
    <x v="0"/>
    <x v="0"/>
  </r>
  <r>
    <n v="26"/>
    <s v="Cliente_107"/>
    <n v="2"/>
    <d v="2023-04-01T02:04:00"/>
    <d v="2023-04-01T05:47:00"/>
    <x v="3"/>
    <x v="1"/>
    <s v="Tarjeta de crédito"/>
    <n v="10.37"/>
    <s v="Ocupada"/>
    <x v="7"/>
    <s v="Plato_4"/>
    <n v="136.37"/>
    <d v="2023-04-01T02:04:00"/>
    <d v="2023-04-01T02:04:00"/>
    <d v="2023-04-01T05:47:00"/>
    <d v="1899-12-30T03:58:00"/>
    <n v="1.8166666666666667"/>
    <d v="1899-12-30T02:09:00"/>
    <x v="0"/>
    <x v="0"/>
  </r>
  <r>
    <n v="27"/>
    <s v="Cliente_775"/>
    <n v="2"/>
    <d v="2023-04-01T01:19:00"/>
    <d v="2023-04-01T02:27:00"/>
    <x v="3"/>
    <x v="0"/>
    <s v="Tarjeta de crédito"/>
    <n v="19.27"/>
    <s v="Ocupada"/>
    <x v="2"/>
    <s v="Plato_8"/>
    <n v="80.27"/>
    <d v="2023-04-01T01:19:00"/>
    <d v="2023-04-01T01:19:00"/>
    <d v="2023-04-01T02:27:00"/>
    <d v="1899-12-30T01:23:00"/>
    <n v="0.91666666666666663"/>
    <d v="1899-12-30T00:28:00"/>
    <x v="0"/>
    <x v="0"/>
  </r>
  <r>
    <n v="28"/>
    <s v="Cliente_358"/>
    <n v="2"/>
    <d v="2023-04-01T00:49:00"/>
    <d v="2023-04-01T03:16:00"/>
    <x v="4"/>
    <x v="2"/>
    <s v="Tarjeta de crédito"/>
    <n v="41.22"/>
    <s v="Reservada"/>
    <x v="10"/>
    <s v="Plato_4"/>
    <n v="135.22"/>
    <d v="2023-04-01T00:49:00"/>
    <d v="2023-04-01T00:49:00"/>
    <d v="2023-04-01T03:16:00"/>
    <d v="1899-12-30T02:27:00"/>
    <n v="0.93333333333333335"/>
    <d v="1899-12-30T01:31:00"/>
    <x v="0"/>
    <x v="0"/>
  </r>
  <r>
    <n v="29"/>
    <s v="Cliente_377"/>
    <n v="5"/>
    <d v="2023-04-01T03:02:00"/>
    <d v="2023-04-01T06:10:00"/>
    <x v="2"/>
    <x v="0"/>
    <s v="Tarjeta de crédito"/>
    <n v="14.83"/>
    <s v="Ocupada"/>
    <x v="8"/>
    <s v="Plato_1"/>
    <n v="187.83"/>
    <d v="2023-04-01T03:02:00"/>
    <d v="2023-04-01T03:02:00"/>
    <d v="2023-04-01T06:10:00"/>
    <d v="1899-12-30T03:23:00"/>
    <n v="1.1833333333333333"/>
    <d v="1899-12-30T02:12:00"/>
    <x v="0"/>
    <x v="0"/>
  </r>
  <r>
    <n v="30"/>
    <s v="Cliente_361"/>
    <n v="4"/>
    <d v="2023-04-01T02:55:00"/>
    <d v="2023-04-01T06:13:00"/>
    <x v="4"/>
    <x v="0"/>
    <s v="Efectivo"/>
    <n v="26.29"/>
    <s v="Libre"/>
    <x v="5"/>
    <s v="Plato_10"/>
    <n v="138.29"/>
    <d v="2023-04-01T02:55:00"/>
    <d v="2023-04-01T02:55:00"/>
    <d v="2023-04-01T06:13:00"/>
    <d v="1899-12-30T03:18:00"/>
    <n v="1.1499999999999999"/>
    <d v="1899-12-30T02:09:00"/>
    <x v="0"/>
    <x v="0"/>
  </r>
  <r>
    <n v="31"/>
    <s v="Cliente_229"/>
    <n v="3"/>
    <d v="2023-04-01T02:51:00"/>
    <d v="2023-04-01T06:02:00"/>
    <x v="2"/>
    <x v="1"/>
    <s v="Tarjeta de crédito"/>
    <n v="19.809999999999999"/>
    <s v="Ocupada"/>
    <x v="10"/>
    <s v="Plato_9"/>
    <n v="86.81"/>
    <d v="2023-04-01T02:51:00"/>
    <d v="2023-04-01T02:51:00"/>
    <d v="2023-04-01T06:02:00"/>
    <d v="1899-12-30T03:26:00"/>
    <n v="1.75"/>
    <d v="1899-12-30T01:41:00"/>
    <x v="0"/>
    <x v="0"/>
  </r>
  <r>
    <n v="32"/>
    <s v="Cliente_27"/>
    <n v="1"/>
    <d v="2023-04-01T03:08:00"/>
    <d v="2023-04-01T06:49:00"/>
    <x v="1"/>
    <x v="0"/>
    <s v="Tarjeta de crédito"/>
    <n v="28.25"/>
    <s v="Ocupada"/>
    <x v="7"/>
    <s v="Plato_15"/>
    <n v="239.25"/>
    <d v="2023-04-01T03:08:00"/>
    <d v="2023-04-01T03:08:00"/>
    <d v="2023-04-01T06:49:00"/>
    <d v="1899-12-30T03:56:00"/>
    <n v="2.1333333333333333"/>
    <d v="1899-12-30T01:48:00"/>
    <x v="0"/>
    <x v="0"/>
  </r>
  <r>
    <n v="33"/>
    <s v="Cliente_103"/>
    <n v="5"/>
    <d v="2023-04-01T03:33:00"/>
    <d v="2023-04-01T06:21:00"/>
    <x v="4"/>
    <x v="2"/>
    <s v="Tarjeta de débito"/>
    <n v="20.38"/>
    <s v="Ocupada"/>
    <x v="4"/>
    <s v="Plato_8"/>
    <n v="326.38"/>
    <d v="2023-04-01T03:33:00"/>
    <d v="2023-04-01T03:33:00"/>
    <d v="2023-04-01T06:21:00"/>
    <d v="1899-12-30T03:03:00"/>
    <n v="2.1666666666666665"/>
    <d v="1899-12-30T00:53:00"/>
    <x v="0"/>
    <x v="0"/>
  </r>
  <r>
    <n v="34"/>
    <s v="Cliente_1"/>
    <n v="1"/>
    <d v="2023-04-01T02:16:00"/>
    <d v="2023-04-01T06:07:00"/>
    <x v="4"/>
    <x v="1"/>
    <s v="Tarjeta de crédito"/>
    <n v="13.08"/>
    <s v="Libre"/>
    <x v="4"/>
    <s v="Plato_18"/>
    <n v="125.08"/>
    <d v="2023-04-01T02:16:00"/>
    <d v="2023-04-01T02:16:00"/>
    <d v="2023-04-01T06:07:00"/>
    <d v="1899-12-30T03:51:00"/>
    <n v="1.0833333333333333"/>
    <d v="1899-12-30T02:46:00"/>
    <x v="0"/>
    <x v="0"/>
  </r>
  <r>
    <n v="35"/>
    <s v="Cliente_828"/>
    <n v="2"/>
    <d v="2023-04-01T03:18:00"/>
    <d v="2023-04-01T05:55:00"/>
    <x v="0"/>
    <x v="0"/>
    <s v="Tarjeta de crédito"/>
    <n v="15.75"/>
    <s v="Ocupada"/>
    <x v="4"/>
    <s v="Plato_2"/>
    <n v="229.75"/>
    <d v="2023-04-01T03:18:00"/>
    <d v="2023-04-01T03:18:00"/>
    <d v="2023-04-01T05:55:00"/>
    <d v="1899-12-30T02:52:00"/>
    <n v="1.0833333333333333"/>
    <d v="1899-12-30T01:47:00"/>
    <x v="0"/>
    <x v="0"/>
  </r>
  <r>
    <n v="36"/>
    <s v="Cliente_874"/>
    <n v="5"/>
    <d v="2023-04-01T03:27:00"/>
    <d v="2023-04-01T06:26:00"/>
    <x v="2"/>
    <x v="0"/>
    <s v="Tarjeta de crédito"/>
    <n v="45.28"/>
    <s v="Ocupada"/>
    <x v="6"/>
    <s v="Plato_2"/>
    <n v="75.28"/>
    <d v="2023-04-01T03:27:00"/>
    <d v="2023-04-01T03:27:00"/>
    <d v="2023-04-01T06:26:00"/>
    <d v="1899-12-30T03:14:00"/>
    <n v="0.6333333333333333"/>
    <d v="1899-12-30T02:36:00"/>
    <x v="0"/>
    <x v="0"/>
  </r>
  <r>
    <n v="37"/>
    <s v="Cliente_999"/>
    <n v="1"/>
    <d v="2023-04-01T03:24:00"/>
    <d v="2023-04-01T06:02:00"/>
    <x v="3"/>
    <x v="2"/>
    <s v="Tarjeta de crédito"/>
    <n v="10.39"/>
    <s v="Ocupada"/>
    <x v="2"/>
    <s v="Plato_13"/>
    <n v="31.39"/>
    <d v="2023-04-01T03:24:00"/>
    <d v="2023-04-01T03:24:00"/>
    <d v="2023-04-01T06:02:00"/>
    <d v="1899-12-30T02:53:00"/>
    <n v="0.78333333333333333"/>
    <d v="1899-12-30T02:06:00"/>
    <x v="0"/>
    <x v="0"/>
  </r>
  <r>
    <n v="38"/>
    <s v="Cliente_167"/>
    <n v="6"/>
    <d v="2023-04-01T02:38:00"/>
    <d v="2023-04-01T03:53:00"/>
    <x v="4"/>
    <x v="0"/>
    <s v="Tarjeta de débito"/>
    <n v="16.309999999999999"/>
    <s v="Reservada"/>
    <x v="9"/>
    <s v="Plato_17"/>
    <n v="251.31"/>
    <d v="2023-04-01T02:38:00"/>
    <d v="2023-04-01T02:38:00"/>
    <d v="2023-04-01T03:53:00"/>
    <d v="1899-12-30T01:15:00"/>
    <n v="1.6333333333333333"/>
    <d v="1899-12-30T00:00:00"/>
    <x v="1"/>
    <x v="0"/>
  </r>
  <r>
    <n v="39"/>
    <s v="Cliente_606"/>
    <n v="3"/>
    <d v="2023-04-01T03:41:00"/>
    <d v="2023-04-01T07:39:00"/>
    <x v="2"/>
    <x v="2"/>
    <s v="Efectivo"/>
    <n v="48.36"/>
    <s v="Ocupada"/>
    <x v="6"/>
    <s v="Plato_19"/>
    <n v="156.36000000000001"/>
    <d v="2023-04-01T03:41:00"/>
    <d v="2023-04-01T03:41:00"/>
    <d v="2023-04-01T07:39:00"/>
    <d v="1899-12-30T04:13:00"/>
    <n v="0.95"/>
    <d v="1899-12-30T03:16:00"/>
    <x v="0"/>
    <x v="0"/>
  </r>
  <r>
    <n v="40"/>
    <s v="Cliente_710"/>
    <n v="1"/>
    <d v="2023-04-01T02:00:00"/>
    <d v="2023-04-01T04:05:00"/>
    <x v="0"/>
    <x v="0"/>
    <s v="Efectivo"/>
    <n v="13.68"/>
    <s v="Libre"/>
    <x v="10"/>
    <s v="Plato_9"/>
    <n v="161.68"/>
    <d v="2023-04-01T02:00:00"/>
    <d v="2023-04-01T02:00:00"/>
    <d v="2023-04-01T04:05:00"/>
    <d v="1899-12-30T02:05:00"/>
    <n v="1.3"/>
    <d v="1899-12-30T00:47:00"/>
    <x v="0"/>
    <x v="0"/>
  </r>
  <r>
    <n v="41"/>
    <s v="Cliente_870"/>
    <n v="4"/>
    <d v="2023-04-01T02:14:00"/>
    <d v="2023-04-01T04:20:00"/>
    <x v="2"/>
    <x v="0"/>
    <s v="Tarjeta de crédito"/>
    <n v="15.24"/>
    <s v="Ocupada"/>
    <x v="4"/>
    <s v="Plato_15"/>
    <n v="219.24"/>
    <d v="2023-04-01T02:14:00"/>
    <d v="2023-04-01T02:14:00"/>
    <d v="2023-04-01T04:20:00"/>
    <d v="1899-12-30T02:21:00"/>
    <n v="1.4833333333333334"/>
    <d v="1899-12-30T00:52:00"/>
    <x v="0"/>
    <x v="0"/>
  </r>
  <r>
    <n v="42"/>
    <s v="Cliente_230"/>
    <n v="1"/>
    <d v="2023-04-01T00:25:00"/>
    <d v="2023-04-01T01:46:00"/>
    <x v="2"/>
    <x v="0"/>
    <s v="Tarjeta de crédito"/>
    <n v="49.58"/>
    <s v="Reservada"/>
    <x v="6"/>
    <s v="Plato_5"/>
    <n v="151.57999999999998"/>
    <d v="2023-04-01T00:25:00"/>
    <d v="2023-04-01T00:25:00"/>
    <d v="2023-04-01T01:46:00"/>
    <d v="1899-12-30T01:21:00"/>
    <n v="1.1499999999999999"/>
    <d v="1899-12-30T00:12:00"/>
    <x v="0"/>
    <x v="0"/>
  </r>
  <r>
    <n v="43"/>
    <s v="Cliente_814"/>
    <n v="6"/>
    <d v="2023-04-01T01:02:00"/>
    <d v="2023-04-01T03:14:00"/>
    <x v="4"/>
    <x v="0"/>
    <s v="Tarjeta de crédito"/>
    <n v="32.19"/>
    <s v="Ocupada"/>
    <x v="4"/>
    <s v="Plato_15"/>
    <n v="235.19"/>
    <d v="2023-04-01T01:02:00"/>
    <d v="2023-04-01T01:02:00"/>
    <d v="2023-04-01T03:14:00"/>
    <d v="1899-12-30T02:27:00"/>
    <n v="2.4333333333333331"/>
    <d v="1899-12-30T00:01:00"/>
    <x v="0"/>
    <x v="0"/>
  </r>
  <r>
    <n v="44"/>
    <s v="Cliente_710"/>
    <n v="1"/>
    <d v="2023-04-01T03:06:00"/>
    <d v="2023-04-01T06:18:00"/>
    <x v="4"/>
    <x v="0"/>
    <s v="Tarjeta de crédito"/>
    <n v="42.6"/>
    <s v="Libre"/>
    <x v="0"/>
    <s v="Plato_10"/>
    <n v="164.6"/>
    <d v="2023-04-01T03:06:00"/>
    <d v="2023-04-01T03:06:00"/>
    <d v="2023-04-01T06:18:00"/>
    <d v="1899-12-30T03:12:00"/>
    <n v="1.4166666666666667"/>
    <d v="1899-12-30T01:47:00"/>
    <x v="0"/>
    <x v="0"/>
  </r>
  <r>
    <n v="45"/>
    <s v="Cliente_640"/>
    <n v="2"/>
    <d v="2023-04-01T02:15:00"/>
    <d v="2023-04-01T04:01:00"/>
    <x v="2"/>
    <x v="0"/>
    <s v="Tarjeta de crédito"/>
    <n v="25.41"/>
    <s v="Reservada"/>
    <x v="4"/>
    <s v="Plato_4"/>
    <n v="79.41"/>
    <d v="2023-04-01T02:15:00"/>
    <d v="2023-04-01T02:15:00"/>
    <d v="2023-04-01T04:01:00"/>
    <d v="1899-12-30T01:46:00"/>
    <n v="0.78333333333333333"/>
    <d v="1899-12-30T00:59:00"/>
    <x v="0"/>
    <x v="0"/>
  </r>
  <r>
    <n v="46"/>
    <s v="Cliente_623"/>
    <n v="1"/>
    <d v="2023-04-01T01:47:00"/>
    <d v="2023-04-01T03:39:00"/>
    <x v="3"/>
    <x v="0"/>
    <s v="Tarjeta de crédito"/>
    <n v="27.97"/>
    <s v="Libre"/>
    <x v="9"/>
    <s v="Plato_2"/>
    <n v="167.97"/>
    <d v="2023-04-01T01:47:00"/>
    <d v="2023-04-01T01:47:00"/>
    <d v="2023-04-01T03:39:00"/>
    <d v="1899-12-30T01:52:00"/>
    <n v="1.4333333333333333"/>
    <d v="1899-12-30T00:26:00"/>
    <x v="0"/>
    <x v="0"/>
  </r>
  <r>
    <n v="47"/>
    <s v="Cliente_72"/>
    <n v="3"/>
    <d v="2023-04-01T03:30:00"/>
    <d v="2023-04-01T07:29:00"/>
    <x v="2"/>
    <x v="0"/>
    <s v="Tarjeta de crédito"/>
    <n v="10.98"/>
    <s v="Ocupada"/>
    <x v="2"/>
    <s v="Plato_11"/>
    <n v="119.98"/>
    <d v="2023-04-01T03:30:00"/>
    <d v="2023-04-01T03:30:00"/>
    <d v="2023-04-01T07:29:00"/>
    <d v="1899-12-30T04:14:00"/>
    <n v="1.45"/>
    <d v="1899-12-30T02:47:00"/>
    <x v="0"/>
    <x v="0"/>
  </r>
  <r>
    <n v="48"/>
    <s v="Cliente_963"/>
    <n v="2"/>
    <d v="2023-04-01T00:28:00"/>
    <d v="2023-04-01T04:02:00"/>
    <x v="0"/>
    <x v="1"/>
    <s v="Tarjeta de crédito"/>
    <n v="25.31"/>
    <s v="Libre"/>
    <x v="6"/>
    <s v="Plato_6"/>
    <n v="183.31"/>
    <d v="2023-04-01T00:28:00"/>
    <d v="2023-04-01T00:28:00"/>
    <d v="2023-04-01T04:02:00"/>
    <d v="1899-12-30T03:34:00"/>
    <n v="2.0666666666666669"/>
    <d v="1899-12-30T01:30:00"/>
    <x v="0"/>
    <x v="0"/>
  </r>
  <r>
    <n v="49"/>
    <s v="Cliente_929"/>
    <n v="3"/>
    <d v="2023-04-01T01:44:00"/>
    <d v="2023-04-01T05:29:00"/>
    <x v="2"/>
    <x v="0"/>
    <s v="Tarjeta de crédito"/>
    <n v="20.92"/>
    <s v="Libre"/>
    <x v="7"/>
    <s v="Plato_7"/>
    <n v="206.92000000000002"/>
    <d v="2023-04-01T01:44:00"/>
    <d v="2023-04-01T01:44:00"/>
    <d v="2023-04-01T05:29:00"/>
    <d v="1899-12-30T03:45:00"/>
    <n v="1.35"/>
    <d v="1899-12-30T02:24:00"/>
    <x v="0"/>
    <x v="0"/>
  </r>
  <r>
    <n v="50"/>
    <s v="Cliente_708"/>
    <n v="5"/>
    <d v="2023-04-01T03:54:00"/>
    <d v="2023-04-01T06:57:00"/>
    <x v="4"/>
    <x v="0"/>
    <s v="Tarjeta de débito"/>
    <n v="16.739999999999998"/>
    <s v="Ocupada"/>
    <x v="10"/>
    <s v="Plato_15"/>
    <n v="92.74"/>
    <d v="2023-04-01T03:54:00"/>
    <d v="2023-04-01T03:54:00"/>
    <d v="2023-04-01T06:57:00"/>
    <d v="1899-12-30T03:18:00"/>
    <n v="0.35"/>
    <d v="1899-12-30T02:57:00"/>
    <x v="0"/>
    <x v="0"/>
  </r>
  <r>
    <n v="51"/>
    <s v="Cliente_631"/>
    <n v="1"/>
    <d v="2023-04-01T01:42:00"/>
    <d v="2023-04-01T03:02:00"/>
    <x v="3"/>
    <x v="2"/>
    <s v="Tarjeta de crédito"/>
    <n v="37.08"/>
    <s v="Reservada"/>
    <x v="0"/>
    <s v="Plato_14"/>
    <n v="262.08"/>
    <d v="2023-04-01T01:42:00"/>
    <d v="2023-04-01T01:42:00"/>
    <d v="2023-04-01T03:02:00"/>
    <d v="1899-12-30T01:20:00"/>
    <n v="2.7333333333333334"/>
    <d v="1899-12-30T00:00:00"/>
    <x v="1"/>
    <x v="0"/>
  </r>
  <r>
    <n v="52"/>
    <s v="Cliente_894"/>
    <n v="4"/>
    <d v="2023-04-01T00:01:00"/>
    <d v="2023-04-01T01:11:00"/>
    <x v="0"/>
    <x v="0"/>
    <s v="Tarjeta de crédito"/>
    <n v="46.88"/>
    <s v="Libre"/>
    <x v="3"/>
    <s v="Plato_11"/>
    <n v="309.88"/>
    <d v="2023-04-01T00:01:00"/>
    <d v="2023-04-01T00:01:00"/>
    <d v="2023-04-01T01:11:00"/>
    <d v="1899-12-30T01:10:00"/>
    <n v="1.0333333333333334"/>
    <d v="1899-12-30T00:08:00"/>
    <x v="0"/>
    <x v="0"/>
  </r>
  <r>
    <n v="53"/>
    <s v="Cliente_63"/>
    <n v="5"/>
    <d v="2023-04-01T03:01:00"/>
    <d v="2023-04-01T04:44:00"/>
    <x v="3"/>
    <x v="0"/>
    <s v="Tarjeta de débito"/>
    <n v="36.880000000000003"/>
    <s v="Libre"/>
    <x v="3"/>
    <s v="Plato_14"/>
    <n v="303.88"/>
    <d v="2023-04-01T03:01:00"/>
    <d v="2023-04-01T03:01:00"/>
    <d v="2023-04-01T04:44:00"/>
    <d v="1899-12-30T01:43:00"/>
    <n v="1.8666666666666667"/>
    <d v="1899-12-30T00:00:00"/>
    <x v="1"/>
    <x v="0"/>
  </r>
  <r>
    <n v="54"/>
    <s v="Cliente_144"/>
    <n v="6"/>
    <d v="2023-04-01T00:40:00"/>
    <d v="2023-04-01T04:14:00"/>
    <x v="4"/>
    <x v="2"/>
    <s v="Tarjeta de crédito"/>
    <n v="23.36"/>
    <s v="Reservada"/>
    <x v="6"/>
    <s v="Plato_8"/>
    <n v="210.36"/>
    <d v="2023-04-01T00:40:00"/>
    <d v="2023-04-01T00:40:00"/>
    <d v="2023-04-01T04:14:00"/>
    <d v="1899-12-30T03:34:00"/>
    <n v="3.3833333333333333"/>
    <d v="1899-12-30T00:11:00"/>
    <x v="0"/>
    <x v="0"/>
  </r>
  <r>
    <n v="55"/>
    <s v="Cliente_390"/>
    <n v="5"/>
    <d v="2023-04-01T01:30:00"/>
    <d v="2023-04-01T05:00:00"/>
    <x v="4"/>
    <x v="2"/>
    <s v="Tarjeta de crédito"/>
    <n v="45.49"/>
    <s v="Ocupada"/>
    <x v="4"/>
    <s v="Plato_11"/>
    <n v="300.49"/>
    <d v="2023-04-01T01:30:00"/>
    <d v="2023-04-01T01:30:00"/>
    <d v="2023-04-01T05:00:00"/>
    <d v="1899-12-30T03:45:00"/>
    <n v="1.6"/>
    <d v="1899-12-30T02:09:00"/>
    <x v="0"/>
    <x v="0"/>
  </r>
  <r>
    <n v="56"/>
    <s v="Cliente_728"/>
    <n v="3"/>
    <d v="2023-04-01T01:20:00"/>
    <d v="2023-04-01T04:57:00"/>
    <x v="3"/>
    <x v="0"/>
    <s v="Tarjeta de débito"/>
    <n v="43.2"/>
    <s v="Libre"/>
    <x v="8"/>
    <s v="Plato_9"/>
    <n v="91.2"/>
    <d v="2023-04-01T01:20:00"/>
    <d v="2023-04-01T01:20:00"/>
    <d v="2023-04-01T04:57:00"/>
    <d v="1899-12-30T03:37:00"/>
    <n v="1.3"/>
    <d v="1899-12-30T02:19:00"/>
    <x v="0"/>
    <x v="0"/>
  </r>
  <r>
    <n v="57"/>
    <s v="Cliente_886"/>
    <n v="2"/>
    <d v="2023-04-01T03:04:00"/>
    <d v="2023-04-01T04:52:00"/>
    <x v="2"/>
    <x v="0"/>
    <s v="Tarjeta de crédito"/>
    <n v="45.45"/>
    <s v="Libre"/>
    <x v="1"/>
    <s v="Plato_8"/>
    <n v="214.45"/>
    <d v="2023-04-01T03:04:00"/>
    <d v="2023-04-01T03:04:00"/>
    <d v="2023-04-01T04:52:00"/>
    <d v="1899-12-30T01:48:00"/>
    <n v="1.1333333333333333"/>
    <d v="1899-12-30T00:40:00"/>
    <x v="0"/>
    <x v="0"/>
  </r>
  <r>
    <n v="58"/>
    <s v="Cliente_510"/>
    <n v="3"/>
    <d v="2023-04-01T01:31:00"/>
    <d v="2023-04-01T04:21:00"/>
    <x v="1"/>
    <x v="2"/>
    <s v="Tarjeta de crédito"/>
    <n v="30.7"/>
    <s v="Reservada"/>
    <x v="2"/>
    <s v="Plato_5"/>
    <n v="112.7"/>
    <d v="2023-04-01T01:31:00"/>
    <d v="2023-04-01T01:31:00"/>
    <d v="2023-04-01T04:21:00"/>
    <d v="1899-12-30T02:50:00"/>
    <n v="1.2166666666666666"/>
    <d v="1899-12-30T01:37:00"/>
    <x v="0"/>
    <x v="0"/>
  </r>
  <r>
    <n v="59"/>
    <s v="Cliente_878"/>
    <n v="4"/>
    <d v="2023-04-01T01:21:00"/>
    <d v="2023-04-01T05:04:00"/>
    <x v="1"/>
    <x v="0"/>
    <s v="Efectivo"/>
    <n v="33.89"/>
    <s v="Libre"/>
    <x v="1"/>
    <s v="Plato_12"/>
    <n v="193.89"/>
    <d v="2023-04-01T01:21:00"/>
    <d v="2023-04-01T01:21:00"/>
    <d v="2023-04-01T05:04:00"/>
    <d v="1899-12-30T03:43:00"/>
    <n v="0.8"/>
    <d v="1899-12-30T02:55:00"/>
    <x v="0"/>
    <x v="0"/>
  </r>
  <r>
    <n v="60"/>
    <s v="Cliente_977"/>
    <n v="1"/>
    <d v="2023-04-01T02:09:00"/>
    <d v="2023-04-01T05:46:00"/>
    <x v="1"/>
    <x v="0"/>
    <s v="Tarjeta de crédito"/>
    <n v="19.54"/>
    <s v="Reservada"/>
    <x v="6"/>
    <s v="Plato_4"/>
    <n v="121.53999999999999"/>
    <d v="2023-04-01T02:09:00"/>
    <d v="2023-04-01T02:09:00"/>
    <d v="2023-04-01T05:46:00"/>
    <d v="1899-12-30T03:37:00"/>
    <n v="0.71666666666666667"/>
    <d v="1899-12-30T02:54:00"/>
    <x v="0"/>
    <x v="0"/>
  </r>
  <r>
    <n v="61"/>
    <s v="Cliente_553"/>
    <n v="5"/>
    <d v="2023-04-01T03:49:00"/>
    <d v="2023-04-01T06:22:00"/>
    <x v="2"/>
    <x v="0"/>
    <s v="Tarjeta de crédito"/>
    <n v="42.87"/>
    <s v="Ocupada"/>
    <x v="9"/>
    <s v="Plato_20"/>
    <n v="284.87"/>
    <d v="2023-04-01T03:49:00"/>
    <d v="2023-04-01T03:49:00"/>
    <d v="2023-04-01T06:22:00"/>
    <d v="1899-12-30T02:48:00"/>
    <n v="2.65"/>
    <d v="1899-12-30T00:09:00"/>
    <x v="0"/>
    <x v="0"/>
  </r>
  <r>
    <n v="62"/>
    <s v="Cliente_792"/>
    <n v="1"/>
    <d v="2023-04-01T02:47:00"/>
    <d v="2023-04-01T06:24:00"/>
    <x v="1"/>
    <x v="2"/>
    <s v="Tarjeta de crédito"/>
    <n v="37.93"/>
    <s v="Ocupada"/>
    <x v="10"/>
    <s v="Plato_2"/>
    <n v="185.93"/>
    <d v="2023-04-01T02:47:00"/>
    <d v="2023-04-01T02:47:00"/>
    <d v="2023-04-01T06:24:00"/>
    <d v="1899-12-30T03:52:00"/>
    <n v="2.5833333333333335"/>
    <d v="1899-12-30T01:17:00"/>
    <x v="0"/>
    <x v="0"/>
  </r>
  <r>
    <n v="63"/>
    <s v="Cliente_881"/>
    <n v="4"/>
    <d v="2023-04-01T00:41:00"/>
    <d v="2023-04-01T04:06:00"/>
    <x v="4"/>
    <x v="0"/>
    <s v="Tarjeta de crédito"/>
    <n v="33.340000000000003"/>
    <s v="Reservada"/>
    <x v="1"/>
    <s v="Plato_3"/>
    <n v="88.34"/>
    <d v="2023-04-01T00:41:00"/>
    <d v="2023-04-01T00:41:00"/>
    <d v="2023-04-01T04:06:00"/>
    <d v="1899-12-30T03:25:00"/>
    <n v="0.5"/>
    <d v="1899-12-30T02:55:00"/>
    <x v="0"/>
    <x v="0"/>
  </r>
  <r>
    <n v="64"/>
    <s v="Cliente_265"/>
    <n v="3"/>
    <d v="2023-04-01T01:40:00"/>
    <d v="2023-04-01T04:02:00"/>
    <x v="3"/>
    <x v="1"/>
    <s v="Efectivo"/>
    <n v="34.770000000000003"/>
    <s v="Reservada"/>
    <x v="4"/>
    <s v="Plato_3"/>
    <n v="322.77"/>
    <d v="2023-04-01T01:40:00"/>
    <d v="2023-04-01T01:40:00"/>
    <d v="2023-04-01T04:02:00"/>
    <d v="1899-12-30T02:22:00"/>
    <n v="1.3666666666666667"/>
    <d v="1899-12-30T01:00:00"/>
    <x v="0"/>
    <x v="0"/>
  </r>
  <r>
    <n v="65"/>
    <s v="Cliente_946"/>
    <n v="1"/>
    <d v="2023-04-01T01:54:00"/>
    <d v="2023-04-01T03:03:00"/>
    <x v="0"/>
    <x v="0"/>
    <s v="Tarjeta de débito"/>
    <n v="14"/>
    <s v="Ocupada"/>
    <x v="6"/>
    <s v="Plato_16"/>
    <n v="210"/>
    <d v="2023-04-01T01:54:00"/>
    <d v="2023-04-01T01:54:00"/>
    <d v="2023-04-01T03:03:00"/>
    <d v="1899-12-30T01:24:00"/>
    <n v="2.5833333333333335"/>
    <d v="1899-12-30T00:00:00"/>
    <x v="1"/>
    <x v="0"/>
  </r>
  <r>
    <n v="66"/>
    <s v="Cliente_614"/>
    <n v="2"/>
    <d v="2023-04-01T02:28:00"/>
    <d v="2023-04-01T06:18:00"/>
    <x v="3"/>
    <x v="0"/>
    <s v="Tarjeta de crédito"/>
    <n v="10.88"/>
    <s v="Reservada"/>
    <x v="0"/>
    <s v="Plato_19"/>
    <n v="220.88"/>
    <d v="2023-04-01T02:28:00"/>
    <d v="2023-04-01T02:28:00"/>
    <d v="2023-04-01T06:18:00"/>
    <d v="1899-12-30T03:50:00"/>
    <n v="1.9"/>
    <d v="1899-12-30T01:56:00"/>
    <x v="0"/>
    <x v="0"/>
  </r>
  <r>
    <n v="67"/>
    <s v="Cliente_352"/>
    <n v="6"/>
    <d v="2023-04-01T03:45:00"/>
    <d v="2023-04-01T05:10:00"/>
    <x v="2"/>
    <x v="0"/>
    <s v="Tarjeta de débito"/>
    <n v="21.25"/>
    <s v="Reservada"/>
    <x v="4"/>
    <s v="Plato_20"/>
    <n v="277.25"/>
    <d v="2023-04-01T03:45:00"/>
    <d v="2023-04-01T03:45:00"/>
    <d v="2023-04-01T05:10:00"/>
    <d v="1899-12-30T01:25:00"/>
    <n v="2.1833333333333331"/>
    <d v="1899-12-30T00:00:00"/>
    <x v="1"/>
    <x v="0"/>
  </r>
  <r>
    <n v="68"/>
    <s v="Cliente_784"/>
    <n v="4"/>
    <d v="2023-04-01T00:02:00"/>
    <d v="2023-04-01T03:15:00"/>
    <x v="3"/>
    <x v="2"/>
    <s v="Tarjeta de crédito"/>
    <n v="45.65"/>
    <s v="Ocupada"/>
    <x v="2"/>
    <s v="Plato_14"/>
    <n v="263.64999999999998"/>
    <d v="2023-04-01T00:02:00"/>
    <d v="2023-04-01T00:02:00"/>
    <d v="2023-04-01T03:15:00"/>
    <d v="1899-12-30T03:28:00"/>
    <n v="2.4166666666666665"/>
    <d v="1899-12-30T01:03:00"/>
    <x v="0"/>
    <x v="0"/>
  </r>
  <r>
    <n v="69"/>
    <s v="Cliente_118"/>
    <n v="4"/>
    <d v="2023-04-01T02:02:00"/>
    <d v="2023-04-01T03:57:00"/>
    <x v="2"/>
    <x v="0"/>
    <s v="Tarjeta de crédito"/>
    <n v="31.49"/>
    <s v="Libre"/>
    <x v="4"/>
    <s v="Plato_13"/>
    <n v="265.49"/>
    <d v="2023-04-01T02:02:00"/>
    <d v="2023-04-01T02:02:00"/>
    <d v="2023-04-01T03:57:00"/>
    <d v="1899-12-30T01:55:00"/>
    <n v="1.5333333333333334"/>
    <d v="1899-12-30T00:23:00"/>
    <x v="0"/>
    <x v="0"/>
  </r>
  <r>
    <n v="70"/>
    <s v="Cliente_61"/>
    <n v="4"/>
    <d v="2023-04-01T00:11:00"/>
    <d v="2023-04-01T01:22:00"/>
    <x v="4"/>
    <x v="0"/>
    <s v="Tarjeta de débito"/>
    <n v="28.26"/>
    <s v="Libre"/>
    <x v="3"/>
    <s v="Plato_1"/>
    <n v="146.26"/>
    <d v="2023-04-01T00:11:00"/>
    <d v="2023-04-01T00:11:00"/>
    <d v="2023-04-01T01:22:00"/>
    <d v="1899-12-30T01:11:00"/>
    <n v="0.66666666666666663"/>
    <d v="1899-12-30T00:31:00"/>
    <x v="0"/>
    <x v="0"/>
  </r>
  <r>
    <n v="71"/>
    <s v="Cliente_440"/>
    <n v="4"/>
    <d v="2023-04-01T01:57:00"/>
    <d v="2023-04-01T05:56:00"/>
    <x v="0"/>
    <x v="0"/>
    <s v="Tarjeta de crédito"/>
    <n v="24.01"/>
    <s v="Ocupada"/>
    <x v="3"/>
    <s v="Plato_2"/>
    <n v="160.01"/>
    <d v="2023-04-01T01:57:00"/>
    <d v="2023-04-01T01:57:00"/>
    <d v="2023-04-01T05:56:00"/>
    <d v="1899-12-30T04:14:00"/>
    <n v="0.81666666666666665"/>
    <d v="1899-12-30T03:25:00"/>
    <x v="0"/>
    <x v="0"/>
  </r>
  <r>
    <n v="72"/>
    <s v="Cliente_258"/>
    <n v="1"/>
    <d v="2023-04-01T02:42:00"/>
    <d v="2023-04-01T05:51:00"/>
    <x v="2"/>
    <x v="0"/>
    <s v="Tarjeta de crédito"/>
    <n v="15.28"/>
    <s v="Reservada"/>
    <x v="4"/>
    <s v="Plato_13"/>
    <n v="90.28"/>
    <d v="2023-04-01T02:42:00"/>
    <d v="2023-04-01T02:42:00"/>
    <d v="2023-04-01T05:51:00"/>
    <d v="1899-12-30T03:09:00"/>
    <n v="0.9"/>
    <d v="1899-12-30T02:15:00"/>
    <x v="0"/>
    <x v="0"/>
  </r>
  <r>
    <n v="73"/>
    <s v="Cliente_742"/>
    <n v="4"/>
    <d v="2023-04-01T02:39:00"/>
    <d v="2023-04-01T06:09:00"/>
    <x v="4"/>
    <x v="1"/>
    <s v="Tarjeta de crédito"/>
    <n v="34.51"/>
    <s v="Libre"/>
    <x v="10"/>
    <s v="Plato_6"/>
    <n v="115.50999999999999"/>
    <d v="2023-04-01T02:39:00"/>
    <d v="2023-04-01T02:39:00"/>
    <d v="2023-04-01T06:09:00"/>
    <d v="1899-12-30T03:30:00"/>
    <n v="0.33333333333333331"/>
    <d v="1899-12-30T03:10:00"/>
    <x v="0"/>
    <x v="0"/>
  </r>
  <r>
    <n v="74"/>
    <s v="Cliente_865"/>
    <n v="4"/>
    <d v="2023-04-01T01:04:00"/>
    <d v="2023-04-01T04:13:00"/>
    <x v="4"/>
    <x v="0"/>
    <s v="Tarjeta de crédito"/>
    <n v="30.83"/>
    <s v="Libre"/>
    <x v="2"/>
    <s v="Plato_10"/>
    <n v="248.82999999999998"/>
    <d v="2023-04-01T01:04:00"/>
    <d v="2023-04-01T01:04:00"/>
    <d v="2023-04-01T04:13:00"/>
    <d v="1899-12-30T03:09:00"/>
    <n v="1.6666666666666667"/>
    <d v="1899-12-30T01:29:00"/>
    <x v="0"/>
    <x v="0"/>
  </r>
  <r>
    <n v="75"/>
    <s v="Cliente_79"/>
    <n v="5"/>
    <d v="2023-04-01T03:36:00"/>
    <d v="2023-04-01T04:49:00"/>
    <x v="3"/>
    <x v="0"/>
    <s v="Tarjeta de crédito"/>
    <n v="45.23"/>
    <s v="Ocupada"/>
    <x v="5"/>
    <s v="Plato_20"/>
    <n v="154.22999999999999"/>
    <d v="2023-04-01T03:36:00"/>
    <d v="2023-04-01T03:36:00"/>
    <d v="2023-04-01T04:49:00"/>
    <d v="1899-12-30T01:28:00"/>
    <n v="0.85"/>
    <d v="1899-12-30T00:37:00"/>
    <x v="0"/>
    <x v="0"/>
  </r>
  <r>
    <n v="76"/>
    <s v="Cliente_42"/>
    <n v="3"/>
    <d v="2023-04-01T02:57:00"/>
    <d v="2023-04-01T05:24:00"/>
    <x v="1"/>
    <x v="0"/>
    <s v="Tarjeta de crédito"/>
    <n v="17.760000000000002"/>
    <s v="Reservada"/>
    <x v="10"/>
    <s v="Plato_2"/>
    <n v="175.76"/>
    <d v="2023-04-01T02:57:00"/>
    <d v="2023-04-01T02:57:00"/>
    <d v="2023-04-01T05:24:00"/>
    <d v="1899-12-30T02:27:00"/>
    <n v="1.6166666666666667"/>
    <d v="1899-12-30T00:50:00"/>
    <x v="0"/>
    <x v="0"/>
  </r>
  <r>
    <n v="77"/>
    <s v="Cliente_374"/>
    <n v="1"/>
    <d v="2023-04-01T02:46:00"/>
    <d v="2023-04-01T06:15:00"/>
    <x v="0"/>
    <x v="2"/>
    <s v="Tarjeta de crédito"/>
    <n v="19.88"/>
    <s v="Libre"/>
    <x v="6"/>
    <s v="Plato_4"/>
    <n v="118.88"/>
    <d v="2023-04-01T02:46:00"/>
    <d v="2023-04-01T02:46:00"/>
    <d v="2023-04-01T06:15:00"/>
    <d v="1899-12-30T03:29:00"/>
    <n v="1.6166666666666667"/>
    <d v="1899-12-30T01:52:00"/>
    <x v="0"/>
    <x v="0"/>
  </r>
  <r>
    <n v="78"/>
    <s v="Cliente_636"/>
    <n v="4"/>
    <d v="2023-04-01T01:34:00"/>
    <d v="2023-04-01T03:03:00"/>
    <x v="0"/>
    <x v="0"/>
    <s v="Tarjeta de crédito"/>
    <n v="20.02"/>
    <s v="Libre"/>
    <x v="1"/>
    <s v="Plato_12"/>
    <n v="77.02"/>
    <d v="2023-04-01T01:34:00"/>
    <d v="2023-04-01T01:34:00"/>
    <d v="2023-04-01T03:03:00"/>
    <d v="1899-12-30T01:29:00"/>
    <n v="0.9"/>
    <d v="1899-12-30T00:35:00"/>
    <x v="0"/>
    <x v="0"/>
  </r>
  <r>
    <n v="79"/>
    <s v="Cliente_753"/>
    <n v="2"/>
    <d v="2023-04-01T01:34:00"/>
    <d v="2023-04-01T05:08:00"/>
    <x v="0"/>
    <x v="0"/>
    <s v="Tarjeta de crédito"/>
    <n v="34.01"/>
    <s v="Libre"/>
    <x v="5"/>
    <s v="Plato_9"/>
    <n v="343.01"/>
    <d v="2023-04-01T01:34:00"/>
    <d v="2023-04-01T01:34:00"/>
    <d v="2023-04-01T05:08:00"/>
    <d v="1899-12-30T03:34:00"/>
    <n v="1.6"/>
    <d v="1899-12-30T01:58:00"/>
    <x v="0"/>
    <x v="0"/>
  </r>
  <r>
    <n v="80"/>
    <s v="Cliente_632"/>
    <n v="6"/>
    <d v="2023-04-01T02:14:00"/>
    <d v="2023-04-01T03:46:00"/>
    <x v="4"/>
    <x v="0"/>
    <s v="Tarjeta de crédito"/>
    <n v="39.049999999999997"/>
    <s v="Libre"/>
    <x v="5"/>
    <s v="Plato_5"/>
    <n v="160.05000000000001"/>
    <d v="2023-04-01T02:14:00"/>
    <d v="2023-04-01T02:14:00"/>
    <d v="2023-04-01T03:46:00"/>
    <d v="1899-12-30T01:32:00"/>
    <n v="1.1166666666666667"/>
    <d v="1899-12-30T00:25:00"/>
    <x v="0"/>
    <x v="0"/>
  </r>
  <r>
    <n v="81"/>
    <s v="Cliente_969"/>
    <n v="4"/>
    <d v="2023-04-01T03:40:00"/>
    <d v="2023-04-01T06:31:00"/>
    <x v="3"/>
    <x v="2"/>
    <s v="Tarjeta de crédito"/>
    <n v="23.69"/>
    <s v="Ocupada"/>
    <x v="7"/>
    <s v="Plato_17"/>
    <n v="85.69"/>
    <d v="2023-04-01T03:40:00"/>
    <d v="2023-04-01T03:40:00"/>
    <d v="2023-04-01T06:31:00"/>
    <d v="1899-12-30T03:06:00"/>
    <n v="0.98333333333333328"/>
    <d v="1899-12-30T02:07:00"/>
    <x v="0"/>
    <x v="0"/>
  </r>
  <r>
    <n v="82"/>
    <s v="Cliente_574"/>
    <n v="3"/>
    <d v="2023-04-01T03:25:00"/>
    <d v="2023-04-01T07:10:00"/>
    <x v="3"/>
    <x v="1"/>
    <s v="Tarjeta de crédito"/>
    <n v="38.6"/>
    <s v="Libre"/>
    <x v="3"/>
    <s v="Plato_1"/>
    <n v="118.6"/>
    <d v="2023-04-01T03:25:00"/>
    <d v="2023-04-01T03:25:00"/>
    <d v="2023-04-01T07:10:00"/>
    <d v="1899-12-30T03:45:00"/>
    <n v="0.31666666666666665"/>
    <d v="1899-12-30T03:26:00"/>
    <x v="0"/>
    <x v="0"/>
  </r>
  <r>
    <n v="83"/>
    <s v="Cliente_292"/>
    <n v="1"/>
    <d v="2023-04-01T03:42:00"/>
    <d v="2023-04-01T06:39:00"/>
    <x v="1"/>
    <x v="2"/>
    <s v="Tarjeta de crédito"/>
    <n v="24.94"/>
    <s v="Ocupada"/>
    <x v="10"/>
    <s v="Plato_6"/>
    <n v="194.94"/>
    <d v="2023-04-01T03:42:00"/>
    <d v="2023-04-01T03:42:00"/>
    <d v="2023-04-01T06:39:00"/>
    <d v="1899-12-30T03:12:00"/>
    <n v="1.5666666666666667"/>
    <d v="1899-12-30T01:38:00"/>
    <x v="0"/>
    <x v="0"/>
  </r>
  <r>
    <n v="84"/>
    <s v="Cliente_148"/>
    <n v="5"/>
    <d v="2023-04-01T01:42:00"/>
    <d v="2023-04-01T03:18:00"/>
    <x v="4"/>
    <x v="0"/>
    <s v="Tarjeta de crédito"/>
    <n v="15.11"/>
    <s v="Ocupada"/>
    <x v="4"/>
    <s v="Plato_2"/>
    <n v="75.11"/>
    <d v="2023-04-01T01:42:00"/>
    <d v="2023-04-01T01:42:00"/>
    <d v="2023-04-01T03:18:00"/>
    <d v="1899-12-30T01:51:00"/>
    <n v="0.16666666666666666"/>
    <d v="1899-12-30T01:41:00"/>
    <x v="0"/>
    <x v="0"/>
  </r>
  <r>
    <n v="85"/>
    <s v="Cliente_747"/>
    <n v="3"/>
    <d v="2023-04-01T02:35:00"/>
    <d v="2023-04-01T04:31:00"/>
    <x v="2"/>
    <x v="2"/>
    <s v="Tarjeta de crédito"/>
    <n v="45.96"/>
    <s v="Libre"/>
    <x v="8"/>
    <s v="Plato_16"/>
    <n v="253.96"/>
    <d v="2023-04-01T02:35:00"/>
    <d v="2023-04-01T02:35:00"/>
    <d v="2023-04-01T04:31:00"/>
    <d v="1899-12-30T01:56:00"/>
    <n v="2.3666666666666667"/>
    <d v="1899-12-30T00:00:00"/>
    <x v="1"/>
    <x v="0"/>
  </r>
  <r>
    <n v="86"/>
    <s v="Cliente_501"/>
    <n v="3"/>
    <d v="2023-04-01T00:02:00"/>
    <d v="2023-04-01T02:08:00"/>
    <x v="3"/>
    <x v="0"/>
    <s v="Tarjeta de débito"/>
    <n v="11.84"/>
    <s v="Libre"/>
    <x v="0"/>
    <s v="Plato_1"/>
    <n v="61.84"/>
    <d v="2023-04-01T00:02:00"/>
    <d v="2023-04-01T00:02:00"/>
    <d v="2023-04-01T02:08:00"/>
    <d v="1899-12-30T02:06:00"/>
    <n v="0.13333333333333333"/>
    <d v="1899-12-30T01:58:00"/>
    <x v="0"/>
    <x v="0"/>
  </r>
  <r>
    <n v="87"/>
    <s v="Cliente_733"/>
    <n v="2"/>
    <d v="2023-04-01T01:46:00"/>
    <d v="2023-04-01T03:18:00"/>
    <x v="4"/>
    <x v="0"/>
    <s v="Tarjeta de crédito"/>
    <n v="29.46"/>
    <s v="Ocupada"/>
    <x v="5"/>
    <s v="Plato_4"/>
    <n v="128.46"/>
    <d v="2023-04-01T01:46:00"/>
    <d v="2023-04-01T01:46:00"/>
    <d v="2023-04-01T03:18:00"/>
    <d v="1899-12-30T01:47:00"/>
    <n v="1.1833333333333333"/>
    <d v="1899-12-30T00:36:00"/>
    <x v="0"/>
    <x v="0"/>
  </r>
  <r>
    <n v="88"/>
    <s v="Cliente_36"/>
    <n v="1"/>
    <d v="2023-04-01T03:30:00"/>
    <d v="2023-04-01T06:40:00"/>
    <x v="4"/>
    <x v="0"/>
    <s v="Tarjeta de débito"/>
    <n v="23.93"/>
    <s v="Reservada"/>
    <x v="8"/>
    <s v="Plato_20"/>
    <n v="146.93"/>
    <d v="2023-04-01T03:30:00"/>
    <d v="2023-04-01T03:30:00"/>
    <d v="2023-04-01T06:40:00"/>
    <d v="1899-12-30T03:10:00"/>
    <n v="1.95"/>
    <d v="1899-12-30T01:13:00"/>
    <x v="0"/>
    <x v="0"/>
  </r>
  <r>
    <n v="89"/>
    <s v="Cliente_553"/>
    <n v="4"/>
    <d v="2023-04-01T00:42:00"/>
    <d v="2023-04-01T02:19:00"/>
    <x v="3"/>
    <x v="1"/>
    <s v="Tarjeta de débito"/>
    <n v="12.28"/>
    <s v="Libre"/>
    <x v="7"/>
    <s v="Plato_14"/>
    <n v="171.28"/>
    <d v="2023-04-01T00:42:00"/>
    <d v="2023-04-01T00:42:00"/>
    <d v="2023-04-01T02:19:00"/>
    <d v="1899-12-30T01:37:00"/>
    <n v="2.3666666666666667"/>
    <d v="1899-12-30T00:00:00"/>
    <x v="1"/>
    <x v="0"/>
  </r>
  <r>
    <n v="90"/>
    <s v="Cliente_1000"/>
    <n v="3"/>
    <d v="2023-04-01T01:17:00"/>
    <d v="2023-04-01T03:13:00"/>
    <x v="3"/>
    <x v="0"/>
    <s v="Tarjeta de débito"/>
    <n v="30.69"/>
    <s v="Reservada"/>
    <x v="8"/>
    <s v="Plato_18"/>
    <n v="64.69"/>
    <d v="2023-04-01T01:17:00"/>
    <d v="2023-04-01T01:17:00"/>
    <d v="2023-04-01T03:13:00"/>
    <d v="1899-12-30T01:56:00"/>
    <n v="0.8"/>
    <d v="1899-12-30T01:08:00"/>
    <x v="0"/>
    <x v="0"/>
  </r>
  <r>
    <n v="91"/>
    <s v="Cliente_607"/>
    <n v="5"/>
    <d v="2023-04-01T03:38:00"/>
    <d v="2023-04-01T05:24:00"/>
    <x v="3"/>
    <x v="0"/>
    <s v="Tarjeta de crédito"/>
    <n v="39.1"/>
    <s v="Reservada"/>
    <x v="0"/>
    <s v="Plato_8"/>
    <n v="332.1"/>
    <d v="2023-04-01T03:38:00"/>
    <d v="2023-04-01T03:38:00"/>
    <d v="2023-04-01T05:24:00"/>
    <d v="1899-12-30T01:46:00"/>
    <n v="2.2000000000000002"/>
    <d v="1899-12-30T00:00:00"/>
    <x v="1"/>
    <x v="0"/>
  </r>
  <r>
    <n v="92"/>
    <s v="Cliente_378"/>
    <n v="2"/>
    <d v="2023-04-01T03:35:00"/>
    <d v="2023-04-01T06:09:00"/>
    <x v="2"/>
    <x v="1"/>
    <s v="Tarjeta de crédito"/>
    <n v="12.75"/>
    <s v="Libre"/>
    <x v="5"/>
    <s v="Plato_9"/>
    <n v="94.75"/>
    <d v="2023-04-01T03:35:00"/>
    <d v="2023-04-01T03:35:00"/>
    <d v="2023-04-01T06:09:00"/>
    <d v="1899-12-30T02:34:00"/>
    <n v="0.7"/>
    <d v="1899-12-30T01:52:00"/>
    <x v="0"/>
    <x v="0"/>
  </r>
  <r>
    <n v="93"/>
    <s v="Cliente_612"/>
    <n v="2"/>
    <d v="2023-04-01T01:39:00"/>
    <d v="2023-04-01T03:48:00"/>
    <x v="2"/>
    <x v="0"/>
    <s v="Tarjeta de crédito"/>
    <n v="45.66"/>
    <s v="Libre"/>
    <x v="4"/>
    <s v="Plato_9"/>
    <n v="74.66"/>
    <d v="2023-04-01T01:39:00"/>
    <d v="2023-04-01T01:39:00"/>
    <d v="2023-04-01T03:48:00"/>
    <d v="1899-12-30T02:09:00"/>
    <n v="0.3"/>
    <d v="1899-12-30T01:51:00"/>
    <x v="0"/>
    <x v="0"/>
  </r>
  <r>
    <n v="94"/>
    <s v="Cliente_452"/>
    <n v="1"/>
    <d v="2023-04-01T01:52:00"/>
    <d v="2023-04-01T04:53:00"/>
    <x v="4"/>
    <x v="0"/>
    <s v="Tarjeta de crédito"/>
    <n v="28.36"/>
    <s v="Ocupada"/>
    <x v="9"/>
    <s v="Plato_2"/>
    <n v="281.36"/>
    <d v="2023-04-01T01:52:00"/>
    <d v="2023-04-01T01:52:00"/>
    <d v="2023-04-01T04:53:00"/>
    <d v="1899-12-30T03:16:00"/>
    <n v="2.15"/>
    <d v="1899-12-30T01:07:00"/>
    <x v="0"/>
    <x v="0"/>
  </r>
  <r>
    <n v="95"/>
    <s v="Cliente_244"/>
    <n v="5"/>
    <d v="2023-04-01T03:19:00"/>
    <d v="2023-04-01T06:07:00"/>
    <x v="2"/>
    <x v="2"/>
    <s v="Tarjeta de crédito"/>
    <n v="24.68"/>
    <s v="Ocupada"/>
    <x v="0"/>
    <s v="Plato_12"/>
    <n v="177.68"/>
    <d v="2023-04-01T03:19:00"/>
    <d v="2023-04-01T03:19:00"/>
    <d v="2023-04-01T06:07:00"/>
    <d v="1899-12-30T03:03:00"/>
    <n v="0.68333333333333335"/>
    <d v="1899-12-30T02:22:00"/>
    <x v="0"/>
    <x v="0"/>
  </r>
  <r>
    <n v="96"/>
    <s v="Cliente_840"/>
    <n v="5"/>
    <d v="2023-04-01T01:59:00"/>
    <d v="2023-04-01T05:26:00"/>
    <x v="4"/>
    <x v="1"/>
    <s v="Tarjeta de crédito"/>
    <n v="33.630000000000003"/>
    <s v="Libre"/>
    <x v="6"/>
    <s v="Plato_11"/>
    <n v="209.63"/>
    <d v="2023-04-01T01:59:00"/>
    <d v="2023-04-01T01:59:00"/>
    <d v="2023-04-01T05:26:00"/>
    <d v="1899-12-30T03:27:00"/>
    <n v="1.2666666666666666"/>
    <d v="1899-12-30T02:11:00"/>
    <x v="0"/>
    <x v="0"/>
  </r>
  <r>
    <n v="97"/>
    <s v="Cliente_993"/>
    <n v="2"/>
    <d v="2023-04-01T01:46:00"/>
    <d v="2023-04-01T03:03:00"/>
    <x v="2"/>
    <x v="2"/>
    <s v="Tarjeta de crédito"/>
    <n v="19.22"/>
    <s v="Ocupada"/>
    <x v="8"/>
    <s v="Plato_10"/>
    <n v="207.22"/>
    <d v="2023-04-01T01:46:00"/>
    <d v="2023-04-01T01:46:00"/>
    <d v="2023-04-01T03:03:00"/>
    <d v="1899-12-30T01:32:00"/>
    <n v="1.3166666666666667"/>
    <d v="1899-12-30T00:13:00"/>
    <x v="0"/>
    <x v="0"/>
  </r>
  <r>
    <n v="98"/>
    <s v="Cliente_29"/>
    <n v="3"/>
    <d v="2023-04-01T01:01:00"/>
    <d v="2023-04-01T03:22:00"/>
    <x v="3"/>
    <x v="0"/>
    <s v="Tarjeta de crédito"/>
    <n v="17.149999999999999"/>
    <s v="Ocupada"/>
    <x v="6"/>
    <s v="Plato_3"/>
    <n v="183.15"/>
    <d v="2023-04-01T01:01:00"/>
    <d v="2023-04-01T01:01:00"/>
    <d v="2023-04-01T03:22:00"/>
    <d v="1899-12-30T02:36:00"/>
    <n v="2.3333333333333335"/>
    <d v="1899-12-30T00:16:00"/>
    <x v="0"/>
    <x v="0"/>
  </r>
  <r>
    <n v="99"/>
    <s v="Cliente_873"/>
    <n v="6"/>
    <d v="2023-04-01T02:22:00"/>
    <d v="2023-04-01T06:18:00"/>
    <x v="2"/>
    <x v="0"/>
    <s v="Tarjeta de crédito"/>
    <n v="33.549999999999997"/>
    <s v="Ocupada"/>
    <x v="9"/>
    <s v="Plato_2"/>
    <n v="172.55"/>
    <d v="2023-04-01T02:22:00"/>
    <d v="2023-04-01T02:22:00"/>
    <d v="2023-04-01T06:18:00"/>
    <d v="1899-12-30T04:11:00"/>
    <n v="1.4333333333333333"/>
    <d v="1899-12-30T02:45:00"/>
    <x v="0"/>
    <x v="0"/>
  </r>
  <r>
    <n v="100"/>
    <s v="Cliente_965"/>
    <n v="1"/>
    <d v="2023-04-01T03:32:00"/>
    <d v="2023-04-01T06:45:00"/>
    <x v="1"/>
    <x v="0"/>
    <s v="Tarjeta de crédito"/>
    <n v="15.15"/>
    <s v="Reservada"/>
    <x v="3"/>
    <s v="Plato_7"/>
    <n v="181.15"/>
    <d v="2023-04-01T03:32:00"/>
    <d v="2023-04-01T03:32:00"/>
    <d v="2023-04-01T06:45:00"/>
    <d v="1899-12-30T03:13:00"/>
    <n v="1.7166666666666666"/>
    <d v="1899-12-30T01:30:00"/>
    <x v="0"/>
    <x v="0"/>
  </r>
  <r>
    <n v="101"/>
    <s v="Cliente_313"/>
    <n v="5"/>
    <d v="2023-04-01T00:14:00"/>
    <d v="2023-04-01T02:15:00"/>
    <x v="4"/>
    <x v="0"/>
    <s v="Tarjeta de crédito"/>
    <n v="15.09"/>
    <s v="Libre"/>
    <x v="5"/>
    <s v="Plato_17"/>
    <n v="153.09"/>
    <d v="2023-04-01T00:14:00"/>
    <d v="2023-04-01T00:14:00"/>
    <d v="2023-04-01T02:15:00"/>
    <d v="1899-12-30T02:01:00"/>
    <n v="2.2333333333333334"/>
    <d v="1899-12-30T00:00:00"/>
    <x v="1"/>
    <x v="0"/>
  </r>
  <r>
    <n v="102"/>
    <s v="Cliente_520"/>
    <n v="2"/>
    <d v="2023-04-01T01:33:00"/>
    <d v="2023-04-01T04:14:00"/>
    <x v="0"/>
    <x v="0"/>
    <s v="Tarjeta de crédito"/>
    <n v="12.65"/>
    <s v="Reservada"/>
    <x v="5"/>
    <s v="Plato_16"/>
    <n v="183.65"/>
    <d v="2023-04-01T01:33:00"/>
    <d v="2023-04-01T01:33:00"/>
    <d v="2023-04-01T04:14:00"/>
    <d v="1899-12-30T02:41:00"/>
    <n v="0.76666666666666672"/>
    <d v="1899-12-30T01:55:00"/>
    <x v="0"/>
    <x v="0"/>
  </r>
  <r>
    <n v="103"/>
    <s v="Cliente_388"/>
    <n v="3"/>
    <d v="2023-04-01T01:42:00"/>
    <d v="2023-04-01T05:10:00"/>
    <x v="4"/>
    <x v="0"/>
    <s v="Tarjeta de débito"/>
    <n v="26.75"/>
    <s v="Reservada"/>
    <x v="2"/>
    <s v="Plato_13"/>
    <n v="99.75"/>
    <d v="2023-04-01T01:42:00"/>
    <d v="2023-04-01T01:42:00"/>
    <d v="2023-04-01T05:10:00"/>
    <d v="1899-12-30T03:28:00"/>
    <n v="1.65"/>
    <d v="1899-12-30T01:49:00"/>
    <x v="0"/>
    <x v="0"/>
  </r>
  <r>
    <n v="104"/>
    <s v="Cliente_384"/>
    <n v="4"/>
    <d v="2023-04-01T01:28:00"/>
    <d v="2023-04-01T02:44:00"/>
    <x v="0"/>
    <x v="1"/>
    <s v="Tarjeta de débito"/>
    <n v="11.12"/>
    <s v="Reservada"/>
    <x v="7"/>
    <s v="Plato_14"/>
    <n v="88.12"/>
    <d v="2023-04-01T01:28:00"/>
    <d v="2023-04-01T01:28:00"/>
    <d v="2023-04-01T02:44:00"/>
    <d v="1899-12-30T01:16:00"/>
    <n v="0.91666666666666663"/>
    <d v="1899-12-30T00:21:00"/>
    <x v="0"/>
    <x v="0"/>
  </r>
  <r>
    <n v="105"/>
    <s v="Cliente_517"/>
    <n v="6"/>
    <d v="2023-04-01T01:18:00"/>
    <d v="2023-04-01T04:00:00"/>
    <x v="0"/>
    <x v="0"/>
    <s v="Tarjeta de crédito"/>
    <n v="15.64"/>
    <s v="Libre"/>
    <x v="2"/>
    <s v="Plato_3"/>
    <n v="156.63999999999999"/>
    <d v="2023-04-01T01:18:00"/>
    <d v="2023-04-01T01:18:00"/>
    <d v="2023-04-01T04:00:00"/>
    <d v="1899-12-30T02:42:00"/>
    <n v="0.71666666666666667"/>
    <d v="1899-12-30T01:59:00"/>
    <x v="0"/>
    <x v="0"/>
  </r>
  <r>
    <n v="106"/>
    <s v="Cliente_711"/>
    <n v="3"/>
    <d v="2023-04-01T02:00:00"/>
    <d v="2023-04-01T05:08:00"/>
    <x v="4"/>
    <x v="1"/>
    <s v="Efectivo"/>
    <n v="22.72"/>
    <s v="Libre"/>
    <x v="7"/>
    <s v="Plato_18"/>
    <n v="90.72"/>
    <d v="2023-04-01T02:00:00"/>
    <d v="2023-04-01T02:00:00"/>
    <d v="2023-04-01T05:08:00"/>
    <d v="1899-12-30T03:08:00"/>
    <n v="0.48333333333333334"/>
    <d v="1899-12-30T02:39:00"/>
    <x v="0"/>
    <x v="0"/>
  </r>
  <r>
    <n v="107"/>
    <s v="Cliente_651"/>
    <n v="5"/>
    <d v="2023-04-01T01:29:00"/>
    <d v="2023-04-01T02:58:00"/>
    <x v="2"/>
    <x v="0"/>
    <s v="Tarjeta de débito"/>
    <n v="48.77"/>
    <s v="Reservada"/>
    <x v="6"/>
    <s v="Plato_15"/>
    <n v="301.77"/>
    <d v="2023-04-01T01:29:00"/>
    <d v="2023-04-01T01:29:00"/>
    <d v="2023-04-01T02:58:00"/>
    <d v="1899-12-30T01:29:00"/>
    <n v="2.35"/>
    <d v="1899-12-30T00:00:00"/>
    <x v="1"/>
    <x v="0"/>
  </r>
  <r>
    <n v="108"/>
    <s v="Cliente_545"/>
    <n v="3"/>
    <d v="2023-04-01T01:32:00"/>
    <d v="2023-04-01T03:37:00"/>
    <x v="4"/>
    <x v="1"/>
    <s v="Tarjeta de débito"/>
    <n v="23.26"/>
    <s v="Reservada"/>
    <x v="3"/>
    <s v="Plato_9"/>
    <n v="147.26"/>
    <d v="2023-04-01T01:32:00"/>
    <d v="2023-04-01T01:32:00"/>
    <d v="2023-04-01T03:37:00"/>
    <d v="1899-12-30T02:05:00"/>
    <n v="1.9166666666666667"/>
    <d v="1899-12-30T00:10:00"/>
    <x v="0"/>
    <x v="0"/>
  </r>
  <r>
    <n v="109"/>
    <s v="Cliente_116"/>
    <n v="2"/>
    <d v="2023-04-01T01:25:00"/>
    <d v="2023-04-01T02:26:00"/>
    <x v="4"/>
    <x v="1"/>
    <s v="Tarjeta de crédito"/>
    <n v="42.95"/>
    <s v="Libre"/>
    <x v="8"/>
    <s v="Plato_18"/>
    <n v="211.95"/>
    <d v="2023-04-01T01:25:00"/>
    <d v="2023-04-01T01:25:00"/>
    <d v="2023-04-01T02:26:00"/>
    <d v="1899-12-30T01:01:00"/>
    <n v="1.9666666666666666"/>
    <d v="1899-12-30T00:00:00"/>
    <x v="1"/>
    <x v="0"/>
  </r>
  <r>
    <n v="110"/>
    <s v="Cliente_170"/>
    <n v="1"/>
    <d v="2023-04-01T03:32:00"/>
    <d v="2023-04-01T06:37:00"/>
    <x v="1"/>
    <x v="0"/>
    <s v="Tarjeta de crédito"/>
    <n v="47.91"/>
    <s v="Reservada"/>
    <x v="3"/>
    <s v="Plato_9"/>
    <n v="210.91"/>
    <d v="2023-04-01T03:32:00"/>
    <d v="2023-04-01T03:32:00"/>
    <d v="2023-04-01T06:37:00"/>
    <d v="1899-12-30T03:05:00"/>
    <n v="2.0166666666666666"/>
    <d v="1899-12-30T01:04:00"/>
    <x v="0"/>
    <x v="0"/>
  </r>
  <r>
    <n v="111"/>
    <s v="Cliente_92"/>
    <n v="2"/>
    <d v="2023-04-01T01:48:00"/>
    <d v="2023-04-01T05:07:00"/>
    <x v="0"/>
    <x v="1"/>
    <s v="Tarjeta de crédito"/>
    <n v="18.82"/>
    <s v="Reservada"/>
    <x v="8"/>
    <s v="Plato_15"/>
    <n v="222.82"/>
    <d v="2023-04-01T01:48:00"/>
    <d v="2023-04-01T01:48:00"/>
    <d v="2023-04-01T05:07:00"/>
    <d v="1899-12-30T03:19:00"/>
    <n v="2.2833333333333332"/>
    <d v="1899-12-30T01:02:00"/>
    <x v="0"/>
    <x v="0"/>
  </r>
  <r>
    <n v="112"/>
    <s v="Cliente_552"/>
    <n v="2"/>
    <d v="2023-04-01T01:49:00"/>
    <d v="2023-04-01T04:01:00"/>
    <x v="2"/>
    <x v="2"/>
    <s v="Efectivo"/>
    <n v="35.36"/>
    <s v="Ocupada"/>
    <x v="4"/>
    <s v="Plato_3"/>
    <n v="55.36"/>
    <d v="2023-04-01T01:49:00"/>
    <d v="2023-04-01T01:49:00"/>
    <d v="2023-04-01T04:01:00"/>
    <d v="1899-12-30T02:27:00"/>
    <n v="0.26666666666666666"/>
    <d v="1899-12-30T02:11:00"/>
    <x v="0"/>
    <x v="0"/>
  </r>
  <r>
    <n v="113"/>
    <s v="Cliente_627"/>
    <n v="2"/>
    <d v="2023-04-01T01:12:00"/>
    <d v="2023-04-01T04:21:00"/>
    <x v="0"/>
    <x v="0"/>
    <s v="Tarjeta de crédito"/>
    <n v="29.74"/>
    <s v="Ocupada"/>
    <x v="2"/>
    <s v="Plato_18"/>
    <n v="97.74"/>
    <d v="2023-04-01T01:12:00"/>
    <d v="2023-04-01T01:12:00"/>
    <d v="2023-04-01T04:21:00"/>
    <d v="1899-12-30T03:24:00"/>
    <n v="0.85"/>
    <d v="1899-12-30T02:33:00"/>
    <x v="0"/>
    <x v="0"/>
  </r>
  <r>
    <n v="114"/>
    <s v="Cliente_588"/>
    <n v="6"/>
    <d v="2023-04-01T00:49:00"/>
    <d v="2023-04-01T03:30:00"/>
    <x v="1"/>
    <x v="0"/>
    <s v="Tarjeta de crédito"/>
    <n v="38.81"/>
    <s v="Ocupada"/>
    <x v="9"/>
    <s v="Plato_2"/>
    <n v="291.81"/>
    <d v="2023-04-01T00:49:00"/>
    <d v="2023-04-01T00:49:00"/>
    <d v="2023-04-01T03:30:00"/>
    <d v="1899-12-30T02:56:00"/>
    <n v="2.1833333333333331"/>
    <d v="1899-12-30T00:45:00"/>
    <x v="0"/>
    <x v="0"/>
  </r>
  <r>
    <n v="115"/>
    <s v="Cliente_313"/>
    <n v="6"/>
    <d v="2023-04-01T03:43:00"/>
    <d v="2023-04-01T06:26:00"/>
    <x v="1"/>
    <x v="2"/>
    <s v="Tarjeta de débito"/>
    <n v="46.46"/>
    <s v="Ocupada"/>
    <x v="7"/>
    <s v="Plato_6"/>
    <n v="283.45999999999998"/>
    <d v="2023-04-01T03:43:00"/>
    <d v="2023-04-01T03:43:00"/>
    <d v="2023-04-01T06:26:00"/>
    <d v="1899-12-30T02:58:00"/>
    <n v="1.6333333333333333"/>
    <d v="1899-12-30T01:20:00"/>
    <x v="0"/>
    <x v="0"/>
  </r>
  <r>
    <n v="116"/>
    <s v="Cliente_949"/>
    <n v="5"/>
    <d v="2023-04-01T03:15:00"/>
    <d v="2023-04-01T06:33:00"/>
    <x v="1"/>
    <x v="0"/>
    <s v="Tarjeta de crédito"/>
    <n v="47.69"/>
    <s v="Ocupada"/>
    <x v="9"/>
    <s v="Plato_15"/>
    <n v="316.69"/>
    <d v="2023-04-01T03:15:00"/>
    <d v="2023-04-01T03:15:00"/>
    <d v="2023-04-01T06:33:00"/>
    <d v="1899-12-30T03:33:00"/>
    <n v="2.15"/>
    <d v="1899-12-30T01:24:00"/>
    <x v="0"/>
    <x v="0"/>
  </r>
  <r>
    <n v="117"/>
    <s v="Cliente_863"/>
    <n v="4"/>
    <d v="2023-04-01T02:55:00"/>
    <d v="2023-04-01T05:45:00"/>
    <x v="0"/>
    <x v="1"/>
    <s v="Tarjeta de crédito"/>
    <n v="11.65"/>
    <s v="Ocupada"/>
    <x v="9"/>
    <s v="Plato_8"/>
    <n v="81.650000000000006"/>
    <d v="2023-04-01T02:55:00"/>
    <d v="2023-04-01T02:55:00"/>
    <d v="2023-04-01T05:45:00"/>
    <d v="1899-12-30T03:05:00"/>
    <n v="0.13333333333333333"/>
    <d v="1899-12-30T02:57:00"/>
    <x v="0"/>
    <x v="0"/>
  </r>
  <r>
    <n v="118"/>
    <s v="Cliente_140"/>
    <n v="1"/>
    <d v="2023-04-01T00:34:00"/>
    <d v="2023-04-01T01:45:00"/>
    <x v="3"/>
    <x v="2"/>
    <s v="Tarjeta de débito"/>
    <n v="49.32"/>
    <s v="Libre"/>
    <x v="6"/>
    <s v="Plato_4"/>
    <n v="258.32"/>
    <d v="2023-04-01T00:34:00"/>
    <d v="2023-04-01T00:34:00"/>
    <d v="2023-04-01T01:45:00"/>
    <d v="1899-12-30T01:11:00"/>
    <n v="2.2666666666666666"/>
    <d v="1899-12-30T00:00:00"/>
    <x v="1"/>
    <x v="0"/>
  </r>
  <r>
    <n v="119"/>
    <s v="Cliente_523"/>
    <n v="3"/>
    <d v="2023-04-02T03:24:00"/>
    <d v="2023-04-02T05:03:00"/>
    <x v="2"/>
    <x v="1"/>
    <s v="Tarjeta de crédito"/>
    <n v="11.5"/>
    <s v="Reservada"/>
    <x v="4"/>
    <s v="Plato_10"/>
    <n v="145.5"/>
    <d v="2023-04-02T03:24:00"/>
    <d v="2023-04-02T03:24:00"/>
    <d v="2023-04-02T05:03:00"/>
    <d v="1899-12-30T01:39:00"/>
    <n v="0.9"/>
    <d v="1899-12-30T00:45:00"/>
    <x v="0"/>
    <x v="1"/>
  </r>
  <r>
    <n v="120"/>
    <s v="Cliente_916"/>
    <n v="2"/>
    <d v="2023-04-02T00:38:00"/>
    <d v="2023-04-02T01:42:00"/>
    <x v="1"/>
    <x v="0"/>
    <s v="Efectivo"/>
    <n v="12.51"/>
    <s v="Reservada"/>
    <x v="7"/>
    <s v="Plato_17"/>
    <n v="157.51"/>
    <d v="2023-04-02T00:38:00"/>
    <d v="2023-04-02T00:38:00"/>
    <d v="2023-04-02T01:42:00"/>
    <d v="1899-12-30T01:04:00"/>
    <n v="1.6166666666666667"/>
    <d v="1899-12-30T00:00:00"/>
    <x v="1"/>
    <x v="1"/>
  </r>
  <r>
    <n v="121"/>
    <s v="Cliente_416"/>
    <n v="4"/>
    <d v="2023-04-02T03:45:00"/>
    <d v="2023-04-02T06:13:00"/>
    <x v="4"/>
    <x v="0"/>
    <s v="Tarjeta de crédito"/>
    <n v="12.3"/>
    <s v="Reservada"/>
    <x v="3"/>
    <s v="Plato_10"/>
    <n v="64.3"/>
    <d v="2023-04-02T03:45:00"/>
    <d v="2023-04-02T03:45:00"/>
    <d v="2023-04-02T06:13:00"/>
    <d v="1899-12-30T02:28:00"/>
    <n v="0.6333333333333333"/>
    <d v="1899-12-30T01:50:00"/>
    <x v="0"/>
    <x v="1"/>
  </r>
  <r>
    <n v="122"/>
    <s v="Cliente_346"/>
    <n v="6"/>
    <d v="2023-04-02T01:23:00"/>
    <d v="2023-04-02T02:48:00"/>
    <x v="1"/>
    <x v="0"/>
    <s v="Tarjeta de débito"/>
    <n v="20.38"/>
    <s v="Ocupada"/>
    <x v="1"/>
    <s v="Plato_8"/>
    <n v="125.38"/>
    <d v="2023-04-02T01:23:00"/>
    <d v="2023-04-02T01:23:00"/>
    <d v="2023-04-02T02:48:00"/>
    <d v="1899-12-30T01:40:00"/>
    <n v="0.53333333333333333"/>
    <d v="1899-12-30T01:08:00"/>
    <x v="0"/>
    <x v="1"/>
  </r>
  <r>
    <n v="123"/>
    <s v="Cliente_381"/>
    <n v="6"/>
    <d v="2023-04-02T03:09:00"/>
    <d v="2023-04-02T04:10:00"/>
    <x v="4"/>
    <x v="0"/>
    <s v="Tarjeta de débito"/>
    <n v="46.88"/>
    <s v="Reservada"/>
    <x v="10"/>
    <s v="Plato_7"/>
    <n v="70.88"/>
    <d v="2023-04-02T03:09:00"/>
    <d v="2023-04-02T03:09:00"/>
    <d v="2023-04-02T04:10:00"/>
    <d v="1899-12-30T01:01:00"/>
    <n v="0.55000000000000004"/>
    <d v="1899-12-30T00:28:00"/>
    <x v="0"/>
    <x v="1"/>
  </r>
  <r>
    <n v="124"/>
    <s v="Cliente_791"/>
    <n v="5"/>
    <d v="2023-04-02T03:39:00"/>
    <d v="2023-04-02T05:22:00"/>
    <x v="0"/>
    <x v="0"/>
    <s v="Tarjeta de débito"/>
    <n v="10.85"/>
    <s v="Libre"/>
    <x v="0"/>
    <s v="Plato_3"/>
    <n v="232.85"/>
    <d v="2023-04-02T03:39:00"/>
    <d v="2023-04-02T03:39:00"/>
    <d v="2023-04-02T05:22:00"/>
    <d v="1899-12-30T01:43:00"/>
    <n v="2.2999999999999998"/>
    <d v="1899-12-30T00:00:00"/>
    <x v="1"/>
    <x v="1"/>
  </r>
  <r>
    <n v="125"/>
    <s v="Cliente_697"/>
    <n v="2"/>
    <d v="2023-04-02T02:56:00"/>
    <d v="2023-04-02T06:13:00"/>
    <x v="0"/>
    <x v="0"/>
    <s v="Tarjeta de crédito"/>
    <n v="24.66"/>
    <s v="Libre"/>
    <x v="6"/>
    <s v="Plato_16"/>
    <n v="208.66"/>
    <d v="2023-04-02T02:56:00"/>
    <d v="2023-04-02T02:56:00"/>
    <d v="2023-04-02T06:13:00"/>
    <d v="1899-12-30T03:17:00"/>
    <n v="1.4"/>
    <d v="1899-12-30T01:53:00"/>
    <x v="0"/>
    <x v="1"/>
  </r>
  <r>
    <n v="126"/>
    <s v="Cliente_516"/>
    <n v="3"/>
    <d v="2023-04-02T02:45:00"/>
    <d v="2023-04-02T05:12:00"/>
    <x v="1"/>
    <x v="0"/>
    <s v="Tarjeta de crédito"/>
    <n v="41.82"/>
    <s v="Libre"/>
    <x v="4"/>
    <s v="Plato_16"/>
    <n v="206.82"/>
    <d v="2023-04-02T02:45:00"/>
    <d v="2023-04-02T02:45:00"/>
    <d v="2023-04-02T05:12:00"/>
    <d v="1899-12-30T02:27:00"/>
    <n v="2.3166666666666669"/>
    <d v="1899-12-30T00:08:00"/>
    <x v="0"/>
    <x v="1"/>
  </r>
  <r>
    <n v="127"/>
    <s v="Cliente_541"/>
    <n v="4"/>
    <d v="2023-04-02T00:42:00"/>
    <d v="2023-04-02T02:28:00"/>
    <x v="4"/>
    <x v="0"/>
    <s v="Tarjeta de crédito"/>
    <n v="32.82"/>
    <s v="Libre"/>
    <x v="10"/>
    <s v="Plato_19"/>
    <n v="104.82"/>
    <d v="2023-04-02T00:42:00"/>
    <d v="2023-04-02T00:42:00"/>
    <d v="2023-04-02T02:28:00"/>
    <d v="1899-12-30T01:46:00"/>
    <n v="0.5"/>
    <d v="1899-12-30T01:16:00"/>
    <x v="0"/>
    <x v="1"/>
  </r>
  <r>
    <n v="128"/>
    <s v="Cliente_830"/>
    <n v="5"/>
    <d v="2023-04-02T01:31:00"/>
    <d v="2023-04-02T03:28:00"/>
    <x v="2"/>
    <x v="0"/>
    <s v="Efectivo"/>
    <n v="49.36"/>
    <s v="Ocupada"/>
    <x v="7"/>
    <s v="Plato_1"/>
    <n v="288.36"/>
    <d v="2023-04-02T01:31:00"/>
    <d v="2023-04-02T01:31:00"/>
    <d v="2023-04-02T03:28:00"/>
    <d v="1899-12-30T02:12:00"/>
    <n v="2.8666666666666667"/>
    <d v="1899-12-30T00:00:00"/>
    <x v="1"/>
    <x v="1"/>
  </r>
  <r>
    <n v="129"/>
    <s v="Cliente_656"/>
    <n v="5"/>
    <d v="2023-04-02T00:41:00"/>
    <d v="2023-04-02T02:41:00"/>
    <x v="2"/>
    <x v="0"/>
    <s v="Tarjeta de crédito"/>
    <n v="49.3"/>
    <s v="Reservada"/>
    <x v="4"/>
    <s v="Plato_12"/>
    <n v="155.30000000000001"/>
    <d v="2023-04-02T00:41:00"/>
    <d v="2023-04-02T00:41:00"/>
    <d v="2023-04-02T02:41:00"/>
    <d v="1899-12-30T02:00:00"/>
    <n v="1.3333333333333333"/>
    <d v="1899-12-30T00:40:00"/>
    <x v="0"/>
    <x v="1"/>
  </r>
  <r>
    <n v="130"/>
    <s v="Cliente_486"/>
    <n v="4"/>
    <d v="2023-04-02T00:26:00"/>
    <d v="2023-04-02T01:32:00"/>
    <x v="2"/>
    <x v="0"/>
    <s v="Tarjeta de crédito"/>
    <n v="38.130000000000003"/>
    <s v="Libre"/>
    <x v="1"/>
    <s v="Plato_8"/>
    <n v="73.13"/>
    <d v="2023-04-02T00:26:00"/>
    <d v="2023-04-02T00:26:00"/>
    <d v="2023-04-02T01:32:00"/>
    <d v="1899-12-30T01:06:00"/>
    <n v="0.41666666666666669"/>
    <d v="1899-12-30T00:41:00"/>
    <x v="0"/>
    <x v="1"/>
  </r>
  <r>
    <n v="131"/>
    <s v="Cliente_728"/>
    <n v="5"/>
    <d v="2023-04-02T00:43:00"/>
    <d v="2023-04-02T04:18:00"/>
    <x v="4"/>
    <x v="0"/>
    <s v="Tarjeta de crédito"/>
    <n v="42.41"/>
    <s v="Ocupada"/>
    <x v="8"/>
    <s v="Plato_20"/>
    <n v="199.41"/>
    <d v="2023-04-02T00:43:00"/>
    <d v="2023-04-02T00:43:00"/>
    <d v="2023-04-02T04:18:00"/>
    <d v="1899-12-30T03:50:00"/>
    <n v="2"/>
    <d v="1899-12-30T01:50:00"/>
    <x v="0"/>
    <x v="1"/>
  </r>
  <r>
    <n v="132"/>
    <s v="Cliente_774"/>
    <n v="2"/>
    <d v="2023-04-02T01:26:00"/>
    <d v="2023-04-02T02:43:00"/>
    <x v="0"/>
    <x v="2"/>
    <s v="Tarjeta de débito"/>
    <n v="30.96"/>
    <s v="Reservada"/>
    <x v="6"/>
    <s v="Plato_14"/>
    <n v="236.96"/>
    <d v="2023-04-02T01:26:00"/>
    <d v="2023-04-02T01:26:00"/>
    <d v="2023-04-02T02:43:00"/>
    <d v="1899-12-30T01:17:00"/>
    <n v="1.7"/>
    <d v="1899-12-30T00:00:00"/>
    <x v="1"/>
    <x v="1"/>
  </r>
  <r>
    <n v="133"/>
    <s v="Cliente_26"/>
    <n v="6"/>
    <d v="2023-04-02T00:54:00"/>
    <d v="2023-04-02T03:52:00"/>
    <x v="2"/>
    <x v="0"/>
    <s v="Tarjeta de crédito"/>
    <n v="39.74"/>
    <s v="Ocupada"/>
    <x v="9"/>
    <s v="Plato_15"/>
    <n v="221.74"/>
    <d v="2023-04-02T00:54:00"/>
    <d v="2023-04-02T00:54:00"/>
    <d v="2023-04-02T03:52:00"/>
    <d v="1899-12-30T03:13:00"/>
    <n v="1.7833333333333334"/>
    <d v="1899-12-30T01:26:00"/>
    <x v="0"/>
    <x v="1"/>
  </r>
  <r>
    <n v="134"/>
    <s v="Cliente_273"/>
    <n v="6"/>
    <d v="2023-04-02T00:07:00"/>
    <d v="2023-04-02T03:52:00"/>
    <x v="1"/>
    <x v="2"/>
    <s v="Tarjeta de crédito"/>
    <n v="30.1"/>
    <s v="Libre"/>
    <x v="7"/>
    <s v="Plato_7"/>
    <n v="150.1"/>
    <d v="2023-04-02T00:07:00"/>
    <d v="2023-04-02T00:07:00"/>
    <d v="2023-04-02T03:52:00"/>
    <d v="1899-12-30T03:45:00"/>
    <n v="0.8"/>
    <d v="1899-12-30T02:57:00"/>
    <x v="0"/>
    <x v="1"/>
  </r>
  <r>
    <n v="135"/>
    <s v="Cliente_798"/>
    <n v="1"/>
    <d v="2023-04-02T01:00:00"/>
    <d v="2023-04-02T03:01:00"/>
    <x v="3"/>
    <x v="2"/>
    <s v="Tarjeta de crédito"/>
    <n v="34.700000000000003"/>
    <s v="Ocupada"/>
    <x v="2"/>
    <s v="Plato_17"/>
    <n v="294.7"/>
    <d v="2023-04-02T01:00:00"/>
    <d v="2023-04-02T01:00:00"/>
    <d v="2023-04-02T03:01:00"/>
    <d v="1899-12-30T02:16:00"/>
    <n v="1.4666666666666666"/>
    <d v="1899-12-30T00:48:00"/>
    <x v="0"/>
    <x v="1"/>
  </r>
  <r>
    <n v="136"/>
    <s v="Cliente_8"/>
    <n v="1"/>
    <d v="2023-04-02T01:50:00"/>
    <d v="2023-04-02T05:01:00"/>
    <x v="1"/>
    <x v="0"/>
    <s v="Tarjeta de crédito"/>
    <n v="30.25"/>
    <s v="Ocupada"/>
    <x v="6"/>
    <s v="Plato_20"/>
    <n v="110.25"/>
    <d v="2023-04-02T01:50:00"/>
    <d v="2023-04-02T01:50:00"/>
    <d v="2023-04-02T05:01:00"/>
    <d v="1899-12-30T03:26:00"/>
    <n v="0.21666666666666667"/>
    <d v="1899-12-30T03:13:00"/>
    <x v="0"/>
    <x v="1"/>
  </r>
  <r>
    <n v="137"/>
    <s v="Cliente_31"/>
    <n v="3"/>
    <d v="2023-04-02T01:21:00"/>
    <d v="2023-04-02T04:11:00"/>
    <x v="4"/>
    <x v="1"/>
    <s v="Tarjeta de crédito"/>
    <n v="12.4"/>
    <s v="Ocupada"/>
    <x v="1"/>
    <s v="Plato_13"/>
    <n v="75.400000000000006"/>
    <d v="2023-04-02T01:21:00"/>
    <d v="2023-04-02T01:21:00"/>
    <d v="2023-04-02T04:11:00"/>
    <d v="1899-12-30T03:05:00"/>
    <n v="0.68333333333333335"/>
    <d v="1899-12-30T02:24:00"/>
    <x v="0"/>
    <x v="1"/>
  </r>
  <r>
    <n v="138"/>
    <s v="Cliente_658"/>
    <n v="2"/>
    <d v="2023-04-02T03:48:00"/>
    <d v="2023-04-02T05:09:00"/>
    <x v="2"/>
    <x v="1"/>
    <s v="Tarjeta de débito"/>
    <n v="32.79"/>
    <s v="Ocupada"/>
    <x v="5"/>
    <s v="Plato_17"/>
    <n v="270.79000000000002"/>
    <d v="2023-04-02T03:48:00"/>
    <d v="2023-04-02T03:48:00"/>
    <d v="2023-04-02T05:09:00"/>
    <d v="1899-12-30T01:36:00"/>
    <n v="1.6166666666666667"/>
    <d v="1899-12-30T00:00:00"/>
    <x v="1"/>
    <x v="1"/>
  </r>
  <r>
    <n v="139"/>
    <s v="Cliente_773"/>
    <n v="3"/>
    <d v="2023-04-02T00:40:00"/>
    <d v="2023-04-02T04:39:00"/>
    <x v="2"/>
    <x v="0"/>
    <s v="Tarjeta de crédito"/>
    <n v="47.2"/>
    <s v="Libre"/>
    <x v="9"/>
    <s v="Plato_8"/>
    <n v="82.2"/>
    <d v="2023-04-02T00:40:00"/>
    <d v="2023-04-02T00:40:00"/>
    <d v="2023-04-02T04:39:00"/>
    <d v="1899-12-30T03:59:00"/>
    <n v="0.43333333333333335"/>
    <d v="1899-12-30T03:33:00"/>
    <x v="0"/>
    <x v="1"/>
  </r>
  <r>
    <n v="140"/>
    <s v="Cliente_158"/>
    <n v="4"/>
    <d v="2023-04-02T03:49:00"/>
    <d v="2023-04-02T06:29:00"/>
    <x v="2"/>
    <x v="0"/>
    <s v="Efectivo"/>
    <n v="32.130000000000003"/>
    <s v="Libre"/>
    <x v="3"/>
    <s v="Plato_1"/>
    <n v="223.13"/>
    <d v="2023-04-02T03:49:00"/>
    <d v="2023-04-02T03:49:00"/>
    <d v="2023-04-02T06:29:00"/>
    <d v="1899-12-30T02:40:00"/>
    <n v="1.9666666666666666"/>
    <d v="1899-12-30T00:42:00"/>
    <x v="0"/>
    <x v="1"/>
  </r>
  <r>
    <n v="141"/>
    <s v="Cliente_569"/>
    <n v="4"/>
    <d v="2023-04-02T01:58:00"/>
    <d v="2023-04-02T05:45:00"/>
    <x v="0"/>
    <x v="1"/>
    <s v="Tarjeta de crédito"/>
    <n v="41.56"/>
    <s v="Reservada"/>
    <x v="8"/>
    <s v="Plato_13"/>
    <n v="62.56"/>
    <d v="2023-04-02T01:58:00"/>
    <d v="2023-04-02T01:58:00"/>
    <d v="2023-04-02T05:45:00"/>
    <d v="1899-12-30T03:47:00"/>
    <n v="0.46666666666666667"/>
    <d v="1899-12-30T03:19:00"/>
    <x v="0"/>
    <x v="1"/>
  </r>
  <r>
    <n v="142"/>
    <s v="Cliente_286"/>
    <n v="3"/>
    <d v="2023-04-02T02:05:00"/>
    <d v="2023-04-02T04:05:00"/>
    <x v="4"/>
    <x v="0"/>
    <s v="Tarjeta de crédito"/>
    <n v="16.29"/>
    <s v="Ocupada"/>
    <x v="10"/>
    <s v="Plato_7"/>
    <n v="197.29"/>
    <d v="2023-04-02T02:05:00"/>
    <d v="2023-04-02T02:05:00"/>
    <d v="2023-04-02T04:05:00"/>
    <d v="1899-12-30T02:15:00"/>
    <n v="1.1666666666666667"/>
    <d v="1899-12-30T01:05:00"/>
    <x v="0"/>
    <x v="1"/>
  </r>
  <r>
    <n v="143"/>
    <s v="Cliente_199"/>
    <n v="4"/>
    <d v="2023-04-02T00:32:00"/>
    <d v="2023-04-02T04:30:00"/>
    <x v="4"/>
    <x v="0"/>
    <s v="Efectivo"/>
    <n v="48.26"/>
    <s v="Libre"/>
    <x v="4"/>
    <s v="Plato_1"/>
    <n v="98.259999999999991"/>
    <d v="2023-04-02T00:32:00"/>
    <d v="2023-04-02T00:32:00"/>
    <d v="2023-04-02T04:30:00"/>
    <d v="1899-12-30T03:58:00"/>
    <n v="0.26666666666666666"/>
    <d v="1899-12-30T03:42:00"/>
    <x v="0"/>
    <x v="1"/>
  </r>
  <r>
    <n v="144"/>
    <s v="Cliente_712"/>
    <n v="1"/>
    <d v="2023-04-02T02:58:00"/>
    <d v="2023-04-02T05:32:00"/>
    <x v="4"/>
    <x v="2"/>
    <s v="Tarjeta de crédito"/>
    <n v="11.22"/>
    <s v="Ocupada"/>
    <x v="4"/>
    <s v="Plato_19"/>
    <n v="196.22"/>
    <d v="2023-04-02T02:58:00"/>
    <d v="2023-04-02T02:58:00"/>
    <d v="2023-04-02T05:32:00"/>
    <d v="1899-12-30T02:49:00"/>
    <n v="2.5"/>
    <d v="1899-12-30T00:19:00"/>
    <x v="0"/>
    <x v="1"/>
  </r>
  <r>
    <n v="145"/>
    <s v="Cliente_56"/>
    <n v="5"/>
    <d v="2023-04-02T00:37:00"/>
    <d v="2023-04-02T01:42:00"/>
    <x v="2"/>
    <x v="2"/>
    <s v="Tarjeta de crédito"/>
    <n v="11.32"/>
    <s v="Ocupada"/>
    <x v="5"/>
    <s v="Plato_5"/>
    <n v="137.32"/>
    <d v="2023-04-02T00:37:00"/>
    <d v="2023-04-02T00:37:00"/>
    <d v="2023-04-02T01:42:00"/>
    <d v="1899-12-30T01:20:00"/>
    <n v="1.7666666666666666"/>
    <d v="1899-12-30T00:00:00"/>
    <x v="1"/>
    <x v="1"/>
  </r>
  <r>
    <n v="146"/>
    <s v="Cliente_670"/>
    <n v="6"/>
    <d v="2023-04-02T01:40:00"/>
    <d v="2023-04-02T02:54:00"/>
    <x v="0"/>
    <x v="0"/>
    <s v="Tarjeta de crédito"/>
    <n v="38.4"/>
    <s v="Reservada"/>
    <x v="3"/>
    <s v="Plato_17"/>
    <n v="100.4"/>
    <d v="2023-04-02T01:40:00"/>
    <d v="2023-04-02T01:40:00"/>
    <d v="2023-04-02T02:54:00"/>
    <d v="1899-12-30T01:14:00"/>
    <n v="0.78333333333333333"/>
    <d v="1899-12-30T00:27:00"/>
    <x v="0"/>
    <x v="1"/>
  </r>
  <r>
    <n v="147"/>
    <s v="Cliente_909"/>
    <n v="4"/>
    <d v="2023-04-02T03:18:00"/>
    <d v="2023-04-02T04:58:00"/>
    <x v="0"/>
    <x v="1"/>
    <s v="Tarjeta de crédito"/>
    <n v="27.14"/>
    <s v="Reservada"/>
    <x v="1"/>
    <s v="Plato_20"/>
    <n v="111.14"/>
    <d v="2023-04-02T03:18:00"/>
    <d v="2023-04-02T03:18:00"/>
    <d v="2023-04-02T04:58:00"/>
    <d v="1899-12-30T01:40:00"/>
    <n v="0.55000000000000004"/>
    <d v="1899-12-30T01:07:00"/>
    <x v="0"/>
    <x v="1"/>
  </r>
  <r>
    <n v="148"/>
    <s v="Cliente_402"/>
    <n v="6"/>
    <d v="2023-04-02T03:52:00"/>
    <d v="2023-04-02T05:59:00"/>
    <x v="0"/>
    <x v="0"/>
    <s v="Tarjeta de débito"/>
    <n v="46.26"/>
    <s v="Ocupada"/>
    <x v="1"/>
    <s v="Plato_9"/>
    <n v="258.26"/>
    <d v="2023-04-02T03:52:00"/>
    <d v="2023-04-02T03:52:00"/>
    <d v="2023-04-02T05:59:00"/>
    <d v="1899-12-30T02:22:00"/>
    <n v="2.65"/>
    <d v="1899-12-30T00:00:00"/>
    <x v="1"/>
    <x v="1"/>
  </r>
  <r>
    <n v="149"/>
    <s v="Cliente_709"/>
    <n v="4"/>
    <d v="2023-04-02T01:35:00"/>
    <d v="2023-04-02T04:50:00"/>
    <x v="3"/>
    <x v="1"/>
    <s v="Tarjeta de crédito"/>
    <n v="15.92"/>
    <s v="Ocupada"/>
    <x v="2"/>
    <s v="Plato_18"/>
    <n v="241.92"/>
    <d v="2023-04-02T01:35:00"/>
    <d v="2023-04-02T01:35:00"/>
    <d v="2023-04-02T04:50:00"/>
    <d v="1899-12-30T03:30:00"/>
    <n v="2.3166666666666669"/>
    <d v="1899-12-30T01:11:00"/>
    <x v="0"/>
    <x v="1"/>
  </r>
  <r>
    <n v="150"/>
    <s v="Cliente_533"/>
    <n v="6"/>
    <d v="2023-04-02T00:37:00"/>
    <d v="2023-04-02T03:10:00"/>
    <x v="1"/>
    <x v="0"/>
    <s v="Tarjeta de débito"/>
    <n v="48.43"/>
    <s v="Libre"/>
    <x v="10"/>
    <s v="Plato_5"/>
    <n v="198.43"/>
    <d v="2023-04-02T00:37:00"/>
    <d v="2023-04-02T00:37:00"/>
    <d v="2023-04-02T03:10:00"/>
    <d v="1899-12-30T02:33:00"/>
    <n v="1.7666666666666666"/>
    <d v="1899-12-30T00:47:00"/>
    <x v="0"/>
    <x v="1"/>
  </r>
  <r>
    <n v="151"/>
    <s v="Cliente_953"/>
    <n v="2"/>
    <d v="2023-04-02T03:15:00"/>
    <d v="2023-04-02T06:53:00"/>
    <x v="4"/>
    <x v="2"/>
    <s v="Tarjeta de crédito"/>
    <n v="41.51"/>
    <s v="Ocupada"/>
    <x v="8"/>
    <s v="Plato_14"/>
    <n v="173.51"/>
    <d v="2023-04-02T03:15:00"/>
    <d v="2023-04-02T03:15:00"/>
    <d v="2023-04-02T06:53:00"/>
    <d v="1899-12-30T03:53:00"/>
    <n v="0.31666666666666665"/>
    <d v="1899-12-30T03:34:00"/>
    <x v="0"/>
    <x v="1"/>
  </r>
  <r>
    <n v="152"/>
    <s v="Cliente_380"/>
    <n v="6"/>
    <d v="2023-04-02T01:14:00"/>
    <d v="2023-04-02T02:52:00"/>
    <x v="4"/>
    <x v="0"/>
    <s v="Tarjeta de débito"/>
    <n v="25.57"/>
    <s v="Reservada"/>
    <x v="8"/>
    <s v="Plato_16"/>
    <n v="81.569999999999993"/>
    <d v="2023-04-02T01:14:00"/>
    <d v="2023-04-02T01:14:00"/>
    <d v="2023-04-02T02:52:00"/>
    <d v="1899-12-30T01:38:00"/>
    <n v="0.2"/>
    <d v="1899-12-30T01:26:00"/>
    <x v="0"/>
    <x v="1"/>
  </r>
  <r>
    <n v="153"/>
    <s v="Cliente_870"/>
    <n v="1"/>
    <d v="2023-04-02T03:06:00"/>
    <d v="2023-04-02T05:26:00"/>
    <x v="2"/>
    <x v="1"/>
    <s v="Tarjeta de débito"/>
    <n v="42.84"/>
    <s v="Ocupada"/>
    <x v="3"/>
    <s v="Plato_11"/>
    <n v="245.84"/>
    <d v="2023-04-02T03:06:00"/>
    <d v="2023-04-02T03:06:00"/>
    <d v="2023-04-02T05:26:00"/>
    <d v="1899-12-30T02:35:00"/>
    <n v="1.4833333333333334"/>
    <d v="1899-12-30T01:06:00"/>
    <x v="0"/>
    <x v="1"/>
  </r>
  <r>
    <n v="154"/>
    <s v="Cliente_964"/>
    <n v="6"/>
    <d v="2023-04-02T02:09:00"/>
    <d v="2023-04-02T03:36:00"/>
    <x v="1"/>
    <x v="1"/>
    <s v="Tarjeta de crédito"/>
    <n v="17.2"/>
    <s v="Libre"/>
    <x v="8"/>
    <s v="Plato_19"/>
    <n v="161.19999999999999"/>
    <d v="2023-04-02T02:09:00"/>
    <d v="2023-04-02T02:09:00"/>
    <d v="2023-04-02T03:36:00"/>
    <d v="1899-12-30T01:27:00"/>
    <n v="1.3666666666666667"/>
    <d v="1899-12-30T00:05:00"/>
    <x v="0"/>
    <x v="1"/>
  </r>
  <r>
    <n v="155"/>
    <s v="Cliente_939"/>
    <n v="2"/>
    <d v="2023-04-02T01:53:00"/>
    <d v="2023-04-02T04:44:00"/>
    <x v="3"/>
    <x v="0"/>
    <s v="Tarjeta de crédito"/>
    <n v="25.72"/>
    <s v="Reservada"/>
    <x v="5"/>
    <s v="Plato_6"/>
    <n v="161.72"/>
    <d v="2023-04-02T01:53:00"/>
    <d v="2023-04-02T01:53:00"/>
    <d v="2023-04-02T04:44:00"/>
    <d v="1899-12-30T02:51:00"/>
    <n v="1.6666666666666667"/>
    <d v="1899-12-30T01:11:00"/>
    <x v="0"/>
    <x v="1"/>
  </r>
  <r>
    <n v="156"/>
    <s v="Cliente_536"/>
    <n v="4"/>
    <d v="2023-04-02T00:40:00"/>
    <d v="2023-04-02T04:17:00"/>
    <x v="0"/>
    <x v="2"/>
    <s v="Tarjeta de crédito"/>
    <n v="19.03"/>
    <s v="Libre"/>
    <x v="0"/>
    <s v="Plato_16"/>
    <n v="75.03"/>
    <d v="2023-04-02T00:40:00"/>
    <d v="2023-04-02T00:40:00"/>
    <d v="2023-04-02T04:17:00"/>
    <d v="1899-12-30T03:37:00"/>
    <n v="0.1"/>
    <d v="1899-12-30T03:31:00"/>
    <x v="0"/>
    <x v="1"/>
  </r>
  <r>
    <n v="157"/>
    <s v="Cliente_5"/>
    <n v="5"/>
    <d v="2023-04-02T03:22:00"/>
    <d v="2023-04-02T06:15:00"/>
    <x v="0"/>
    <x v="1"/>
    <s v="Tarjeta de crédito"/>
    <n v="28.48"/>
    <s v="Ocupada"/>
    <x v="4"/>
    <s v="Plato_1"/>
    <n v="299.48"/>
    <d v="2023-04-02T03:22:00"/>
    <d v="2023-04-02T03:22:00"/>
    <d v="2023-04-02T06:15:00"/>
    <d v="1899-12-30T03:08:00"/>
    <n v="2.5"/>
    <d v="1899-12-30T00:38:00"/>
    <x v="0"/>
    <x v="1"/>
  </r>
  <r>
    <n v="158"/>
    <s v="Cliente_115"/>
    <n v="5"/>
    <d v="2023-04-02T02:45:00"/>
    <d v="2023-04-02T03:59:00"/>
    <x v="0"/>
    <x v="0"/>
    <s v="Tarjeta de crédito"/>
    <n v="48.75"/>
    <s v="Libre"/>
    <x v="9"/>
    <s v="Plato_12"/>
    <n v="358.75"/>
    <d v="2023-04-02T02:45:00"/>
    <d v="2023-04-02T02:45:00"/>
    <d v="2023-04-02T03:59:00"/>
    <d v="1899-12-30T01:14:00"/>
    <n v="2.25"/>
    <d v="1899-12-30T00:00:00"/>
    <x v="1"/>
    <x v="1"/>
  </r>
  <r>
    <n v="159"/>
    <s v="Cliente_580"/>
    <n v="1"/>
    <d v="2023-04-02T00:10:00"/>
    <d v="2023-04-02T01:15:00"/>
    <x v="0"/>
    <x v="1"/>
    <s v="Tarjeta de crédito"/>
    <n v="47.81"/>
    <s v="Ocupada"/>
    <x v="2"/>
    <s v="Plato_9"/>
    <n v="300.81"/>
    <d v="2023-04-02T00:10:00"/>
    <d v="2023-04-02T00:10:00"/>
    <d v="2023-04-02T01:15:00"/>
    <d v="1899-12-30T01:20:00"/>
    <n v="1.2333333333333334"/>
    <d v="1899-12-30T00:06:00"/>
    <x v="0"/>
    <x v="1"/>
  </r>
  <r>
    <n v="160"/>
    <s v="Cliente_788"/>
    <n v="6"/>
    <d v="2023-04-02T01:06:00"/>
    <d v="2023-04-02T04:33:00"/>
    <x v="2"/>
    <x v="0"/>
    <s v="Tarjeta de crédito"/>
    <n v="26.02"/>
    <s v="Reservada"/>
    <x v="1"/>
    <s v="Plato_19"/>
    <n v="182.02"/>
    <d v="2023-04-02T01:06:00"/>
    <d v="2023-04-02T01:06:00"/>
    <d v="2023-04-02T04:33:00"/>
    <d v="1899-12-30T03:27:00"/>
    <n v="1.1166666666666667"/>
    <d v="1899-12-30T02:20:00"/>
    <x v="0"/>
    <x v="1"/>
  </r>
  <r>
    <n v="161"/>
    <s v="Cliente_892"/>
    <n v="6"/>
    <d v="2023-04-02T00:45:00"/>
    <d v="2023-04-02T04:23:00"/>
    <x v="2"/>
    <x v="0"/>
    <s v="Tarjeta de crédito"/>
    <n v="18.86"/>
    <s v="Reservada"/>
    <x v="3"/>
    <s v="Plato_16"/>
    <n v="102.86"/>
    <d v="2023-04-02T00:45:00"/>
    <d v="2023-04-02T00:45:00"/>
    <d v="2023-04-02T04:23:00"/>
    <d v="1899-12-30T03:38:00"/>
    <n v="0.95"/>
    <d v="1899-12-30T02:41:00"/>
    <x v="0"/>
    <x v="1"/>
  </r>
  <r>
    <n v="162"/>
    <s v="Cliente_406"/>
    <n v="4"/>
    <d v="2023-04-02T00:57:00"/>
    <d v="2023-04-02T02:34:00"/>
    <x v="1"/>
    <x v="0"/>
    <s v="Tarjeta de crédito"/>
    <n v="17.55"/>
    <s v="Reservada"/>
    <x v="3"/>
    <s v="Plato_7"/>
    <n v="89.55"/>
    <d v="2023-04-02T00:57:00"/>
    <d v="2023-04-02T00:57:00"/>
    <d v="2023-04-02T02:34:00"/>
    <d v="1899-12-30T01:37:00"/>
    <n v="0.41666666666666669"/>
    <d v="1899-12-30T01:12:00"/>
    <x v="0"/>
    <x v="1"/>
  </r>
  <r>
    <n v="163"/>
    <s v="Cliente_295"/>
    <n v="1"/>
    <d v="2023-04-02T01:35:00"/>
    <d v="2023-04-02T04:09:00"/>
    <x v="3"/>
    <x v="0"/>
    <s v="Tarjeta de crédito"/>
    <n v="14.94"/>
    <s v="Ocupada"/>
    <x v="9"/>
    <s v="Plato_17"/>
    <n v="285.94"/>
    <d v="2023-04-02T01:35:00"/>
    <d v="2023-04-02T01:35:00"/>
    <d v="2023-04-02T04:09:00"/>
    <d v="1899-12-30T02:49:00"/>
    <n v="1.1833333333333333"/>
    <d v="1899-12-30T01:38:00"/>
    <x v="0"/>
    <x v="1"/>
  </r>
  <r>
    <n v="164"/>
    <s v="Cliente_547"/>
    <n v="2"/>
    <d v="2023-04-02T02:34:00"/>
    <d v="2023-04-02T06:02:00"/>
    <x v="4"/>
    <x v="2"/>
    <s v="Tarjeta de crédito"/>
    <n v="47.53"/>
    <s v="Reservada"/>
    <x v="1"/>
    <s v="Plato_5"/>
    <n v="217.53"/>
    <d v="2023-04-02T02:34:00"/>
    <d v="2023-04-02T02:34:00"/>
    <d v="2023-04-02T06:02:00"/>
    <d v="1899-12-30T03:28:00"/>
    <n v="1.75"/>
    <d v="1899-12-30T01:43:00"/>
    <x v="0"/>
    <x v="1"/>
  </r>
  <r>
    <n v="165"/>
    <s v="Cliente_156"/>
    <n v="3"/>
    <d v="2023-04-02T02:21:00"/>
    <d v="2023-04-02T05:12:00"/>
    <x v="0"/>
    <x v="2"/>
    <s v="Tarjeta de crédito"/>
    <n v="41.9"/>
    <s v="Ocupada"/>
    <x v="4"/>
    <s v="Plato_7"/>
    <n v="131.9"/>
    <d v="2023-04-02T02:21:00"/>
    <d v="2023-04-02T02:21:00"/>
    <d v="2023-04-02T05:12:00"/>
    <d v="1899-12-30T03:06:00"/>
    <n v="0.93333333333333335"/>
    <d v="1899-12-30T02:10:00"/>
    <x v="0"/>
    <x v="1"/>
  </r>
  <r>
    <n v="166"/>
    <s v="Cliente_768"/>
    <n v="1"/>
    <d v="2023-04-02T01:18:00"/>
    <d v="2023-04-02T02:44:00"/>
    <x v="4"/>
    <x v="0"/>
    <s v="Efectivo"/>
    <n v="43.95"/>
    <s v="Ocupada"/>
    <x v="4"/>
    <s v="Plato_14"/>
    <n v="89.95"/>
    <d v="2023-04-02T01:18:00"/>
    <d v="2023-04-02T01:18:00"/>
    <d v="2023-04-02T02:44:00"/>
    <d v="1899-12-30T01:41:00"/>
    <n v="0.36666666666666664"/>
    <d v="1899-12-30T01:19:00"/>
    <x v="0"/>
    <x v="1"/>
  </r>
  <r>
    <n v="167"/>
    <s v="Cliente_359"/>
    <n v="6"/>
    <d v="2023-04-02T01:19:00"/>
    <d v="2023-04-02T02:46:00"/>
    <x v="2"/>
    <x v="0"/>
    <s v="Tarjeta de débito"/>
    <n v="42.74"/>
    <s v="Reservada"/>
    <x v="10"/>
    <s v="Plato_12"/>
    <n v="194.74"/>
    <d v="2023-04-02T01:19:00"/>
    <d v="2023-04-02T01:19:00"/>
    <d v="2023-04-02T02:46:00"/>
    <d v="1899-12-30T01:27:00"/>
    <n v="1.2666666666666666"/>
    <d v="1899-12-30T00:11:00"/>
    <x v="0"/>
    <x v="1"/>
  </r>
  <r>
    <n v="168"/>
    <s v="Cliente_131"/>
    <n v="4"/>
    <d v="2023-04-02T02:05:00"/>
    <d v="2023-04-02T03:23:00"/>
    <x v="1"/>
    <x v="0"/>
    <s v="Tarjeta de crédito"/>
    <n v="17.09"/>
    <s v="Reservada"/>
    <x v="5"/>
    <s v="Plato_5"/>
    <n v="61.09"/>
    <d v="2023-04-02T02:05:00"/>
    <d v="2023-04-02T02:05:00"/>
    <d v="2023-04-02T03:23:00"/>
    <d v="1899-12-30T01:18:00"/>
    <n v="0.11666666666666667"/>
    <d v="1899-12-30T01:11:00"/>
    <x v="0"/>
    <x v="1"/>
  </r>
  <r>
    <n v="169"/>
    <s v="Cliente_485"/>
    <n v="1"/>
    <d v="2023-04-02T01:56:00"/>
    <d v="2023-04-02T05:14:00"/>
    <x v="0"/>
    <x v="0"/>
    <s v="Tarjeta de débito"/>
    <n v="16.62"/>
    <s v="Libre"/>
    <x v="3"/>
    <s v="Plato_13"/>
    <n v="170.62"/>
    <d v="2023-04-02T01:56:00"/>
    <d v="2023-04-02T01:56:00"/>
    <d v="2023-04-02T05:14:00"/>
    <d v="1899-12-30T03:18:00"/>
    <n v="1.8333333333333333"/>
    <d v="1899-12-30T01:28:00"/>
    <x v="0"/>
    <x v="1"/>
  </r>
  <r>
    <n v="170"/>
    <s v="Cliente_493"/>
    <n v="2"/>
    <d v="2023-04-02T02:37:00"/>
    <d v="2023-04-02T05:26:00"/>
    <x v="2"/>
    <x v="2"/>
    <s v="Tarjeta de crédito"/>
    <n v="25.98"/>
    <s v="Libre"/>
    <x v="1"/>
    <s v="Plato_3"/>
    <n v="268.98"/>
    <d v="2023-04-02T02:37:00"/>
    <d v="2023-04-02T02:37:00"/>
    <d v="2023-04-02T05:26:00"/>
    <d v="1899-12-30T02:49:00"/>
    <n v="1.2166666666666666"/>
    <d v="1899-12-30T01:36:00"/>
    <x v="0"/>
    <x v="1"/>
  </r>
  <r>
    <n v="171"/>
    <s v="Cliente_282"/>
    <n v="6"/>
    <d v="2023-04-02T01:53:00"/>
    <d v="2023-04-02T03:04:00"/>
    <x v="2"/>
    <x v="2"/>
    <s v="Tarjeta de crédito"/>
    <n v="46.56"/>
    <s v="Libre"/>
    <x v="2"/>
    <s v="Plato_10"/>
    <n v="185.56"/>
    <d v="2023-04-02T01:53:00"/>
    <d v="2023-04-02T01:53:00"/>
    <d v="2023-04-02T03:04:00"/>
    <d v="1899-12-30T01:11:00"/>
    <n v="0.85"/>
    <d v="1899-12-30T00:20:00"/>
    <x v="0"/>
    <x v="1"/>
  </r>
  <r>
    <n v="172"/>
    <s v="Cliente_850"/>
    <n v="3"/>
    <d v="2023-04-02T02:49:00"/>
    <d v="2023-04-02T06:06:00"/>
    <x v="1"/>
    <x v="0"/>
    <s v="Tarjeta de crédito"/>
    <n v="45.17"/>
    <s v="Ocupada"/>
    <x v="6"/>
    <s v="Plato_18"/>
    <n v="113.17"/>
    <d v="2023-04-02T02:49:00"/>
    <d v="2023-04-02T02:49:00"/>
    <d v="2023-04-02T06:06:00"/>
    <d v="1899-12-30T03:32:00"/>
    <n v="0.45"/>
    <d v="1899-12-30T03:05:00"/>
    <x v="0"/>
    <x v="1"/>
  </r>
  <r>
    <n v="173"/>
    <s v="Cliente_301"/>
    <n v="3"/>
    <d v="2023-04-02T00:18:00"/>
    <d v="2023-04-02T03:43:00"/>
    <x v="4"/>
    <x v="0"/>
    <s v="Tarjeta de crédito"/>
    <n v="48.73"/>
    <s v="Ocupada"/>
    <x v="9"/>
    <s v="Plato_6"/>
    <n v="225.73"/>
    <d v="2023-04-02T00:18:00"/>
    <d v="2023-04-02T00:18:00"/>
    <d v="2023-04-02T03:43:00"/>
    <d v="1899-12-30T03:40:00"/>
    <n v="1.1166666666666667"/>
    <d v="1899-12-30T02:33:00"/>
    <x v="0"/>
    <x v="1"/>
  </r>
  <r>
    <n v="174"/>
    <s v="Cliente_124"/>
    <n v="5"/>
    <d v="2023-04-02T00:09:00"/>
    <d v="2023-04-02T01:12:00"/>
    <x v="4"/>
    <x v="0"/>
    <s v="Tarjeta de crédito"/>
    <n v="48.24"/>
    <s v="Reservada"/>
    <x v="5"/>
    <s v="Plato_2"/>
    <n v="108.24000000000001"/>
    <d v="2023-04-02T00:09:00"/>
    <d v="2023-04-02T00:09:00"/>
    <d v="2023-04-02T01:12:00"/>
    <d v="1899-12-30T01:03:00"/>
    <n v="0.2"/>
    <d v="1899-12-30T00:51:00"/>
    <x v="0"/>
    <x v="1"/>
  </r>
  <r>
    <n v="175"/>
    <s v="Cliente_747"/>
    <n v="3"/>
    <d v="2023-04-02T01:27:00"/>
    <d v="2023-04-02T03:04:00"/>
    <x v="0"/>
    <x v="0"/>
    <s v="Tarjeta de crédito"/>
    <n v="27.94"/>
    <s v="Reservada"/>
    <x v="1"/>
    <s v="Plato_15"/>
    <n v="171.94"/>
    <d v="2023-04-02T01:27:00"/>
    <d v="2023-04-02T01:27:00"/>
    <d v="2023-04-02T03:04:00"/>
    <d v="1899-12-30T01:37:00"/>
    <n v="0.78333333333333333"/>
    <d v="1899-12-30T00:50:00"/>
    <x v="0"/>
    <x v="1"/>
  </r>
  <r>
    <n v="176"/>
    <s v="Cliente_741"/>
    <n v="4"/>
    <d v="2023-04-02T02:27:00"/>
    <d v="2023-04-02T04:32:00"/>
    <x v="2"/>
    <x v="0"/>
    <s v="Tarjeta de crédito"/>
    <n v="30.5"/>
    <s v="Ocupada"/>
    <x v="9"/>
    <s v="Plato_13"/>
    <n v="93.5"/>
    <d v="2023-04-02T02:27:00"/>
    <d v="2023-04-02T02:27:00"/>
    <d v="2023-04-02T04:32:00"/>
    <d v="1899-12-30T02:20:00"/>
    <n v="0.8"/>
    <d v="1899-12-30T01:32:00"/>
    <x v="0"/>
    <x v="1"/>
  </r>
  <r>
    <n v="177"/>
    <s v="Cliente_610"/>
    <n v="1"/>
    <d v="2023-04-02T00:14:00"/>
    <d v="2023-04-02T01:14:00"/>
    <x v="4"/>
    <x v="2"/>
    <s v="Tarjeta de crédito"/>
    <n v="10.39"/>
    <s v="Ocupada"/>
    <x v="4"/>
    <s v="Plato_7"/>
    <n v="183.39"/>
    <d v="2023-04-02T00:14:00"/>
    <d v="2023-04-02T00:14:00"/>
    <d v="2023-04-02T01:14:00"/>
    <d v="1899-12-30T01:15:00"/>
    <n v="2.3666666666666667"/>
    <d v="1899-12-30T00:00:00"/>
    <x v="1"/>
    <x v="1"/>
  </r>
  <r>
    <n v="178"/>
    <s v="Cliente_681"/>
    <n v="6"/>
    <d v="2023-04-02T01:53:00"/>
    <d v="2023-04-02T05:18:00"/>
    <x v="0"/>
    <x v="2"/>
    <s v="Tarjeta de crédito"/>
    <n v="31.6"/>
    <s v="Reservada"/>
    <x v="5"/>
    <s v="Plato_2"/>
    <n v="239.6"/>
    <d v="2023-04-02T01:53:00"/>
    <d v="2023-04-02T01:53:00"/>
    <d v="2023-04-02T05:18:00"/>
    <d v="1899-12-30T03:25:00"/>
    <n v="2.4333333333333331"/>
    <d v="1899-12-30T00:59:00"/>
    <x v="0"/>
    <x v="1"/>
  </r>
  <r>
    <n v="179"/>
    <s v="Cliente_173"/>
    <n v="2"/>
    <d v="2023-04-02T00:44:00"/>
    <d v="2023-04-02T03:08:00"/>
    <x v="4"/>
    <x v="1"/>
    <s v="Tarjeta de crédito"/>
    <n v="13.3"/>
    <s v="Reservada"/>
    <x v="1"/>
    <s v="Plato_17"/>
    <n v="75.3"/>
    <d v="2023-04-02T00:44:00"/>
    <d v="2023-04-02T00:44:00"/>
    <d v="2023-04-02T03:08:00"/>
    <d v="1899-12-30T02:24:00"/>
    <n v="0.43333333333333335"/>
    <d v="1899-12-30T01:58:00"/>
    <x v="0"/>
    <x v="1"/>
  </r>
  <r>
    <n v="180"/>
    <s v="Cliente_55"/>
    <n v="1"/>
    <d v="2023-04-02T02:21:00"/>
    <d v="2023-04-02T05:09:00"/>
    <x v="2"/>
    <x v="2"/>
    <s v="Tarjeta de crédito"/>
    <n v="46.61"/>
    <s v="Reservada"/>
    <x v="2"/>
    <s v="Plato_9"/>
    <n v="212.61"/>
    <d v="2023-04-02T02:21:00"/>
    <d v="2023-04-02T02:21:00"/>
    <d v="2023-04-02T05:09:00"/>
    <d v="1899-12-30T02:48:00"/>
    <n v="2.6833333333333331"/>
    <d v="1899-12-30T00:07:00"/>
    <x v="0"/>
    <x v="1"/>
  </r>
  <r>
    <n v="181"/>
    <s v="Cliente_653"/>
    <n v="1"/>
    <d v="2023-04-02T02:45:00"/>
    <d v="2023-04-02T03:54:00"/>
    <x v="1"/>
    <x v="2"/>
    <s v="Tarjeta de crédito"/>
    <n v="42.58"/>
    <s v="Ocupada"/>
    <x v="3"/>
    <s v="Plato_6"/>
    <n v="69.58"/>
    <d v="2023-04-02T02:45:00"/>
    <d v="2023-04-02T02:45:00"/>
    <d v="2023-04-02T03:54:00"/>
    <d v="1899-12-30T01:24:00"/>
    <n v="0.91666666666666663"/>
    <d v="1899-12-30T00:29:00"/>
    <x v="0"/>
    <x v="1"/>
  </r>
  <r>
    <n v="182"/>
    <s v="Cliente_628"/>
    <n v="2"/>
    <d v="2023-04-02T03:53:00"/>
    <d v="2023-04-02T06:30:00"/>
    <x v="0"/>
    <x v="0"/>
    <s v="Tarjeta de débito"/>
    <n v="38.36"/>
    <s v="Libre"/>
    <x v="3"/>
    <s v="Plato_12"/>
    <n v="76.36"/>
    <d v="2023-04-02T03:53:00"/>
    <d v="2023-04-02T03:53:00"/>
    <d v="2023-04-02T06:30:00"/>
    <d v="1899-12-30T02:37:00"/>
    <n v="0.18333333333333332"/>
    <d v="1899-12-30T02:26:00"/>
    <x v="0"/>
    <x v="1"/>
  </r>
  <r>
    <n v="183"/>
    <s v="Cliente_715"/>
    <n v="1"/>
    <d v="2023-04-02T02:46:00"/>
    <d v="2023-04-02T06:28:00"/>
    <x v="1"/>
    <x v="0"/>
    <s v="Tarjeta de crédito"/>
    <n v="11.69"/>
    <s v="Ocupada"/>
    <x v="7"/>
    <s v="Plato_15"/>
    <n v="266.69"/>
    <d v="2023-04-02T02:46:00"/>
    <d v="2023-04-02T02:46:00"/>
    <d v="2023-04-02T06:28:00"/>
    <d v="1899-12-30T03:57:00"/>
    <n v="2.7666666666666666"/>
    <d v="1899-12-30T01:11:00"/>
    <x v="0"/>
    <x v="1"/>
  </r>
  <r>
    <n v="184"/>
    <s v="Cliente_321"/>
    <n v="6"/>
    <d v="2023-04-02T03:55:00"/>
    <d v="2023-04-02T07:01:00"/>
    <x v="3"/>
    <x v="0"/>
    <s v="Tarjeta de crédito"/>
    <n v="24.24"/>
    <s v="Ocupada"/>
    <x v="9"/>
    <s v="Plato_16"/>
    <n v="229.24"/>
    <d v="2023-04-02T03:55:00"/>
    <d v="2023-04-02T03:55:00"/>
    <d v="2023-04-02T07:01:00"/>
    <d v="1899-12-30T03:21:00"/>
    <n v="0.48333333333333334"/>
    <d v="1899-12-30T02:52:00"/>
    <x v="0"/>
    <x v="1"/>
  </r>
  <r>
    <n v="185"/>
    <s v="Cliente_670"/>
    <n v="2"/>
    <d v="2023-04-02T02:47:00"/>
    <d v="2023-04-02T06:26:00"/>
    <x v="1"/>
    <x v="1"/>
    <s v="Tarjeta de crédito"/>
    <n v="28.07"/>
    <s v="Libre"/>
    <x v="7"/>
    <s v="Plato_13"/>
    <n v="119.07"/>
    <d v="2023-04-02T02:47:00"/>
    <d v="2023-04-02T02:47:00"/>
    <d v="2023-04-02T06:26:00"/>
    <d v="1899-12-30T03:39:00"/>
    <n v="0.66666666666666663"/>
    <d v="1899-12-30T02:59:00"/>
    <x v="0"/>
    <x v="1"/>
  </r>
  <r>
    <n v="186"/>
    <s v="Cliente_442"/>
    <n v="6"/>
    <d v="2023-04-02T00:40:00"/>
    <d v="2023-04-02T04:14:00"/>
    <x v="1"/>
    <x v="0"/>
    <s v="Tarjeta de crédito"/>
    <n v="17.55"/>
    <s v="Reservada"/>
    <x v="1"/>
    <s v="Plato_6"/>
    <n v="287.55"/>
    <d v="2023-04-02T00:40:00"/>
    <d v="2023-04-02T00:40:00"/>
    <d v="2023-04-02T04:14:00"/>
    <d v="1899-12-30T03:34:00"/>
    <n v="1.55"/>
    <d v="1899-12-30T02:01:00"/>
    <x v="0"/>
    <x v="1"/>
  </r>
  <r>
    <n v="187"/>
    <s v="Cliente_752"/>
    <n v="1"/>
    <d v="2023-04-02T02:23:00"/>
    <d v="2023-04-02T05:28:00"/>
    <x v="4"/>
    <x v="0"/>
    <s v="Tarjeta de crédito"/>
    <n v="17.399999999999999"/>
    <s v="Libre"/>
    <x v="5"/>
    <s v="Plato_18"/>
    <n v="225.4"/>
    <d v="2023-04-02T02:23:00"/>
    <d v="2023-04-02T02:23:00"/>
    <d v="2023-04-02T05:28:00"/>
    <d v="1899-12-30T03:05:00"/>
    <n v="2.1"/>
    <d v="1899-12-30T00:59:00"/>
    <x v="0"/>
    <x v="1"/>
  </r>
  <r>
    <n v="188"/>
    <s v="Cliente_727"/>
    <n v="4"/>
    <d v="2023-04-02T03:40:00"/>
    <d v="2023-04-02T05:21:00"/>
    <x v="0"/>
    <x v="1"/>
    <s v="Tarjeta de crédito"/>
    <n v="13.95"/>
    <s v="Reservada"/>
    <x v="1"/>
    <s v="Plato_17"/>
    <n v="96.95"/>
    <d v="2023-04-02T03:40:00"/>
    <d v="2023-04-02T03:40:00"/>
    <d v="2023-04-02T05:21:00"/>
    <d v="1899-12-30T01:41:00"/>
    <n v="1.75"/>
    <d v="1899-12-30T00:00:00"/>
    <x v="1"/>
    <x v="1"/>
  </r>
  <r>
    <n v="189"/>
    <s v="Cliente_548"/>
    <n v="4"/>
    <d v="2023-04-02T03:48:00"/>
    <d v="2023-04-02T06:10:00"/>
    <x v="2"/>
    <x v="0"/>
    <s v="Tarjeta de crédito"/>
    <n v="41.66"/>
    <s v="Reservada"/>
    <x v="0"/>
    <s v="Plato_18"/>
    <n v="233.66"/>
    <d v="2023-04-02T03:48:00"/>
    <d v="2023-04-02T03:48:00"/>
    <d v="2023-04-02T06:10:00"/>
    <d v="1899-12-30T02:22:00"/>
    <n v="1.95"/>
    <d v="1899-12-30T00:25:00"/>
    <x v="0"/>
    <x v="1"/>
  </r>
  <r>
    <n v="190"/>
    <s v="Cliente_709"/>
    <n v="2"/>
    <d v="2023-04-02T01:31:00"/>
    <d v="2023-04-02T03:22:00"/>
    <x v="2"/>
    <x v="0"/>
    <s v="Tarjeta de crédito"/>
    <n v="38.880000000000003"/>
    <s v="Libre"/>
    <x v="1"/>
    <s v="Plato_4"/>
    <n v="240.88"/>
    <d v="2023-04-02T01:31:00"/>
    <d v="2023-04-02T01:31:00"/>
    <d v="2023-04-02T03:22:00"/>
    <d v="1899-12-30T01:51:00"/>
    <n v="1.7"/>
    <d v="1899-12-30T00:09:00"/>
    <x v="0"/>
    <x v="1"/>
  </r>
  <r>
    <n v="191"/>
    <s v="Cliente_30"/>
    <n v="6"/>
    <d v="2023-04-02T00:00:00"/>
    <d v="2023-04-02T02:36:00"/>
    <x v="2"/>
    <x v="0"/>
    <s v="Tarjeta de crédito"/>
    <n v="24.36"/>
    <s v="Ocupada"/>
    <x v="3"/>
    <s v="Plato_1"/>
    <n v="186.36"/>
    <d v="2023-04-02T00:00:00"/>
    <d v="2023-04-02T00:00:00"/>
    <d v="2023-04-02T02:36:00"/>
    <d v="1899-12-30T02:51:00"/>
    <n v="1.45"/>
    <d v="1899-12-30T01:24:00"/>
    <x v="0"/>
    <x v="1"/>
  </r>
  <r>
    <n v="192"/>
    <s v="Cliente_412"/>
    <n v="4"/>
    <d v="2023-04-02T02:36:00"/>
    <d v="2023-04-02T04:53:00"/>
    <x v="2"/>
    <x v="1"/>
    <s v="Efectivo"/>
    <n v="15.99"/>
    <s v="Libre"/>
    <x v="9"/>
    <s v="Plato_1"/>
    <n v="90.99"/>
    <d v="2023-04-02T02:36:00"/>
    <d v="2023-04-02T02:36:00"/>
    <d v="2023-04-02T04:53:00"/>
    <d v="1899-12-30T02:17:00"/>
    <n v="0.43333333333333335"/>
    <d v="1899-12-30T01:51:00"/>
    <x v="0"/>
    <x v="1"/>
  </r>
  <r>
    <n v="193"/>
    <s v="Cliente_646"/>
    <n v="5"/>
    <d v="2023-04-02T00:12:00"/>
    <d v="2023-04-02T03:04:00"/>
    <x v="3"/>
    <x v="1"/>
    <s v="Tarjeta de crédito"/>
    <n v="24.85"/>
    <s v="Reservada"/>
    <x v="10"/>
    <s v="Plato_10"/>
    <n v="244.85"/>
    <d v="2023-04-02T00:12:00"/>
    <d v="2023-04-02T00:12:00"/>
    <d v="2023-04-02T03:04:00"/>
    <d v="1899-12-30T02:52:00"/>
    <n v="2.85"/>
    <d v="1899-12-30T00:01:00"/>
    <x v="0"/>
    <x v="1"/>
  </r>
  <r>
    <n v="194"/>
    <s v="Cliente_151"/>
    <n v="6"/>
    <d v="2023-04-02T02:40:00"/>
    <d v="2023-04-02T03:56:00"/>
    <x v="3"/>
    <x v="0"/>
    <s v="Tarjeta de débito"/>
    <n v="11.41"/>
    <s v="Reservada"/>
    <x v="4"/>
    <s v="Plato_11"/>
    <n v="107.41"/>
    <d v="2023-04-02T02:40:00"/>
    <d v="2023-04-02T02:40:00"/>
    <d v="2023-04-02T03:56:00"/>
    <d v="1899-12-30T01:16:00"/>
    <n v="1.1333333333333333"/>
    <d v="1899-12-30T00:08:00"/>
    <x v="0"/>
    <x v="1"/>
  </r>
  <r>
    <n v="195"/>
    <s v="Cliente_318"/>
    <n v="1"/>
    <d v="2023-04-02T03:04:00"/>
    <d v="2023-04-02T04:09:00"/>
    <x v="0"/>
    <x v="0"/>
    <s v="Tarjeta de débito"/>
    <n v="10.06"/>
    <s v="Ocupada"/>
    <x v="1"/>
    <s v="Plato_1"/>
    <n v="60.06"/>
    <d v="2023-04-02T03:04:00"/>
    <d v="2023-04-02T03:04:00"/>
    <d v="2023-04-02T04:09:00"/>
    <d v="1899-12-30T01:20:00"/>
    <n v="0.85"/>
    <d v="1899-12-30T00:29:00"/>
    <x v="0"/>
    <x v="1"/>
  </r>
  <r>
    <n v="196"/>
    <s v="Cliente_965"/>
    <n v="3"/>
    <d v="2023-04-02T00:11:00"/>
    <d v="2023-04-02T04:10:00"/>
    <x v="2"/>
    <x v="0"/>
    <s v="Tarjeta de crédito"/>
    <n v="42.65"/>
    <s v="Reservada"/>
    <x v="0"/>
    <s v="Plato_3"/>
    <n v="233.65"/>
    <d v="2023-04-02T00:11:00"/>
    <d v="2023-04-02T00:11:00"/>
    <d v="2023-04-02T04:10:00"/>
    <d v="1899-12-30T03:59:00"/>
    <n v="2.9333333333333331"/>
    <d v="1899-12-30T01:03:00"/>
    <x v="0"/>
    <x v="1"/>
  </r>
  <r>
    <n v="197"/>
    <s v="Cliente_336"/>
    <n v="6"/>
    <d v="2023-04-02T02:46:00"/>
    <d v="2023-04-02T04:54:00"/>
    <x v="2"/>
    <x v="1"/>
    <s v="Tarjeta de débito"/>
    <n v="20.11"/>
    <s v="Ocupada"/>
    <x v="1"/>
    <s v="Plato_18"/>
    <n v="149.11000000000001"/>
    <d v="2023-04-02T02:46:00"/>
    <d v="2023-04-02T02:46:00"/>
    <d v="2023-04-02T04:54:00"/>
    <d v="1899-12-30T02:23:00"/>
    <n v="1.2"/>
    <d v="1899-12-30T01:11:00"/>
    <x v="0"/>
    <x v="1"/>
  </r>
  <r>
    <n v="198"/>
    <s v="Cliente_560"/>
    <n v="4"/>
    <d v="2023-04-02T00:36:00"/>
    <d v="2023-04-02T03:05:00"/>
    <x v="1"/>
    <x v="0"/>
    <s v="Tarjeta de crédito"/>
    <n v="36.72"/>
    <s v="Reservada"/>
    <x v="0"/>
    <s v="Plato_6"/>
    <n v="90.72"/>
    <d v="2023-04-02T00:36:00"/>
    <d v="2023-04-02T00:36:00"/>
    <d v="2023-04-02T03:05:00"/>
    <d v="1899-12-30T02:29:00"/>
    <n v="0.55000000000000004"/>
    <d v="1899-12-30T01:56:00"/>
    <x v="0"/>
    <x v="1"/>
  </r>
  <r>
    <n v="199"/>
    <s v="Cliente_367"/>
    <n v="5"/>
    <d v="2023-04-02T01:56:00"/>
    <d v="2023-04-02T05:40:00"/>
    <x v="2"/>
    <x v="2"/>
    <s v="Tarjeta de débito"/>
    <n v="13.26"/>
    <s v="Libre"/>
    <x v="3"/>
    <s v="Plato_9"/>
    <n v="274.26"/>
    <d v="2023-04-02T01:56:00"/>
    <d v="2023-04-02T01:56:00"/>
    <d v="2023-04-02T05:40:00"/>
    <d v="1899-12-30T03:44:00"/>
    <n v="2.3666666666666667"/>
    <d v="1899-12-30T01:22:00"/>
    <x v="0"/>
    <x v="1"/>
  </r>
  <r>
    <n v="200"/>
    <s v="Cliente_765"/>
    <n v="4"/>
    <d v="2023-04-02T02:35:00"/>
    <d v="2023-04-02T05:26:00"/>
    <x v="0"/>
    <x v="0"/>
    <s v="Tarjeta de crédito"/>
    <n v="48.73"/>
    <s v="Reservada"/>
    <x v="1"/>
    <s v="Plato_12"/>
    <n v="136.72999999999999"/>
    <d v="2023-04-02T02:35:00"/>
    <d v="2023-04-02T02:35:00"/>
    <d v="2023-04-02T05:26:00"/>
    <d v="1899-12-30T02:51:00"/>
    <n v="1.1166666666666667"/>
    <d v="1899-12-30T01:44:00"/>
    <x v="0"/>
    <x v="1"/>
  </r>
  <r>
    <n v="201"/>
    <s v="Cliente_679"/>
    <n v="5"/>
    <d v="2023-04-02T00:18:00"/>
    <d v="2023-04-02T01:50:00"/>
    <x v="1"/>
    <x v="2"/>
    <s v="Tarjeta de crédito"/>
    <n v="19.84"/>
    <s v="Reservada"/>
    <x v="4"/>
    <s v="Plato_7"/>
    <n v="91.84"/>
    <d v="2023-04-02T00:18:00"/>
    <d v="2023-04-02T00:18:00"/>
    <d v="2023-04-02T01:50:00"/>
    <d v="1899-12-30T01:32:00"/>
    <n v="0.96666666666666667"/>
    <d v="1899-12-30T00:34:00"/>
    <x v="0"/>
    <x v="1"/>
  </r>
  <r>
    <n v="202"/>
    <s v="Cliente_512"/>
    <n v="5"/>
    <d v="2023-04-02T00:58:00"/>
    <d v="2023-04-02T02:00:00"/>
    <x v="0"/>
    <x v="0"/>
    <s v="Tarjeta de crédito"/>
    <n v="24.19"/>
    <s v="Ocupada"/>
    <x v="6"/>
    <s v="Plato_19"/>
    <n v="230.19"/>
    <d v="2023-04-02T00:58:00"/>
    <d v="2023-04-02T00:58:00"/>
    <d v="2023-04-02T02:00:00"/>
    <d v="1899-12-30T01:17:00"/>
    <n v="2.6"/>
    <d v="1899-12-30T00:00:00"/>
    <x v="1"/>
    <x v="1"/>
  </r>
  <r>
    <n v="203"/>
    <s v="Cliente_701"/>
    <n v="2"/>
    <d v="2023-04-02T03:57:00"/>
    <d v="2023-04-02T05:21:00"/>
    <x v="1"/>
    <x v="0"/>
    <s v="Tarjeta de crédito"/>
    <n v="40.19"/>
    <s v="Libre"/>
    <x v="4"/>
    <s v="Plato_17"/>
    <n v="196.19"/>
    <d v="2023-04-02T03:57:00"/>
    <d v="2023-04-02T03:57:00"/>
    <d v="2023-04-02T05:21:00"/>
    <d v="1899-12-30T01:24:00"/>
    <n v="1.4166666666666667"/>
    <d v="1899-12-30T00:00:00"/>
    <x v="1"/>
    <x v="1"/>
  </r>
  <r>
    <n v="204"/>
    <s v="Cliente_331"/>
    <n v="5"/>
    <d v="2023-04-02T00:17:00"/>
    <d v="2023-04-02T02:25:00"/>
    <x v="1"/>
    <x v="0"/>
    <s v="Efectivo"/>
    <n v="49.56"/>
    <s v="Libre"/>
    <x v="7"/>
    <s v="Plato_7"/>
    <n v="97.56"/>
    <d v="2023-04-02T00:17:00"/>
    <d v="2023-04-02T00:17:00"/>
    <d v="2023-04-02T02:25:00"/>
    <d v="1899-12-30T02:08:00"/>
    <n v="0.35"/>
    <d v="1899-12-30T01:47:00"/>
    <x v="0"/>
    <x v="1"/>
  </r>
  <r>
    <n v="205"/>
    <s v="Cliente_83"/>
    <n v="1"/>
    <d v="2023-04-02T02:15:00"/>
    <d v="2023-04-02T06:14:00"/>
    <x v="2"/>
    <x v="0"/>
    <s v="Tarjeta de débito"/>
    <n v="26.49"/>
    <s v="Libre"/>
    <x v="9"/>
    <s v="Plato_15"/>
    <n v="87.49"/>
    <d v="2023-04-02T02:15:00"/>
    <d v="2023-04-02T02:15:00"/>
    <d v="2023-04-02T06:14:00"/>
    <d v="1899-12-30T03:59:00"/>
    <n v="1.4333333333333333"/>
    <d v="1899-12-30T02:33:00"/>
    <x v="0"/>
    <x v="1"/>
  </r>
  <r>
    <n v="206"/>
    <s v="Cliente_339"/>
    <n v="6"/>
    <d v="2023-04-02T03:27:00"/>
    <d v="2023-04-02T06:09:00"/>
    <x v="4"/>
    <x v="0"/>
    <s v="Tarjeta de crédito"/>
    <n v="36.96"/>
    <s v="Ocupada"/>
    <x v="6"/>
    <s v="Plato_2"/>
    <n v="66.960000000000008"/>
    <d v="2023-04-02T03:27:00"/>
    <d v="2023-04-02T03:27:00"/>
    <d v="2023-04-02T06:09:00"/>
    <d v="1899-12-30T02:57:00"/>
    <n v="0.96666666666666667"/>
    <d v="1899-12-30T01:59:00"/>
    <x v="0"/>
    <x v="1"/>
  </r>
  <r>
    <n v="207"/>
    <s v="Cliente_323"/>
    <n v="3"/>
    <d v="2023-04-02T02:49:00"/>
    <d v="2023-04-02T04:02:00"/>
    <x v="3"/>
    <x v="2"/>
    <s v="Tarjeta de crédito"/>
    <n v="46.54"/>
    <s v="Reservada"/>
    <x v="2"/>
    <s v="Plato_10"/>
    <n v="226.54"/>
    <d v="2023-04-02T02:49:00"/>
    <d v="2023-04-02T02:49:00"/>
    <d v="2023-04-02T04:02:00"/>
    <d v="1899-12-30T01:13:00"/>
    <n v="1.85"/>
    <d v="1899-12-30T00:00:00"/>
    <x v="1"/>
    <x v="1"/>
  </r>
  <r>
    <n v="208"/>
    <s v="Cliente_678"/>
    <n v="4"/>
    <d v="2023-04-02T03:33:00"/>
    <d v="2023-04-02T06:36:00"/>
    <x v="1"/>
    <x v="0"/>
    <s v="Tarjeta de débito"/>
    <n v="36.700000000000003"/>
    <s v="Ocupada"/>
    <x v="4"/>
    <s v="Plato_15"/>
    <n v="216.7"/>
    <d v="2023-04-02T03:33:00"/>
    <d v="2023-04-02T03:33:00"/>
    <d v="2023-04-02T06:36:00"/>
    <d v="1899-12-30T03:18:00"/>
    <n v="1.6666666666666667"/>
    <d v="1899-12-30T01:38:00"/>
    <x v="0"/>
    <x v="1"/>
  </r>
  <r>
    <n v="209"/>
    <s v="Cliente_74"/>
    <n v="6"/>
    <d v="2023-04-02T01:31:00"/>
    <d v="2023-04-02T04:06:00"/>
    <x v="1"/>
    <x v="2"/>
    <s v="Efectivo"/>
    <n v="34.49"/>
    <s v="Reservada"/>
    <x v="6"/>
    <s v="Plato_14"/>
    <n v="248.49"/>
    <d v="2023-04-02T01:31:00"/>
    <d v="2023-04-02T01:31:00"/>
    <d v="2023-04-02T04:06:00"/>
    <d v="1899-12-30T02:35:00"/>
    <n v="2.85"/>
    <d v="1899-12-30T00:00:00"/>
    <x v="1"/>
    <x v="1"/>
  </r>
  <r>
    <n v="210"/>
    <s v="Cliente_146"/>
    <n v="4"/>
    <d v="2023-04-02T02:43:00"/>
    <d v="2023-04-02T04:29:00"/>
    <x v="2"/>
    <x v="1"/>
    <s v="Tarjeta de crédito"/>
    <n v="14.67"/>
    <s v="Libre"/>
    <x v="5"/>
    <s v="Plato_13"/>
    <n v="209.67"/>
    <d v="2023-04-02T02:43:00"/>
    <d v="2023-04-02T02:43:00"/>
    <d v="2023-04-02T04:29:00"/>
    <d v="1899-12-30T01:46:00"/>
    <n v="2.6333333333333333"/>
    <d v="1899-12-30T00:00:00"/>
    <x v="1"/>
    <x v="1"/>
  </r>
  <r>
    <n v="211"/>
    <s v="Cliente_212"/>
    <n v="2"/>
    <d v="2023-04-02T03:40:00"/>
    <d v="2023-04-02T05:26:00"/>
    <x v="1"/>
    <x v="0"/>
    <s v="Tarjeta de débito"/>
    <n v="11.13"/>
    <s v="Reservada"/>
    <x v="10"/>
    <s v="Plato_13"/>
    <n v="180.13"/>
    <d v="2023-04-02T03:40:00"/>
    <d v="2023-04-02T03:40:00"/>
    <d v="2023-04-02T05:26:00"/>
    <d v="1899-12-30T01:46:00"/>
    <n v="2.25"/>
    <d v="1899-12-30T00:00:00"/>
    <x v="1"/>
    <x v="1"/>
  </r>
  <r>
    <n v="212"/>
    <s v="Cliente_36"/>
    <n v="6"/>
    <d v="2023-04-02T02:35:00"/>
    <d v="2023-04-02T03:40:00"/>
    <x v="4"/>
    <x v="0"/>
    <s v="Tarjeta de débito"/>
    <n v="18.850000000000001"/>
    <s v="Ocupada"/>
    <x v="4"/>
    <s v="Plato_2"/>
    <n v="263.85000000000002"/>
    <d v="2023-04-02T02:35:00"/>
    <d v="2023-04-02T02:35:00"/>
    <d v="2023-04-02T03:40:00"/>
    <d v="1899-12-30T01:20:00"/>
    <n v="2.7333333333333334"/>
    <d v="1899-12-30T00:00:00"/>
    <x v="1"/>
    <x v="1"/>
  </r>
  <r>
    <n v="213"/>
    <s v="Cliente_3"/>
    <n v="6"/>
    <d v="2023-04-02T01:46:00"/>
    <d v="2023-04-02T04:58:00"/>
    <x v="3"/>
    <x v="0"/>
    <s v="Tarjeta de crédito"/>
    <n v="28.1"/>
    <s v="Libre"/>
    <x v="4"/>
    <s v="Plato_6"/>
    <n v="115.1"/>
    <d v="2023-04-02T01:46:00"/>
    <d v="2023-04-02T01:46:00"/>
    <d v="2023-04-02T04:58:00"/>
    <d v="1899-12-30T03:12:00"/>
    <n v="1.6666666666666667"/>
    <d v="1899-12-30T01:32:00"/>
    <x v="0"/>
    <x v="1"/>
  </r>
  <r>
    <n v="214"/>
    <s v="Cliente_176"/>
    <n v="4"/>
    <d v="2023-04-02T03:18:00"/>
    <d v="2023-04-02T05:09:00"/>
    <x v="1"/>
    <x v="0"/>
    <s v="Tarjeta de débito"/>
    <n v="33.39"/>
    <s v="Ocupada"/>
    <x v="10"/>
    <s v="Plato_18"/>
    <n v="261.39"/>
    <d v="2023-04-02T03:18:00"/>
    <d v="2023-04-02T03:18:00"/>
    <d v="2023-04-02T05:09:00"/>
    <d v="1899-12-30T02:06:00"/>
    <n v="0.6333333333333333"/>
    <d v="1899-12-30T01:28:00"/>
    <x v="0"/>
    <x v="1"/>
  </r>
  <r>
    <n v="215"/>
    <s v="Cliente_551"/>
    <n v="4"/>
    <d v="2023-04-02T03:52:00"/>
    <d v="2023-04-02T06:25:00"/>
    <x v="0"/>
    <x v="0"/>
    <s v="Tarjeta de débito"/>
    <n v="35.64"/>
    <s v="Ocupada"/>
    <x v="7"/>
    <s v="Plato_18"/>
    <n v="193.64"/>
    <d v="2023-04-02T03:52:00"/>
    <d v="2023-04-02T03:52:00"/>
    <d v="2023-04-02T06:25:00"/>
    <d v="1899-12-30T02:48:00"/>
    <n v="0.76666666666666672"/>
    <d v="1899-12-30T02:02:00"/>
    <x v="0"/>
    <x v="1"/>
  </r>
  <r>
    <n v="216"/>
    <s v="Cliente_240"/>
    <n v="6"/>
    <d v="2023-04-02T01:46:00"/>
    <d v="2023-04-02T05:36:00"/>
    <x v="2"/>
    <x v="0"/>
    <s v="Tarjeta de crédito"/>
    <n v="35.69"/>
    <s v="Libre"/>
    <x v="7"/>
    <s v="Plato_1"/>
    <n v="177.69"/>
    <d v="2023-04-02T01:46:00"/>
    <d v="2023-04-02T01:46:00"/>
    <d v="2023-04-02T05:36:00"/>
    <d v="1899-12-30T03:50:00"/>
    <n v="2"/>
    <d v="1899-12-30T01:50:00"/>
    <x v="0"/>
    <x v="1"/>
  </r>
  <r>
    <n v="217"/>
    <s v="Cliente_124"/>
    <n v="2"/>
    <d v="2023-04-02T00:54:00"/>
    <d v="2023-04-02T04:45:00"/>
    <x v="0"/>
    <x v="2"/>
    <s v="Tarjeta de crédito"/>
    <n v="31.17"/>
    <s v="Ocupada"/>
    <x v="1"/>
    <s v="Plato_15"/>
    <n v="127.17"/>
    <d v="2023-04-02T00:54:00"/>
    <d v="2023-04-02T00:54:00"/>
    <d v="2023-04-02T04:45:00"/>
    <d v="1899-12-30T04:06:00"/>
    <n v="0.21666666666666667"/>
    <d v="1899-12-30T03:53:00"/>
    <x v="0"/>
    <x v="1"/>
  </r>
  <r>
    <n v="218"/>
    <s v="Cliente_759"/>
    <n v="3"/>
    <d v="2023-04-02T00:27:00"/>
    <d v="2023-04-02T03:41:00"/>
    <x v="3"/>
    <x v="0"/>
    <s v="Tarjeta de crédito"/>
    <n v="23.34"/>
    <s v="Ocupada"/>
    <x v="10"/>
    <s v="Plato_12"/>
    <n v="207.34"/>
    <d v="2023-04-02T00:27:00"/>
    <d v="2023-04-02T00:27:00"/>
    <d v="2023-04-02T03:41:00"/>
    <d v="1899-12-30T03:29:00"/>
    <n v="0.76666666666666672"/>
    <d v="1899-12-30T02:43:00"/>
    <x v="0"/>
    <x v="1"/>
  </r>
  <r>
    <n v="219"/>
    <s v="Cliente_959"/>
    <n v="5"/>
    <d v="2023-04-02T02:33:00"/>
    <d v="2023-04-02T04:49:00"/>
    <x v="0"/>
    <x v="0"/>
    <s v="Tarjeta de crédito"/>
    <n v="46.96"/>
    <s v="Libre"/>
    <x v="5"/>
    <s v="Plato_14"/>
    <n v="185.96"/>
    <d v="2023-04-02T02:33:00"/>
    <d v="2023-04-02T02:33:00"/>
    <d v="2023-04-02T04:49:00"/>
    <d v="1899-12-30T02:16:00"/>
    <n v="0.38333333333333336"/>
    <d v="1899-12-30T01:53:00"/>
    <x v="0"/>
    <x v="1"/>
  </r>
  <r>
    <n v="220"/>
    <s v="Cliente_151"/>
    <n v="6"/>
    <d v="2023-04-02T01:01:00"/>
    <d v="2023-04-02T04:57:00"/>
    <x v="3"/>
    <x v="0"/>
    <s v="Tarjeta de crédito"/>
    <n v="48.5"/>
    <s v="Reservada"/>
    <x v="8"/>
    <s v="Plato_7"/>
    <n v="72.5"/>
    <d v="2023-04-02T01:01:00"/>
    <d v="2023-04-02T01:01:00"/>
    <d v="2023-04-02T04:57:00"/>
    <d v="1899-12-30T03:56:00"/>
    <n v="0.21666666666666667"/>
    <d v="1899-12-30T03:43:00"/>
    <x v="0"/>
    <x v="1"/>
  </r>
  <r>
    <n v="221"/>
    <s v="Cliente_744"/>
    <n v="1"/>
    <d v="2023-04-02T01:51:00"/>
    <d v="2023-04-02T03:05:00"/>
    <x v="0"/>
    <x v="0"/>
    <s v="Tarjeta de crédito"/>
    <n v="17.829999999999998"/>
    <s v="Libre"/>
    <x v="9"/>
    <s v="Plato_15"/>
    <n v="210.82999999999998"/>
    <d v="2023-04-02T01:51:00"/>
    <d v="2023-04-02T01:51:00"/>
    <d v="2023-04-02T03:05:00"/>
    <d v="1899-12-30T01:14:00"/>
    <n v="1.8"/>
    <d v="1899-12-30T00:00:00"/>
    <x v="1"/>
    <x v="1"/>
  </r>
  <r>
    <n v="222"/>
    <s v="Cliente_189"/>
    <n v="3"/>
    <d v="2023-04-02T03:38:00"/>
    <d v="2023-04-02T06:42:00"/>
    <x v="3"/>
    <x v="2"/>
    <s v="Tarjeta de débito"/>
    <n v="32.58"/>
    <s v="Libre"/>
    <x v="8"/>
    <s v="Plato_14"/>
    <n v="129.57999999999998"/>
    <d v="2023-04-02T03:38:00"/>
    <d v="2023-04-02T03:38:00"/>
    <d v="2023-04-02T06:42:00"/>
    <d v="1899-12-30T03:04:00"/>
    <n v="1.4166666666666667"/>
    <d v="1899-12-30T01:39:00"/>
    <x v="0"/>
    <x v="1"/>
  </r>
  <r>
    <n v="223"/>
    <s v="Cliente_576"/>
    <n v="2"/>
    <d v="2023-04-02T01:16:00"/>
    <d v="2023-04-02T02:50:00"/>
    <x v="3"/>
    <x v="2"/>
    <s v="Tarjeta de crédito"/>
    <n v="49.62"/>
    <s v="Reservada"/>
    <x v="10"/>
    <s v="Plato_15"/>
    <n v="81.62"/>
    <d v="2023-04-02T01:16:00"/>
    <d v="2023-04-02T01:16:00"/>
    <d v="2023-04-02T02:50:00"/>
    <d v="1899-12-30T01:34:00"/>
    <n v="0.8833333333333333"/>
    <d v="1899-12-30T00:41:00"/>
    <x v="0"/>
    <x v="1"/>
  </r>
  <r>
    <n v="224"/>
    <s v="Cliente_474"/>
    <n v="6"/>
    <d v="2023-04-02T02:07:00"/>
    <d v="2023-04-02T05:47:00"/>
    <x v="0"/>
    <x v="0"/>
    <s v="Tarjeta de crédito"/>
    <n v="17.61"/>
    <s v="Ocupada"/>
    <x v="6"/>
    <s v="Plato_10"/>
    <n v="69.61"/>
    <d v="2023-04-02T02:07:00"/>
    <d v="2023-04-02T02:07:00"/>
    <d v="2023-04-02T05:47:00"/>
    <d v="1899-12-30T03:55:00"/>
    <n v="0.33333333333333331"/>
    <d v="1899-12-30T03:35:00"/>
    <x v="0"/>
    <x v="1"/>
  </r>
  <r>
    <n v="225"/>
    <s v="Cliente_990"/>
    <n v="4"/>
    <d v="2023-04-02T00:14:00"/>
    <d v="2023-04-02T01:24:00"/>
    <x v="0"/>
    <x v="1"/>
    <s v="Tarjeta de crédito"/>
    <n v="35.020000000000003"/>
    <s v="Reservada"/>
    <x v="4"/>
    <s v="Plato_11"/>
    <n v="203.02"/>
    <d v="2023-04-02T00:14:00"/>
    <d v="2023-04-02T00:14:00"/>
    <d v="2023-04-02T01:24:00"/>
    <d v="1899-12-30T01:10:00"/>
    <n v="1.5666666666666667"/>
    <d v="1899-12-30T00:00:00"/>
    <x v="1"/>
    <x v="1"/>
  </r>
  <r>
    <n v="226"/>
    <s v="Cliente_67"/>
    <n v="6"/>
    <d v="2023-04-02T00:58:00"/>
    <d v="2023-04-02T04:09:00"/>
    <x v="1"/>
    <x v="2"/>
    <s v="Tarjeta de crédito"/>
    <n v="39.479999999999997"/>
    <s v="Reservada"/>
    <x v="5"/>
    <s v="Plato_3"/>
    <n v="210.48"/>
    <d v="2023-04-02T00:58:00"/>
    <d v="2023-04-02T00:58:00"/>
    <d v="2023-04-02T04:09:00"/>
    <d v="1899-12-30T03:11:00"/>
    <n v="2.4333333333333331"/>
    <d v="1899-12-30T00:45:00"/>
    <x v="0"/>
    <x v="1"/>
  </r>
  <r>
    <n v="227"/>
    <s v="Cliente_378"/>
    <n v="6"/>
    <d v="2023-04-02T01:49:00"/>
    <d v="2023-04-02T04:52:00"/>
    <x v="3"/>
    <x v="0"/>
    <s v="Tarjeta de crédito"/>
    <n v="41.05"/>
    <s v="Libre"/>
    <x v="9"/>
    <s v="Plato_7"/>
    <n v="252.05"/>
    <d v="2023-04-02T01:49:00"/>
    <d v="2023-04-02T01:49:00"/>
    <d v="2023-04-02T04:52:00"/>
    <d v="1899-12-30T03:03:00"/>
    <n v="1.9833333333333334"/>
    <d v="1899-12-30T01:04:00"/>
    <x v="0"/>
    <x v="1"/>
  </r>
  <r>
    <n v="228"/>
    <s v="Cliente_445"/>
    <n v="4"/>
    <d v="2023-04-02T01:40:00"/>
    <d v="2023-04-02T04:02:00"/>
    <x v="0"/>
    <x v="0"/>
    <s v="Tarjeta de crédito"/>
    <n v="10.66"/>
    <s v="Ocupada"/>
    <x v="8"/>
    <s v="Plato_14"/>
    <n v="79.66"/>
    <d v="2023-04-02T01:40:00"/>
    <d v="2023-04-02T01:40:00"/>
    <d v="2023-04-02T04:02:00"/>
    <d v="1899-12-30T02:37:00"/>
    <n v="0.58333333333333337"/>
    <d v="1899-12-30T02:02:00"/>
    <x v="0"/>
    <x v="1"/>
  </r>
  <r>
    <n v="229"/>
    <s v="Cliente_984"/>
    <n v="3"/>
    <d v="2023-04-02T02:34:00"/>
    <d v="2023-04-02T04:30:00"/>
    <x v="2"/>
    <x v="2"/>
    <s v="Tarjeta de crédito"/>
    <n v="28.58"/>
    <s v="Reservada"/>
    <x v="6"/>
    <s v="Plato_1"/>
    <n v="152.57999999999998"/>
    <d v="2023-04-02T02:34:00"/>
    <d v="2023-04-02T02:34:00"/>
    <d v="2023-04-02T04:30:00"/>
    <d v="1899-12-30T01:56:00"/>
    <n v="1.95"/>
    <d v="1899-12-30T00:00:00"/>
    <x v="1"/>
    <x v="1"/>
  </r>
  <r>
    <n v="230"/>
    <s v="Cliente_167"/>
    <n v="5"/>
    <d v="2023-04-02T02:15:00"/>
    <d v="2023-04-02T04:48:00"/>
    <x v="2"/>
    <x v="0"/>
    <s v="Tarjeta de crédito"/>
    <n v="15.84"/>
    <s v="Libre"/>
    <x v="5"/>
    <s v="Plato_15"/>
    <n v="229.84"/>
    <d v="2023-04-02T02:15:00"/>
    <d v="2023-04-02T02:15:00"/>
    <d v="2023-04-02T04:48:00"/>
    <d v="1899-12-30T02:33:00"/>
    <n v="1.5166666666666666"/>
    <d v="1899-12-30T01:02:00"/>
    <x v="0"/>
    <x v="1"/>
  </r>
  <r>
    <n v="231"/>
    <s v="Cliente_877"/>
    <n v="2"/>
    <d v="2023-04-02T01:12:00"/>
    <d v="2023-04-02T03:10:00"/>
    <x v="2"/>
    <x v="0"/>
    <s v="Tarjeta de crédito"/>
    <n v="49.1"/>
    <s v="Ocupada"/>
    <x v="4"/>
    <s v="Plato_13"/>
    <n v="257.10000000000002"/>
    <d v="2023-04-02T01:12:00"/>
    <d v="2023-04-02T01:12:00"/>
    <d v="2023-04-02T03:10:00"/>
    <d v="1899-12-30T02:13:00"/>
    <n v="2.5"/>
    <d v="1899-12-30T00:00:00"/>
    <x v="1"/>
    <x v="1"/>
  </r>
  <r>
    <n v="232"/>
    <s v="Cliente_494"/>
    <n v="2"/>
    <d v="2023-04-02T02:04:00"/>
    <d v="2023-04-02T03:25:00"/>
    <x v="1"/>
    <x v="0"/>
    <s v="Tarjeta de crédito"/>
    <n v="15.43"/>
    <s v="Reservada"/>
    <x v="10"/>
    <s v="Plato_7"/>
    <n v="205.43"/>
    <d v="2023-04-02T02:04:00"/>
    <d v="2023-04-02T02:04:00"/>
    <d v="2023-04-02T03:25:00"/>
    <d v="1899-12-30T01:21:00"/>
    <n v="2.3166666666666669"/>
    <d v="1899-12-30T00:00:00"/>
    <x v="1"/>
    <x v="1"/>
  </r>
  <r>
    <n v="233"/>
    <s v="Cliente_881"/>
    <n v="1"/>
    <d v="2023-04-02T00:52:00"/>
    <d v="2023-04-02T02:39:00"/>
    <x v="2"/>
    <x v="1"/>
    <s v="Tarjeta de débito"/>
    <n v="45.64"/>
    <s v="Libre"/>
    <x v="10"/>
    <s v="Plato_12"/>
    <n v="83.64"/>
    <d v="2023-04-02T00:52:00"/>
    <d v="2023-04-02T00:52:00"/>
    <d v="2023-04-02T02:39:00"/>
    <d v="1899-12-30T01:47:00"/>
    <n v="0.51666666666666672"/>
    <d v="1899-12-30T01:16:00"/>
    <x v="0"/>
    <x v="1"/>
  </r>
  <r>
    <n v="234"/>
    <s v="Cliente_264"/>
    <n v="6"/>
    <d v="2023-04-02T02:46:00"/>
    <d v="2023-04-02T05:28:00"/>
    <x v="0"/>
    <x v="1"/>
    <s v="Tarjeta de crédito"/>
    <n v="10.220000000000001"/>
    <s v="Libre"/>
    <x v="2"/>
    <s v="Plato_2"/>
    <n v="235.22"/>
    <d v="2023-04-02T02:46:00"/>
    <d v="2023-04-02T02:46:00"/>
    <d v="2023-04-02T05:28:00"/>
    <d v="1899-12-30T02:42:00"/>
    <n v="1.65"/>
    <d v="1899-12-30T01:03:00"/>
    <x v="0"/>
    <x v="1"/>
  </r>
  <r>
    <n v="235"/>
    <s v="Cliente_230"/>
    <n v="5"/>
    <d v="2023-04-02T00:22:00"/>
    <d v="2023-04-02T02:48:00"/>
    <x v="0"/>
    <x v="2"/>
    <s v="Tarjeta de crédito"/>
    <n v="26.37"/>
    <s v="Reservada"/>
    <x v="0"/>
    <s v="Plato_11"/>
    <n v="59.370000000000005"/>
    <d v="2023-04-02T00:22:00"/>
    <d v="2023-04-02T00:22:00"/>
    <d v="2023-04-02T02:48:00"/>
    <d v="1899-12-30T02:26:00"/>
    <n v="0.41666666666666669"/>
    <d v="1899-12-30T02:01:00"/>
    <x v="0"/>
    <x v="1"/>
  </r>
  <r>
    <n v="236"/>
    <s v="Cliente_142"/>
    <n v="2"/>
    <d v="2023-04-02T00:52:00"/>
    <d v="2023-04-02T02:26:00"/>
    <x v="0"/>
    <x v="0"/>
    <s v="Tarjeta de crédito"/>
    <n v="39.81"/>
    <s v="Libre"/>
    <x v="10"/>
    <s v="Plato_11"/>
    <n v="294.81"/>
    <d v="2023-04-02T00:52:00"/>
    <d v="2023-04-02T00:52:00"/>
    <d v="2023-04-02T02:26:00"/>
    <d v="1899-12-30T01:34:00"/>
    <n v="1.6833333333333333"/>
    <d v="1899-12-30T00:00:00"/>
    <x v="1"/>
    <x v="1"/>
  </r>
  <r>
    <n v="237"/>
    <s v="Cliente_55"/>
    <n v="6"/>
    <d v="2023-04-02T02:45:00"/>
    <d v="2023-04-02T06:00:00"/>
    <x v="2"/>
    <x v="0"/>
    <s v="Tarjeta de crédito"/>
    <n v="13.15"/>
    <s v="Ocupada"/>
    <x v="4"/>
    <s v="Plato_14"/>
    <n v="119.15"/>
    <d v="2023-04-02T02:45:00"/>
    <d v="2023-04-02T02:45:00"/>
    <d v="2023-04-02T06:00:00"/>
    <d v="1899-12-30T03:30:00"/>
    <n v="0.6166666666666667"/>
    <d v="1899-12-30T02:53:00"/>
    <x v="0"/>
    <x v="1"/>
  </r>
  <r>
    <n v="238"/>
    <s v="Cliente_599"/>
    <n v="6"/>
    <d v="2023-04-02T02:17:00"/>
    <d v="2023-04-02T04:56:00"/>
    <x v="2"/>
    <x v="1"/>
    <s v="Tarjeta de crédito"/>
    <n v="33.020000000000003"/>
    <s v="Libre"/>
    <x v="2"/>
    <s v="Plato_19"/>
    <n v="105.02000000000001"/>
    <d v="2023-04-02T02:17:00"/>
    <d v="2023-04-02T02:17:00"/>
    <d v="2023-04-02T04:56:00"/>
    <d v="1899-12-30T02:39:00"/>
    <n v="0.75"/>
    <d v="1899-12-30T01:54:00"/>
    <x v="0"/>
    <x v="1"/>
  </r>
  <r>
    <n v="239"/>
    <s v="Cliente_856"/>
    <n v="6"/>
    <d v="2023-04-02T02:46:00"/>
    <d v="2023-04-02T06:07:00"/>
    <x v="4"/>
    <x v="0"/>
    <s v="Efectivo"/>
    <n v="11.76"/>
    <s v="Reservada"/>
    <x v="2"/>
    <s v="Plato_10"/>
    <n v="85.76"/>
    <d v="2023-04-02T02:46:00"/>
    <d v="2023-04-02T02:46:00"/>
    <d v="2023-04-02T06:07:00"/>
    <d v="1899-12-30T03:21:00"/>
    <n v="1.2166666666666666"/>
    <d v="1899-12-30T02:08:00"/>
    <x v="0"/>
    <x v="1"/>
  </r>
  <r>
    <n v="240"/>
    <s v="Cliente_722"/>
    <n v="1"/>
    <d v="2023-04-02T00:16:00"/>
    <d v="2023-04-02T03:10:00"/>
    <x v="0"/>
    <x v="0"/>
    <s v="Tarjeta de débito"/>
    <n v="33.81"/>
    <s v="Libre"/>
    <x v="4"/>
    <s v="Plato_17"/>
    <n v="327.81"/>
    <d v="2023-04-02T00:16:00"/>
    <d v="2023-04-02T00:16:00"/>
    <d v="2023-04-02T03:10:00"/>
    <d v="1899-12-30T02:54:00"/>
    <n v="2.15"/>
    <d v="1899-12-30T00:45:00"/>
    <x v="0"/>
    <x v="1"/>
  </r>
  <r>
    <n v="241"/>
    <s v="Cliente_935"/>
    <n v="4"/>
    <d v="2023-04-02T00:04:00"/>
    <d v="2023-04-02T01:04:00"/>
    <x v="3"/>
    <x v="0"/>
    <s v="Tarjeta de crédito"/>
    <n v="38.97"/>
    <s v="Ocupada"/>
    <x v="2"/>
    <s v="Plato_4"/>
    <n v="56.97"/>
    <d v="2023-04-02T00:04:00"/>
    <d v="2023-04-02T00:04:00"/>
    <d v="2023-04-02T01:04:00"/>
    <d v="1899-12-30T01:15:00"/>
    <n v="0.18333333333333332"/>
    <d v="1899-12-30T01:04:00"/>
    <x v="0"/>
    <x v="1"/>
  </r>
  <r>
    <n v="242"/>
    <s v="Cliente_961"/>
    <n v="2"/>
    <d v="2023-04-02T03:42:00"/>
    <d v="2023-04-02T05:09:00"/>
    <x v="2"/>
    <x v="0"/>
    <s v="Tarjeta de crédito"/>
    <n v="31.29"/>
    <s v="Reservada"/>
    <x v="5"/>
    <s v="Plato_10"/>
    <n v="165.29"/>
    <d v="2023-04-02T03:42:00"/>
    <d v="2023-04-02T03:42:00"/>
    <d v="2023-04-02T05:09:00"/>
    <d v="1899-12-30T01:27:00"/>
    <n v="1.65"/>
    <d v="1899-12-30T00:00:00"/>
    <x v="1"/>
    <x v="1"/>
  </r>
  <r>
    <n v="243"/>
    <s v="Cliente_924"/>
    <n v="4"/>
    <d v="2023-04-02T00:42:00"/>
    <d v="2023-04-02T04:11:00"/>
    <x v="2"/>
    <x v="0"/>
    <s v="Tarjeta de crédito"/>
    <n v="21.45"/>
    <s v="Libre"/>
    <x v="0"/>
    <s v="Plato_20"/>
    <n v="141.44999999999999"/>
    <d v="2023-04-02T00:42:00"/>
    <d v="2023-04-02T00:42:00"/>
    <d v="2023-04-02T04:11:00"/>
    <d v="1899-12-30T03:29:00"/>
    <n v="0.36666666666666664"/>
    <d v="1899-12-30T03:07:00"/>
    <x v="0"/>
    <x v="1"/>
  </r>
  <r>
    <n v="244"/>
    <s v="Cliente_390"/>
    <n v="6"/>
    <d v="2023-04-02T03:44:00"/>
    <d v="2023-04-02T06:01:00"/>
    <x v="0"/>
    <x v="0"/>
    <s v="Efectivo"/>
    <n v="17.649999999999999"/>
    <s v="Reservada"/>
    <x v="4"/>
    <s v="Plato_20"/>
    <n v="175.65"/>
    <d v="2023-04-02T03:44:00"/>
    <d v="2023-04-02T03:44:00"/>
    <d v="2023-04-02T06:01:00"/>
    <d v="1899-12-30T02:17:00"/>
    <n v="1.4833333333333334"/>
    <d v="1899-12-30T00:48:00"/>
    <x v="0"/>
    <x v="1"/>
  </r>
  <r>
    <n v="245"/>
    <s v="Cliente_579"/>
    <n v="1"/>
    <d v="2023-04-02T03:31:00"/>
    <d v="2023-04-02T06:57:00"/>
    <x v="1"/>
    <x v="0"/>
    <s v="Tarjeta de crédito"/>
    <n v="14.82"/>
    <s v="Reservada"/>
    <x v="6"/>
    <s v="Plato_4"/>
    <n v="287.82"/>
    <d v="2023-04-02T03:31:00"/>
    <d v="2023-04-02T03:31:00"/>
    <d v="2023-04-02T06:57:00"/>
    <d v="1899-12-30T03:26:00"/>
    <n v="1.9333333333333333"/>
    <d v="1899-12-30T01:30:00"/>
    <x v="0"/>
    <x v="1"/>
  </r>
  <r>
    <n v="246"/>
    <s v="Cliente_961"/>
    <n v="6"/>
    <d v="2023-04-02T01:50:00"/>
    <d v="2023-04-02T04:09:00"/>
    <x v="2"/>
    <x v="0"/>
    <s v="Tarjeta de crédito"/>
    <n v="42.75"/>
    <s v="Libre"/>
    <x v="6"/>
    <s v="Plato_6"/>
    <n v="369.75"/>
    <d v="2023-04-02T01:50:00"/>
    <d v="2023-04-02T01:50:00"/>
    <d v="2023-04-02T04:09:00"/>
    <d v="1899-12-30T02:19:00"/>
    <n v="2.4333333333333331"/>
    <d v="1899-12-30T00:00:00"/>
    <x v="1"/>
    <x v="1"/>
  </r>
  <r>
    <n v="247"/>
    <s v="Cliente_788"/>
    <n v="6"/>
    <d v="2023-04-02T02:34:00"/>
    <d v="2023-04-02T05:21:00"/>
    <x v="2"/>
    <x v="0"/>
    <s v="Tarjeta de crédito"/>
    <n v="49.07"/>
    <s v="Ocupada"/>
    <x v="8"/>
    <s v="Plato_11"/>
    <n v="115.07"/>
    <d v="2023-04-02T02:34:00"/>
    <d v="2023-04-02T02:34:00"/>
    <d v="2023-04-02T05:21:00"/>
    <d v="1899-12-30T03:02:00"/>
    <n v="0.98333333333333328"/>
    <d v="1899-12-30T02:03:00"/>
    <x v="0"/>
    <x v="1"/>
  </r>
  <r>
    <n v="248"/>
    <s v="Cliente_567"/>
    <n v="6"/>
    <d v="2023-04-02T00:26:00"/>
    <d v="2023-04-02T02:18:00"/>
    <x v="2"/>
    <x v="0"/>
    <s v="Tarjeta de débito"/>
    <n v="18.690000000000001"/>
    <s v="Ocupada"/>
    <x v="9"/>
    <s v="Plato_18"/>
    <n v="243.69"/>
    <d v="2023-04-02T00:26:00"/>
    <d v="2023-04-02T00:26:00"/>
    <d v="2023-04-02T02:18:00"/>
    <d v="1899-12-30T02:07:00"/>
    <n v="2"/>
    <d v="1899-12-30T00:07:00"/>
    <x v="0"/>
    <x v="1"/>
  </r>
  <r>
    <n v="249"/>
    <s v="Cliente_927"/>
    <n v="6"/>
    <d v="2023-04-02T00:58:00"/>
    <d v="2023-04-02T03:55:00"/>
    <x v="2"/>
    <x v="2"/>
    <s v="Tarjeta de crédito"/>
    <n v="47.71"/>
    <s v="Ocupada"/>
    <x v="0"/>
    <s v="Plato_5"/>
    <n v="127.71000000000001"/>
    <d v="2023-04-02T00:58:00"/>
    <d v="2023-04-02T00:58:00"/>
    <d v="2023-04-02T03:55:00"/>
    <d v="1899-12-30T03:12:00"/>
    <n v="1.8166666666666667"/>
    <d v="1899-12-30T01:23:00"/>
    <x v="0"/>
    <x v="1"/>
  </r>
  <r>
    <n v="250"/>
    <s v="Cliente_539"/>
    <n v="2"/>
    <d v="2023-04-02T02:56:00"/>
    <d v="2023-04-02T06:33:00"/>
    <x v="4"/>
    <x v="0"/>
    <s v="Tarjeta de crédito"/>
    <n v="23.21"/>
    <s v="Libre"/>
    <x v="0"/>
    <s v="Plato_3"/>
    <n v="43.21"/>
    <d v="2023-04-02T02:56:00"/>
    <d v="2023-04-02T02:56:00"/>
    <d v="2023-04-02T06:33:00"/>
    <d v="1899-12-30T03:37:00"/>
    <n v="0.48333333333333334"/>
    <d v="1899-12-30T03:08:00"/>
    <x v="0"/>
    <x v="1"/>
  </r>
  <r>
    <n v="251"/>
    <s v="Cliente_872"/>
    <n v="6"/>
    <d v="2023-04-02T01:20:00"/>
    <d v="2023-04-02T04:24:00"/>
    <x v="1"/>
    <x v="0"/>
    <s v="Tarjeta de crédito"/>
    <n v="13.69"/>
    <s v="Ocupada"/>
    <x v="7"/>
    <s v="Plato_10"/>
    <n v="122.69"/>
    <d v="2023-04-02T01:20:00"/>
    <d v="2023-04-02T01:20:00"/>
    <d v="2023-04-02T04:24:00"/>
    <d v="1899-12-30T03:19:00"/>
    <n v="2.0333333333333332"/>
    <d v="1899-12-30T01:17:00"/>
    <x v="0"/>
    <x v="1"/>
  </r>
  <r>
    <n v="252"/>
    <s v="Cliente_425"/>
    <n v="3"/>
    <d v="2023-04-02T00:39:00"/>
    <d v="2023-04-02T04:24:00"/>
    <x v="4"/>
    <x v="0"/>
    <s v="Tarjeta de crédito"/>
    <n v="43.81"/>
    <s v="Libre"/>
    <x v="1"/>
    <s v="Plato_1"/>
    <n v="145.81"/>
    <d v="2023-04-02T00:39:00"/>
    <d v="2023-04-02T00:39:00"/>
    <d v="2023-04-02T04:24:00"/>
    <d v="1899-12-30T03:45:00"/>
    <n v="1.4"/>
    <d v="1899-12-30T02:21:00"/>
    <x v="0"/>
    <x v="1"/>
  </r>
  <r>
    <n v="253"/>
    <s v="Cliente_700"/>
    <n v="2"/>
    <d v="2023-04-02T00:54:00"/>
    <d v="2023-04-02T03:45:00"/>
    <x v="0"/>
    <x v="2"/>
    <s v="Tarjeta de crédito"/>
    <n v="34.69"/>
    <s v="Ocupada"/>
    <x v="10"/>
    <s v="Plato_1"/>
    <n v="188.69"/>
    <d v="2023-04-02T00:54:00"/>
    <d v="2023-04-02T00:54:00"/>
    <d v="2023-04-02T03:45:00"/>
    <d v="1899-12-30T03:06:00"/>
    <n v="0.91666666666666663"/>
    <d v="1899-12-30T02:11:00"/>
    <x v="0"/>
    <x v="1"/>
  </r>
  <r>
    <n v="254"/>
    <s v="Cliente_665"/>
    <n v="6"/>
    <d v="2023-04-02T03:05:00"/>
    <d v="2023-04-02T05:47:00"/>
    <x v="1"/>
    <x v="2"/>
    <s v="Tarjeta de crédito"/>
    <n v="36.43"/>
    <s v="Reservada"/>
    <x v="3"/>
    <s v="Plato_17"/>
    <n v="333.43"/>
    <d v="2023-04-02T03:05:00"/>
    <d v="2023-04-02T03:05:00"/>
    <d v="2023-04-02T05:47:00"/>
    <d v="1899-12-30T02:42:00"/>
    <n v="2.35"/>
    <d v="1899-12-30T00:21:00"/>
    <x v="0"/>
    <x v="1"/>
  </r>
  <r>
    <n v="255"/>
    <s v="Cliente_978"/>
    <n v="4"/>
    <d v="2023-04-02T02:23:00"/>
    <d v="2023-04-02T03:59:00"/>
    <x v="2"/>
    <x v="2"/>
    <s v="Efectivo"/>
    <n v="13.34"/>
    <s v="Reservada"/>
    <x v="7"/>
    <s v="Plato_1"/>
    <n v="38.340000000000003"/>
    <d v="2023-04-02T02:23:00"/>
    <d v="2023-04-02T02:23:00"/>
    <d v="2023-04-02T03:59:00"/>
    <d v="1899-12-30T01:36:00"/>
    <n v="0.6166666666666667"/>
    <d v="1899-12-30T00:59:00"/>
    <x v="0"/>
    <x v="1"/>
  </r>
  <r>
    <n v="256"/>
    <s v="Cliente_577"/>
    <n v="2"/>
    <d v="2023-04-02T00:23:00"/>
    <d v="2023-04-02T03:27:00"/>
    <x v="3"/>
    <x v="1"/>
    <s v="Efectivo"/>
    <n v="49.88"/>
    <s v="Reservada"/>
    <x v="10"/>
    <s v="Plato_13"/>
    <n v="70.88"/>
    <d v="2023-04-02T00:23:00"/>
    <d v="2023-04-02T00:23:00"/>
    <d v="2023-04-02T03:27:00"/>
    <d v="1899-12-30T03:04:00"/>
    <n v="0.26666666666666666"/>
    <d v="1899-12-30T02:48:00"/>
    <x v="0"/>
    <x v="1"/>
  </r>
  <r>
    <n v="257"/>
    <s v="Cliente_429"/>
    <n v="5"/>
    <d v="2023-04-02T02:08:00"/>
    <d v="2023-04-02T03:17:00"/>
    <x v="2"/>
    <x v="0"/>
    <s v="Tarjeta de crédito"/>
    <n v="26.78"/>
    <s v="Reservada"/>
    <x v="8"/>
    <s v="Plato_14"/>
    <n v="72.78"/>
    <d v="2023-04-02T02:08:00"/>
    <d v="2023-04-02T02:08:00"/>
    <d v="2023-04-02T03:17:00"/>
    <d v="1899-12-30T01:09:00"/>
    <n v="0.46666666666666667"/>
    <d v="1899-12-30T00:41:00"/>
    <x v="0"/>
    <x v="1"/>
  </r>
  <r>
    <n v="258"/>
    <s v="Cliente_811"/>
    <n v="1"/>
    <d v="2023-04-02T00:39:00"/>
    <d v="2023-04-02T04:32:00"/>
    <x v="2"/>
    <x v="1"/>
    <s v="Tarjeta de crédito"/>
    <n v="47.99"/>
    <s v="Reservada"/>
    <x v="6"/>
    <s v="Plato_1"/>
    <n v="164.99"/>
    <d v="2023-04-02T00:39:00"/>
    <d v="2023-04-02T00:39:00"/>
    <d v="2023-04-02T04:32:00"/>
    <d v="1899-12-30T03:53:00"/>
    <n v="1.75"/>
    <d v="1899-12-30T02:08:00"/>
    <x v="0"/>
    <x v="1"/>
  </r>
  <r>
    <n v="259"/>
    <s v="Cliente_553"/>
    <n v="5"/>
    <d v="2023-04-02T03:27:00"/>
    <d v="2023-04-02T06:16:00"/>
    <x v="1"/>
    <x v="0"/>
    <s v="Tarjeta de crédito"/>
    <n v="46.72"/>
    <s v="Ocupada"/>
    <x v="5"/>
    <s v="Plato_6"/>
    <n v="127.72"/>
    <d v="2023-04-02T03:27:00"/>
    <d v="2023-04-02T03:27:00"/>
    <d v="2023-04-02T06:16:00"/>
    <d v="1899-12-30T03:04:00"/>
    <n v="0.18333333333333332"/>
    <d v="1899-12-30T02:53:00"/>
    <x v="0"/>
    <x v="1"/>
  </r>
  <r>
    <n v="260"/>
    <s v="Cliente_228"/>
    <n v="6"/>
    <d v="2023-04-02T01:23:00"/>
    <d v="2023-04-02T04:38:00"/>
    <x v="3"/>
    <x v="0"/>
    <s v="Efectivo"/>
    <n v="47.55"/>
    <s v="Ocupada"/>
    <x v="7"/>
    <s v="Plato_14"/>
    <n v="116.55"/>
    <d v="2023-04-02T01:23:00"/>
    <d v="2023-04-02T01:23:00"/>
    <d v="2023-04-02T04:38:00"/>
    <d v="1899-12-30T03:30:00"/>
    <n v="0.81666666666666665"/>
    <d v="1899-12-30T02:41:00"/>
    <x v="0"/>
    <x v="1"/>
  </r>
  <r>
    <n v="261"/>
    <s v="Cliente_249"/>
    <n v="1"/>
    <d v="2023-04-02T01:08:00"/>
    <d v="2023-04-02T02:55:00"/>
    <x v="4"/>
    <x v="0"/>
    <s v="Tarjeta de crédito"/>
    <n v="32.42"/>
    <s v="Ocupada"/>
    <x v="9"/>
    <s v="Plato_15"/>
    <n v="186.42000000000002"/>
    <d v="2023-04-02T01:08:00"/>
    <d v="2023-04-02T01:08:00"/>
    <d v="2023-04-02T02:55:00"/>
    <d v="1899-12-30T02:02:00"/>
    <n v="0.91666666666666663"/>
    <d v="1899-12-30T01:07:00"/>
    <x v="0"/>
    <x v="1"/>
  </r>
  <r>
    <n v="262"/>
    <s v="Cliente_326"/>
    <n v="4"/>
    <d v="2023-04-02T03:44:00"/>
    <d v="2023-04-02T07:21:00"/>
    <x v="2"/>
    <x v="0"/>
    <s v="Tarjeta de crédito"/>
    <n v="42.83"/>
    <s v="Ocupada"/>
    <x v="5"/>
    <s v="Plato_5"/>
    <n v="157.82999999999998"/>
    <d v="2023-04-02T03:44:00"/>
    <d v="2023-04-02T03:44:00"/>
    <d v="2023-04-02T07:21:00"/>
    <d v="1899-12-30T03:52:00"/>
    <n v="0.8"/>
    <d v="1899-12-30T03:04:00"/>
    <x v="0"/>
    <x v="1"/>
  </r>
  <r>
    <n v="263"/>
    <s v="Cliente_697"/>
    <n v="1"/>
    <d v="2023-04-02T02:53:00"/>
    <d v="2023-04-02T05:26:00"/>
    <x v="1"/>
    <x v="1"/>
    <s v="Tarjeta de crédito"/>
    <n v="42.96"/>
    <s v="Libre"/>
    <x v="7"/>
    <s v="Plato_15"/>
    <n v="163.96"/>
    <d v="2023-04-02T02:53:00"/>
    <d v="2023-04-02T02:53:00"/>
    <d v="2023-04-02T05:26:00"/>
    <d v="1899-12-30T02:33:00"/>
    <n v="2.4833333333333334"/>
    <d v="1899-12-30T00:04:00"/>
    <x v="0"/>
    <x v="1"/>
  </r>
  <r>
    <n v="264"/>
    <s v="Cliente_281"/>
    <n v="1"/>
    <d v="2023-04-02T03:11:00"/>
    <d v="2023-04-02T04:26:00"/>
    <x v="1"/>
    <x v="0"/>
    <s v="Tarjeta de crédito"/>
    <n v="49.21"/>
    <s v="Libre"/>
    <x v="6"/>
    <s v="Plato_8"/>
    <n v="231.21"/>
    <d v="2023-04-02T03:11:00"/>
    <d v="2023-04-02T03:11:00"/>
    <d v="2023-04-02T04:26:00"/>
    <d v="1899-12-30T01:15:00"/>
    <n v="1.95"/>
    <d v="1899-12-30T00:00:00"/>
    <x v="1"/>
    <x v="1"/>
  </r>
  <r>
    <n v="265"/>
    <s v="Cliente_686"/>
    <n v="1"/>
    <d v="2023-04-02T02:54:00"/>
    <d v="2023-04-02T06:15:00"/>
    <x v="2"/>
    <x v="1"/>
    <s v="Tarjeta de débito"/>
    <n v="21.48"/>
    <s v="Libre"/>
    <x v="9"/>
    <s v="Plato_14"/>
    <n v="192.48"/>
    <d v="2023-04-02T02:54:00"/>
    <d v="2023-04-02T02:54:00"/>
    <d v="2023-04-02T06:15:00"/>
    <d v="1899-12-30T03:21:00"/>
    <n v="2.25"/>
    <d v="1899-12-30T01:06:00"/>
    <x v="0"/>
    <x v="1"/>
  </r>
  <r>
    <n v="266"/>
    <s v="Cliente_418"/>
    <n v="4"/>
    <d v="2023-04-02T00:30:00"/>
    <d v="2023-04-02T02:04:00"/>
    <x v="2"/>
    <x v="0"/>
    <s v="Tarjeta de crédito"/>
    <n v="24.75"/>
    <s v="Reservada"/>
    <x v="3"/>
    <s v="Plato_7"/>
    <n v="123.75"/>
    <d v="2023-04-02T00:30:00"/>
    <d v="2023-04-02T00:30:00"/>
    <d v="2023-04-02T02:04:00"/>
    <d v="1899-12-30T01:34:00"/>
    <n v="1.7666666666666666"/>
    <d v="1899-12-30T00:00:00"/>
    <x v="1"/>
    <x v="1"/>
  </r>
  <r>
    <n v="267"/>
    <s v="Cliente_397"/>
    <n v="5"/>
    <d v="2023-04-03T02:07:00"/>
    <d v="2023-04-03T03:48:00"/>
    <x v="2"/>
    <x v="2"/>
    <s v="Tarjeta de crédito"/>
    <n v="44.66"/>
    <s v="Ocupada"/>
    <x v="0"/>
    <s v="Plato_15"/>
    <n v="162.66"/>
    <d v="2023-04-03T02:07:00"/>
    <d v="2023-04-03T02:07:00"/>
    <d v="2023-04-03T03:48:00"/>
    <d v="1899-12-30T01:56:00"/>
    <n v="1.6"/>
    <d v="1899-12-30T00:20:00"/>
    <x v="0"/>
    <x v="2"/>
  </r>
  <r>
    <n v="268"/>
    <s v="Cliente_477"/>
    <n v="1"/>
    <d v="2023-04-03T00:46:00"/>
    <d v="2023-04-03T03:44:00"/>
    <x v="0"/>
    <x v="0"/>
    <s v="Tarjeta de débito"/>
    <n v="23.16"/>
    <s v="Libre"/>
    <x v="7"/>
    <s v="Plato_7"/>
    <n v="91.16"/>
    <d v="2023-04-03T00:46:00"/>
    <d v="2023-04-03T00:46:00"/>
    <d v="2023-04-03T03:44:00"/>
    <d v="1899-12-30T02:58:00"/>
    <n v="1.3833333333333333"/>
    <d v="1899-12-30T01:35:00"/>
    <x v="0"/>
    <x v="2"/>
  </r>
  <r>
    <n v="269"/>
    <s v="Cliente_300"/>
    <n v="2"/>
    <d v="2023-04-03T02:58:00"/>
    <d v="2023-04-03T04:15:00"/>
    <x v="2"/>
    <x v="0"/>
    <s v="Tarjeta de débito"/>
    <n v="39.17"/>
    <s v="Libre"/>
    <x v="5"/>
    <s v="Plato_19"/>
    <n v="289.17"/>
    <d v="2023-04-03T02:58:00"/>
    <d v="2023-04-03T02:58:00"/>
    <d v="2023-04-03T04:15:00"/>
    <d v="1899-12-30T01:17:00"/>
    <n v="1.6833333333333333"/>
    <d v="1899-12-30T00:00:00"/>
    <x v="1"/>
    <x v="2"/>
  </r>
  <r>
    <n v="270"/>
    <s v="Cliente_775"/>
    <n v="1"/>
    <d v="2023-04-03T01:11:00"/>
    <d v="2023-04-03T04:59:00"/>
    <x v="4"/>
    <x v="0"/>
    <s v="Tarjeta de crédito"/>
    <n v="10.130000000000001"/>
    <s v="Libre"/>
    <x v="8"/>
    <s v="Plato_18"/>
    <n v="112.13"/>
    <d v="2023-04-03T01:11:00"/>
    <d v="2023-04-03T01:11:00"/>
    <d v="2023-04-03T04:59:00"/>
    <d v="1899-12-30T03:48:00"/>
    <n v="0.43333333333333335"/>
    <d v="1899-12-30T03:22:00"/>
    <x v="0"/>
    <x v="2"/>
  </r>
  <r>
    <n v="271"/>
    <s v="Cliente_928"/>
    <n v="3"/>
    <d v="2023-04-03T01:40:00"/>
    <d v="2023-04-03T05:10:00"/>
    <x v="0"/>
    <x v="0"/>
    <s v="Tarjeta de crédito"/>
    <n v="16.11"/>
    <s v="Ocupada"/>
    <x v="6"/>
    <s v="Plato_5"/>
    <n v="60.11"/>
    <d v="2023-04-03T01:40:00"/>
    <d v="2023-04-03T01:40:00"/>
    <d v="2023-04-03T05:10:00"/>
    <d v="1899-12-30T03:45:00"/>
    <n v="0.91666666666666663"/>
    <d v="1899-12-30T02:50:00"/>
    <x v="0"/>
    <x v="2"/>
  </r>
  <r>
    <n v="272"/>
    <s v="Cliente_132"/>
    <n v="1"/>
    <d v="2023-04-03T00:34:00"/>
    <d v="2023-04-03T04:24:00"/>
    <x v="4"/>
    <x v="0"/>
    <s v="Tarjeta de crédito"/>
    <n v="42.73"/>
    <s v="Reservada"/>
    <x v="0"/>
    <s v="Plato_7"/>
    <n v="125.72999999999999"/>
    <d v="2023-04-03T00:34:00"/>
    <d v="2023-04-03T00:34:00"/>
    <d v="2023-04-03T04:24:00"/>
    <d v="1899-12-30T03:50:00"/>
    <n v="1.3833333333333333"/>
    <d v="1899-12-30T02:27:00"/>
    <x v="0"/>
    <x v="2"/>
  </r>
  <r>
    <n v="273"/>
    <s v="Cliente_709"/>
    <n v="5"/>
    <d v="2023-04-03T01:47:00"/>
    <d v="2023-04-03T03:29:00"/>
    <x v="2"/>
    <x v="0"/>
    <s v="Efectivo"/>
    <n v="36.299999999999997"/>
    <s v="Ocupada"/>
    <x v="1"/>
    <s v="Plato_15"/>
    <n v="159.30000000000001"/>
    <d v="2023-04-03T01:47:00"/>
    <d v="2023-04-03T01:47:00"/>
    <d v="2023-04-03T03:29:00"/>
    <d v="1899-12-30T01:57:00"/>
    <n v="1.1166666666666667"/>
    <d v="1899-12-30T00:50:00"/>
    <x v="0"/>
    <x v="2"/>
  </r>
  <r>
    <n v="274"/>
    <s v="Cliente_53"/>
    <n v="1"/>
    <d v="2023-04-03T03:15:00"/>
    <d v="2023-04-03T05:52:00"/>
    <x v="1"/>
    <x v="0"/>
    <s v="Tarjeta de débito"/>
    <n v="19.93"/>
    <s v="Ocupada"/>
    <x v="2"/>
    <s v="Plato_10"/>
    <n v="135.93"/>
    <d v="2023-04-03T03:15:00"/>
    <d v="2023-04-03T03:15:00"/>
    <d v="2023-04-03T05:52:00"/>
    <d v="1899-12-30T02:52:00"/>
    <n v="1.25"/>
    <d v="1899-12-30T01:37:00"/>
    <x v="0"/>
    <x v="2"/>
  </r>
  <r>
    <n v="275"/>
    <s v="Cliente_765"/>
    <n v="3"/>
    <d v="2023-04-03T02:13:00"/>
    <d v="2023-04-03T05:58:00"/>
    <x v="2"/>
    <x v="0"/>
    <s v="Tarjeta de crédito"/>
    <n v="49.67"/>
    <s v="Reservada"/>
    <x v="6"/>
    <s v="Plato_11"/>
    <n v="170.67000000000002"/>
    <d v="2023-04-03T02:13:00"/>
    <d v="2023-04-03T02:13:00"/>
    <d v="2023-04-03T05:58:00"/>
    <d v="1899-12-30T03:45:00"/>
    <n v="2.0333333333333332"/>
    <d v="1899-12-30T01:43:00"/>
    <x v="0"/>
    <x v="2"/>
  </r>
  <r>
    <n v="276"/>
    <s v="Cliente_673"/>
    <n v="6"/>
    <d v="2023-04-03T02:35:00"/>
    <d v="2023-04-03T05:34:00"/>
    <x v="4"/>
    <x v="0"/>
    <s v="Tarjeta de débito"/>
    <n v="20.98"/>
    <s v="Reservada"/>
    <x v="8"/>
    <s v="Plato_5"/>
    <n v="90.98"/>
    <d v="2023-04-03T02:35:00"/>
    <d v="2023-04-03T02:35:00"/>
    <d v="2023-04-03T05:34:00"/>
    <d v="1899-12-30T02:59:00"/>
    <n v="1.4166666666666667"/>
    <d v="1899-12-30T01:34:00"/>
    <x v="0"/>
    <x v="2"/>
  </r>
  <r>
    <n v="277"/>
    <s v="Cliente_243"/>
    <n v="2"/>
    <d v="2023-04-03T01:28:00"/>
    <d v="2023-04-03T03:56:00"/>
    <x v="3"/>
    <x v="0"/>
    <s v="Tarjeta de crédito"/>
    <n v="10.29"/>
    <s v="Libre"/>
    <x v="0"/>
    <s v="Plato_17"/>
    <n v="103.28999999999999"/>
    <d v="2023-04-03T01:28:00"/>
    <d v="2023-04-03T01:28:00"/>
    <d v="2023-04-03T03:56:00"/>
    <d v="1899-12-30T02:28:00"/>
    <n v="0.48333333333333334"/>
    <d v="1899-12-30T01:59:00"/>
    <x v="0"/>
    <x v="2"/>
  </r>
  <r>
    <n v="278"/>
    <s v="Cliente_999"/>
    <n v="4"/>
    <d v="2023-04-03T03:10:00"/>
    <d v="2023-04-03T05:12:00"/>
    <x v="0"/>
    <x v="0"/>
    <s v="Efectivo"/>
    <n v="41.36"/>
    <s v="Libre"/>
    <x v="5"/>
    <s v="Plato_17"/>
    <n v="182.36"/>
    <d v="2023-04-03T03:10:00"/>
    <d v="2023-04-03T03:10:00"/>
    <d v="2023-04-03T05:12:00"/>
    <d v="1899-12-30T02:02:00"/>
    <n v="1.0166666666666666"/>
    <d v="1899-12-30T01:01:00"/>
    <x v="0"/>
    <x v="2"/>
  </r>
  <r>
    <n v="279"/>
    <s v="Cliente_510"/>
    <n v="5"/>
    <d v="2023-04-03T00:15:00"/>
    <d v="2023-04-03T02:35:00"/>
    <x v="2"/>
    <x v="2"/>
    <s v="Tarjeta de crédito"/>
    <n v="43.53"/>
    <s v="Libre"/>
    <x v="5"/>
    <s v="Plato_20"/>
    <n v="244.53"/>
    <d v="2023-04-03T00:15:00"/>
    <d v="2023-04-03T00:15:00"/>
    <d v="2023-04-03T02:35:00"/>
    <d v="1899-12-30T02:20:00"/>
    <n v="2.3666666666666667"/>
    <d v="1899-12-30T00:00:00"/>
    <x v="1"/>
    <x v="2"/>
  </r>
  <r>
    <n v="280"/>
    <s v="Cliente_730"/>
    <n v="6"/>
    <d v="2023-04-03T00:30:00"/>
    <d v="2023-04-03T02:41:00"/>
    <x v="3"/>
    <x v="0"/>
    <s v="Tarjeta de crédito"/>
    <n v="36.08"/>
    <s v="Reservada"/>
    <x v="8"/>
    <s v="Plato_7"/>
    <n v="153.07999999999998"/>
    <d v="2023-04-03T00:30:00"/>
    <d v="2023-04-03T00:30:00"/>
    <d v="2023-04-03T02:41:00"/>
    <d v="1899-12-30T02:11:00"/>
    <n v="1.4333333333333333"/>
    <d v="1899-12-30T00:45:00"/>
    <x v="0"/>
    <x v="2"/>
  </r>
  <r>
    <n v="281"/>
    <s v="Cliente_617"/>
    <n v="2"/>
    <d v="2023-04-03T03:52:00"/>
    <d v="2023-04-03T07:50:00"/>
    <x v="4"/>
    <x v="1"/>
    <s v="Efectivo"/>
    <n v="44.3"/>
    <s v="Ocupada"/>
    <x v="4"/>
    <s v="Plato_11"/>
    <n v="110.3"/>
    <d v="2023-04-03T03:52:00"/>
    <d v="2023-04-03T03:52:00"/>
    <d v="2023-04-03T07:50:00"/>
    <d v="1899-12-30T04:13:00"/>
    <n v="0.15"/>
    <d v="1899-12-30T04:04:00"/>
    <x v="0"/>
    <x v="2"/>
  </r>
  <r>
    <n v="282"/>
    <s v="Cliente_827"/>
    <n v="1"/>
    <d v="2023-04-03T01:11:00"/>
    <d v="2023-04-03T05:02:00"/>
    <x v="4"/>
    <x v="0"/>
    <s v="Tarjeta de crédito"/>
    <n v="19.05"/>
    <s v="Libre"/>
    <x v="7"/>
    <s v="Plato_4"/>
    <n v="93.05"/>
    <d v="2023-04-03T01:11:00"/>
    <d v="2023-04-03T01:11:00"/>
    <d v="2023-04-03T05:02:00"/>
    <d v="1899-12-30T03:51:00"/>
    <n v="1.9"/>
    <d v="1899-12-30T01:57:00"/>
    <x v="0"/>
    <x v="2"/>
  </r>
  <r>
    <n v="283"/>
    <s v="Cliente_184"/>
    <n v="5"/>
    <d v="2023-04-03T01:04:00"/>
    <d v="2023-04-03T04:48:00"/>
    <x v="3"/>
    <x v="2"/>
    <s v="Tarjeta de crédito"/>
    <n v="43.07"/>
    <s v="Libre"/>
    <x v="2"/>
    <s v="Plato_10"/>
    <n v="121.07"/>
    <d v="2023-04-03T01:04:00"/>
    <d v="2023-04-03T01:04:00"/>
    <d v="2023-04-03T04:48:00"/>
    <d v="1899-12-30T03:44:00"/>
    <n v="0.1"/>
    <d v="1899-12-30T03:38:00"/>
    <x v="0"/>
    <x v="2"/>
  </r>
  <r>
    <n v="284"/>
    <s v="Cliente_345"/>
    <n v="4"/>
    <d v="2023-04-03T02:28:00"/>
    <d v="2023-04-03T04:37:00"/>
    <x v="3"/>
    <x v="0"/>
    <s v="Tarjeta de débito"/>
    <n v="29.99"/>
    <s v="Ocupada"/>
    <x v="4"/>
    <s v="Plato_3"/>
    <n v="187.99"/>
    <d v="2023-04-03T02:28:00"/>
    <d v="2023-04-03T02:28:00"/>
    <d v="2023-04-03T04:37:00"/>
    <d v="1899-12-30T02:24:00"/>
    <n v="3.25"/>
    <d v="1899-12-30T00:00:00"/>
    <x v="1"/>
    <x v="2"/>
  </r>
  <r>
    <n v="285"/>
    <s v="Cliente_277"/>
    <n v="6"/>
    <d v="2023-04-03T03:03:00"/>
    <d v="2023-04-03T06:05:00"/>
    <x v="4"/>
    <x v="0"/>
    <s v="Tarjeta de débito"/>
    <n v="10.94"/>
    <s v="Reservada"/>
    <x v="0"/>
    <s v="Plato_13"/>
    <n v="52.94"/>
    <d v="2023-04-03T03:03:00"/>
    <d v="2023-04-03T03:03:00"/>
    <d v="2023-04-03T06:05:00"/>
    <d v="1899-12-30T03:02:00"/>
    <n v="0.2"/>
    <d v="1899-12-30T02:50:00"/>
    <x v="0"/>
    <x v="2"/>
  </r>
  <r>
    <n v="286"/>
    <s v="Cliente_244"/>
    <n v="6"/>
    <d v="2023-04-03T00:22:00"/>
    <d v="2023-04-03T02:28:00"/>
    <x v="0"/>
    <x v="0"/>
    <s v="Tarjeta de crédito"/>
    <n v="41.96"/>
    <s v="Ocupada"/>
    <x v="10"/>
    <s v="Plato_18"/>
    <n v="109.96000000000001"/>
    <d v="2023-04-03T00:22:00"/>
    <d v="2023-04-03T00:22:00"/>
    <d v="2023-04-03T02:28:00"/>
    <d v="1899-12-30T02:21:00"/>
    <n v="0.41666666666666669"/>
    <d v="1899-12-30T01:56:00"/>
    <x v="0"/>
    <x v="2"/>
  </r>
  <r>
    <n v="287"/>
    <s v="Cliente_286"/>
    <n v="2"/>
    <d v="2023-04-03T03:37:00"/>
    <d v="2023-04-03T04:44:00"/>
    <x v="3"/>
    <x v="0"/>
    <s v="Tarjeta de débito"/>
    <n v="31.67"/>
    <s v="Reservada"/>
    <x v="1"/>
    <s v="Plato_15"/>
    <n v="233.67000000000002"/>
    <d v="2023-04-03T03:37:00"/>
    <d v="2023-04-03T03:37:00"/>
    <d v="2023-04-03T04:44:00"/>
    <d v="1899-12-30T01:07:00"/>
    <n v="2.0166666666666666"/>
    <d v="1899-12-30T00:00:00"/>
    <x v="1"/>
    <x v="2"/>
  </r>
  <r>
    <n v="288"/>
    <s v="Cliente_981"/>
    <n v="3"/>
    <d v="2023-04-03T02:08:00"/>
    <d v="2023-04-03T05:33:00"/>
    <x v="3"/>
    <x v="2"/>
    <s v="Tarjeta de crédito"/>
    <n v="13.3"/>
    <s v="Reservada"/>
    <x v="7"/>
    <s v="Plato_7"/>
    <n v="99.3"/>
    <d v="2023-04-03T02:08:00"/>
    <d v="2023-04-03T02:08:00"/>
    <d v="2023-04-03T05:33:00"/>
    <d v="1899-12-30T03:25:00"/>
    <n v="0.6333333333333333"/>
    <d v="1899-12-30T02:47:00"/>
    <x v="0"/>
    <x v="2"/>
  </r>
  <r>
    <n v="289"/>
    <s v="Cliente_24"/>
    <n v="5"/>
    <d v="2023-04-03T03:08:00"/>
    <d v="2023-04-03T06:23:00"/>
    <x v="3"/>
    <x v="0"/>
    <s v="Tarjeta de débito"/>
    <n v="26.56"/>
    <s v="Libre"/>
    <x v="0"/>
    <s v="Plato_3"/>
    <n v="164.56"/>
    <d v="2023-04-03T03:08:00"/>
    <d v="2023-04-03T03:08:00"/>
    <d v="2023-04-03T06:23:00"/>
    <d v="1899-12-30T03:15:00"/>
    <n v="1.1333333333333333"/>
    <d v="1899-12-30T02:07:00"/>
    <x v="0"/>
    <x v="2"/>
  </r>
  <r>
    <n v="290"/>
    <s v="Cliente_26"/>
    <n v="3"/>
    <d v="2023-04-03T02:06:00"/>
    <d v="2023-04-03T04:33:00"/>
    <x v="0"/>
    <x v="0"/>
    <s v="Tarjeta de crédito"/>
    <n v="14.59"/>
    <s v="Ocupada"/>
    <x v="0"/>
    <s v="Plato_20"/>
    <n v="54.59"/>
    <d v="2023-04-03T02:06:00"/>
    <d v="2023-04-03T02:06:00"/>
    <d v="2023-04-03T04:33:00"/>
    <d v="1899-12-30T02:42:00"/>
    <n v="0.95"/>
    <d v="1899-12-30T01:45:00"/>
    <x v="0"/>
    <x v="2"/>
  </r>
  <r>
    <n v="291"/>
    <s v="Cliente_463"/>
    <n v="6"/>
    <d v="2023-04-03T03:18:00"/>
    <d v="2023-04-03T06:09:00"/>
    <x v="2"/>
    <x v="1"/>
    <s v="Efectivo"/>
    <n v="15.44"/>
    <s v="Ocupada"/>
    <x v="6"/>
    <s v="Plato_18"/>
    <n v="275.44"/>
    <d v="2023-04-03T03:18:00"/>
    <d v="2023-04-03T03:18:00"/>
    <d v="2023-04-03T06:09:00"/>
    <d v="1899-12-30T03:06:00"/>
    <n v="1.5833333333333333"/>
    <d v="1899-12-30T01:31:00"/>
    <x v="0"/>
    <x v="2"/>
  </r>
  <r>
    <n v="292"/>
    <s v="Cliente_746"/>
    <n v="3"/>
    <d v="2023-04-03T00:09:00"/>
    <d v="2023-04-03T01:51:00"/>
    <x v="0"/>
    <x v="2"/>
    <s v="Tarjeta de débito"/>
    <n v="29.72"/>
    <s v="Reservada"/>
    <x v="10"/>
    <s v="Plato_16"/>
    <n v="113.72"/>
    <d v="2023-04-03T00:09:00"/>
    <d v="2023-04-03T00:09:00"/>
    <d v="2023-04-03T01:51:00"/>
    <d v="1899-12-30T01:42:00"/>
    <n v="0.38333333333333336"/>
    <d v="1899-12-30T01:19:00"/>
    <x v="0"/>
    <x v="2"/>
  </r>
  <r>
    <n v="293"/>
    <s v="Cliente_409"/>
    <n v="4"/>
    <d v="2023-04-03T02:55:00"/>
    <d v="2023-04-03T04:35:00"/>
    <x v="0"/>
    <x v="0"/>
    <s v="Tarjeta de débito"/>
    <n v="33.11"/>
    <s v="Reservada"/>
    <x v="10"/>
    <s v="Plato_16"/>
    <n v="249.11"/>
    <d v="2023-04-03T02:55:00"/>
    <d v="2023-04-03T02:55:00"/>
    <d v="2023-04-03T04:35:00"/>
    <d v="1899-12-30T01:40:00"/>
    <n v="2"/>
    <d v="1899-12-30T00:00:00"/>
    <x v="1"/>
    <x v="2"/>
  </r>
  <r>
    <n v="294"/>
    <s v="Cliente_339"/>
    <n v="6"/>
    <d v="2023-04-03T00:26:00"/>
    <d v="2023-04-03T03:57:00"/>
    <x v="2"/>
    <x v="1"/>
    <s v="Tarjeta de crédito"/>
    <n v="20.36"/>
    <s v="Libre"/>
    <x v="1"/>
    <s v="Plato_17"/>
    <n v="346.36"/>
    <d v="2023-04-03T00:26:00"/>
    <d v="2023-04-03T00:26:00"/>
    <d v="2023-04-03T03:57:00"/>
    <d v="1899-12-30T03:31:00"/>
    <n v="1.4333333333333333"/>
    <d v="1899-12-30T02:05:00"/>
    <x v="0"/>
    <x v="2"/>
  </r>
  <r>
    <n v="295"/>
    <s v="Cliente_729"/>
    <n v="1"/>
    <d v="2023-04-03T00:10:00"/>
    <d v="2023-04-03T02:01:00"/>
    <x v="2"/>
    <x v="0"/>
    <s v="Tarjeta de crédito"/>
    <n v="46.42"/>
    <s v="Reservada"/>
    <x v="7"/>
    <s v="Plato_15"/>
    <n v="293.42"/>
    <d v="2023-04-03T00:10:00"/>
    <d v="2023-04-03T00:10:00"/>
    <d v="2023-04-03T02:01:00"/>
    <d v="1899-12-30T01:51:00"/>
    <n v="2.95"/>
    <d v="1899-12-30T00:00:00"/>
    <x v="1"/>
    <x v="2"/>
  </r>
  <r>
    <n v="296"/>
    <s v="Cliente_565"/>
    <n v="1"/>
    <d v="2023-04-03T02:49:00"/>
    <d v="2023-04-03T05:58:00"/>
    <x v="2"/>
    <x v="2"/>
    <s v="Tarjeta de crédito"/>
    <n v="29.07"/>
    <s v="Ocupada"/>
    <x v="0"/>
    <s v="Plato_14"/>
    <n v="88.07"/>
    <d v="2023-04-03T02:49:00"/>
    <d v="2023-04-03T02:49:00"/>
    <d v="2023-04-03T05:58:00"/>
    <d v="1899-12-30T03:24:00"/>
    <n v="0.76666666666666672"/>
    <d v="1899-12-30T02:38:00"/>
    <x v="0"/>
    <x v="2"/>
  </r>
  <r>
    <n v="297"/>
    <s v="Cliente_873"/>
    <n v="3"/>
    <d v="2023-04-03T01:03:00"/>
    <d v="2023-04-03T04:27:00"/>
    <x v="1"/>
    <x v="0"/>
    <s v="Tarjeta de crédito"/>
    <n v="43.46"/>
    <s v="Ocupada"/>
    <x v="0"/>
    <s v="Plato_9"/>
    <n v="218.46"/>
    <d v="2023-04-03T01:03:00"/>
    <d v="2023-04-03T01:03:00"/>
    <d v="2023-04-03T04:27:00"/>
    <d v="1899-12-30T03:39:00"/>
    <n v="1.8666666666666667"/>
    <d v="1899-12-30T01:47:00"/>
    <x v="0"/>
    <x v="2"/>
  </r>
  <r>
    <n v="298"/>
    <s v="Cliente_195"/>
    <n v="4"/>
    <d v="2023-04-03T03:14:00"/>
    <d v="2023-04-03T05:29:00"/>
    <x v="3"/>
    <x v="1"/>
    <s v="Tarjeta de crédito"/>
    <n v="23.24"/>
    <s v="Reservada"/>
    <x v="6"/>
    <s v="Plato_6"/>
    <n v="278.24"/>
    <d v="2023-04-03T03:14:00"/>
    <d v="2023-04-03T03:14:00"/>
    <d v="2023-04-03T05:29:00"/>
    <d v="1899-12-30T02:15:00"/>
    <n v="2.35"/>
    <d v="1899-12-30T00:00:00"/>
    <x v="1"/>
    <x v="2"/>
  </r>
  <r>
    <n v="299"/>
    <s v="Cliente_211"/>
    <n v="1"/>
    <d v="2023-04-03T01:19:00"/>
    <d v="2023-04-03T02:45:00"/>
    <x v="3"/>
    <x v="2"/>
    <s v="Efectivo"/>
    <n v="29.68"/>
    <s v="Ocupada"/>
    <x v="7"/>
    <s v="Plato_3"/>
    <n v="211.68"/>
    <d v="2023-04-03T01:19:00"/>
    <d v="2023-04-03T01:19:00"/>
    <d v="2023-04-03T02:45:00"/>
    <d v="1899-12-30T01:41:00"/>
    <n v="1.8833333333333333"/>
    <d v="1899-12-30T00:00:00"/>
    <x v="1"/>
    <x v="2"/>
  </r>
  <r>
    <n v="300"/>
    <s v="Cliente_516"/>
    <n v="6"/>
    <d v="2023-04-03T02:17:00"/>
    <d v="2023-04-03T04:19:00"/>
    <x v="2"/>
    <x v="1"/>
    <s v="Tarjeta de crédito"/>
    <n v="38.380000000000003"/>
    <s v="Reservada"/>
    <x v="3"/>
    <s v="Plato_20"/>
    <n v="328.38"/>
    <d v="2023-04-03T02:17:00"/>
    <d v="2023-04-03T02:17:00"/>
    <d v="2023-04-03T04:19:00"/>
    <d v="1899-12-30T02:02:00"/>
    <n v="1.9666666666666666"/>
    <d v="1899-12-30T00:04:00"/>
    <x v="0"/>
    <x v="2"/>
  </r>
  <r>
    <n v="301"/>
    <s v="Cliente_385"/>
    <n v="6"/>
    <d v="2023-04-03T02:14:00"/>
    <d v="2023-04-03T04:08:00"/>
    <x v="3"/>
    <x v="0"/>
    <s v="Tarjeta de crédito"/>
    <n v="16.52"/>
    <s v="Reservada"/>
    <x v="7"/>
    <s v="Plato_17"/>
    <n v="239.52"/>
    <d v="2023-04-03T02:14:00"/>
    <d v="2023-04-03T02:14:00"/>
    <d v="2023-04-03T04:08:00"/>
    <d v="1899-12-30T01:54:00"/>
    <n v="3.05"/>
    <d v="1899-12-30T00:00:00"/>
    <x v="1"/>
    <x v="2"/>
  </r>
  <r>
    <n v="302"/>
    <s v="Cliente_929"/>
    <n v="2"/>
    <d v="2023-04-03T01:20:00"/>
    <d v="2023-04-03T04:56:00"/>
    <x v="1"/>
    <x v="1"/>
    <s v="Tarjeta de crédito"/>
    <n v="39.89"/>
    <s v="Reservada"/>
    <x v="1"/>
    <s v="Plato_15"/>
    <n v="135.88999999999999"/>
    <d v="2023-04-03T01:20:00"/>
    <d v="2023-04-03T01:20:00"/>
    <d v="2023-04-03T04:56:00"/>
    <d v="1899-12-30T03:36:00"/>
    <n v="0.25"/>
    <d v="1899-12-30T03:21:00"/>
    <x v="0"/>
    <x v="2"/>
  </r>
  <r>
    <n v="303"/>
    <s v="Cliente_986"/>
    <n v="5"/>
    <d v="2023-04-03T03:38:00"/>
    <d v="2023-04-03T06:24:00"/>
    <x v="3"/>
    <x v="1"/>
    <s v="Tarjeta de débito"/>
    <n v="16.489999999999998"/>
    <s v="Ocupada"/>
    <x v="2"/>
    <s v="Plato_3"/>
    <n v="226.49"/>
    <d v="2023-04-03T03:38:00"/>
    <d v="2023-04-03T03:38:00"/>
    <d v="2023-04-03T06:24:00"/>
    <d v="1899-12-30T03:01:00"/>
    <n v="1.5333333333333334"/>
    <d v="1899-12-30T01:29:00"/>
    <x v="0"/>
    <x v="2"/>
  </r>
  <r>
    <n v="304"/>
    <s v="Cliente_994"/>
    <n v="4"/>
    <d v="2023-04-03T03:24:00"/>
    <d v="2023-04-03T04:40:00"/>
    <x v="1"/>
    <x v="0"/>
    <s v="Tarjeta de crédito"/>
    <n v="22.05"/>
    <s v="Reservada"/>
    <x v="1"/>
    <s v="Plato_15"/>
    <n v="301.05"/>
    <d v="2023-04-03T03:24:00"/>
    <d v="2023-04-03T03:24:00"/>
    <d v="2023-04-03T04:40:00"/>
    <d v="1899-12-30T01:16:00"/>
    <n v="1.4166666666666667"/>
    <d v="1899-12-30T00:00:00"/>
    <x v="1"/>
    <x v="2"/>
  </r>
  <r>
    <n v="305"/>
    <s v="Cliente_648"/>
    <n v="2"/>
    <d v="2023-04-03T00:45:00"/>
    <d v="2023-04-03T04:13:00"/>
    <x v="1"/>
    <x v="0"/>
    <s v="Tarjeta de crédito"/>
    <n v="37.92"/>
    <s v="Reservada"/>
    <x v="9"/>
    <s v="Plato_8"/>
    <n v="165.92000000000002"/>
    <d v="2023-04-03T00:45:00"/>
    <d v="2023-04-03T00:45:00"/>
    <d v="2023-04-03T04:13:00"/>
    <d v="1899-12-30T03:28:00"/>
    <n v="1.0833333333333333"/>
    <d v="1899-12-30T02:23:00"/>
    <x v="0"/>
    <x v="2"/>
  </r>
  <r>
    <n v="306"/>
    <s v="Cliente_702"/>
    <n v="4"/>
    <d v="2023-04-03T00:03:00"/>
    <d v="2023-04-03T02:32:00"/>
    <x v="3"/>
    <x v="0"/>
    <s v="Tarjeta de crédito"/>
    <n v="16.96"/>
    <s v="Ocupada"/>
    <x v="9"/>
    <s v="Plato_15"/>
    <n v="48.96"/>
    <d v="2023-04-03T00:03:00"/>
    <d v="2023-04-03T00:03:00"/>
    <d v="2023-04-03T02:32:00"/>
    <d v="1899-12-30T02:44:00"/>
    <n v="0.35"/>
    <d v="1899-12-30T02:23:00"/>
    <x v="0"/>
    <x v="2"/>
  </r>
  <r>
    <n v="307"/>
    <s v="Cliente_175"/>
    <n v="5"/>
    <d v="2023-04-03T03:09:00"/>
    <d v="2023-04-03T05:39:00"/>
    <x v="1"/>
    <x v="0"/>
    <s v="Efectivo"/>
    <n v="31.66"/>
    <s v="Libre"/>
    <x v="4"/>
    <s v="Plato_13"/>
    <n v="94.66"/>
    <d v="2023-04-03T03:09:00"/>
    <d v="2023-04-03T03:09:00"/>
    <d v="2023-04-03T05:39:00"/>
    <d v="1899-12-30T02:30:00"/>
    <n v="0.65"/>
    <d v="1899-12-30T01:51:00"/>
    <x v="0"/>
    <x v="2"/>
  </r>
  <r>
    <n v="308"/>
    <s v="Cliente_846"/>
    <n v="6"/>
    <d v="2023-04-03T01:55:00"/>
    <d v="2023-04-03T04:39:00"/>
    <x v="2"/>
    <x v="0"/>
    <s v="Tarjeta de crédito"/>
    <n v="33.79"/>
    <s v="Reservada"/>
    <x v="7"/>
    <s v="Plato_18"/>
    <n v="255.79"/>
    <d v="2023-04-03T01:55:00"/>
    <d v="2023-04-03T01:55:00"/>
    <d v="2023-04-03T04:39:00"/>
    <d v="1899-12-30T02:44:00"/>
    <n v="3.1"/>
    <d v="1899-12-30T00:00:00"/>
    <x v="1"/>
    <x v="2"/>
  </r>
  <r>
    <n v="309"/>
    <s v="Cliente_620"/>
    <n v="3"/>
    <d v="2023-04-03T00:28:00"/>
    <d v="2023-04-03T04:05:00"/>
    <x v="1"/>
    <x v="0"/>
    <s v="Tarjeta de crédito"/>
    <n v="36.090000000000003"/>
    <s v="Reservada"/>
    <x v="10"/>
    <s v="Plato_20"/>
    <n v="208.09"/>
    <d v="2023-04-03T00:28:00"/>
    <d v="2023-04-03T00:28:00"/>
    <d v="2023-04-03T04:05:00"/>
    <d v="1899-12-30T03:37:00"/>
    <n v="2.0499999999999998"/>
    <d v="1899-12-30T01:34:00"/>
    <x v="0"/>
    <x v="2"/>
  </r>
  <r>
    <n v="310"/>
    <s v="Cliente_672"/>
    <n v="3"/>
    <d v="2023-04-03T03:04:00"/>
    <d v="2023-04-03T06:23:00"/>
    <x v="3"/>
    <x v="2"/>
    <s v="Tarjeta de crédito"/>
    <n v="11.47"/>
    <s v="Libre"/>
    <x v="7"/>
    <s v="Plato_10"/>
    <n v="149.47"/>
    <d v="2023-04-03T03:04:00"/>
    <d v="2023-04-03T03:04:00"/>
    <d v="2023-04-03T06:23:00"/>
    <d v="1899-12-30T03:19:00"/>
    <n v="1.6166666666666667"/>
    <d v="1899-12-30T01:42:00"/>
    <x v="0"/>
    <x v="2"/>
  </r>
  <r>
    <n v="311"/>
    <s v="Cliente_735"/>
    <n v="4"/>
    <d v="2023-04-03T01:40:00"/>
    <d v="2023-04-03T02:43:00"/>
    <x v="0"/>
    <x v="1"/>
    <s v="Efectivo"/>
    <n v="39.270000000000003"/>
    <s v="Ocupada"/>
    <x v="3"/>
    <s v="Plato_7"/>
    <n v="92.27000000000001"/>
    <d v="2023-04-03T01:40:00"/>
    <d v="2023-04-03T01:40:00"/>
    <d v="2023-04-03T02:43:00"/>
    <d v="1899-12-30T01:18:00"/>
    <n v="1.2333333333333334"/>
    <d v="1899-12-30T00:04:00"/>
    <x v="0"/>
    <x v="2"/>
  </r>
  <r>
    <n v="312"/>
    <s v="Cliente_268"/>
    <n v="4"/>
    <d v="2023-04-03T03:07:00"/>
    <d v="2023-04-03T06:12:00"/>
    <x v="0"/>
    <x v="0"/>
    <s v="Tarjeta de crédito"/>
    <n v="30.89"/>
    <s v="Reservada"/>
    <x v="7"/>
    <s v="Plato_15"/>
    <n v="164.89"/>
    <d v="2023-04-03T03:07:00"/>
    <d v="2023-04-03T03:07:00"/>
    <d v="2023-04-03T06:12:00"/>
    <d v="1899-12-30T03:05:00"/>
    <n v="0.91666666666666663"/>
    <d v="1899-12-30T02:10:00"/>
    <x v="0"/>
    <x v="2"/>
  </r>
  <r>
    <n v="313"/>
    <s v="Cliente_974"/>
    <n v="3"/>
    <d v="2023-04-03T02:23:00"/>
    <d v="2023-04-03T05:46:00"/>
    <x v="1"/>
    <x v="1"/>
    <s v="Tarjeta de débito"/>
    <n v="43.14"/>
    <s v="Reservada"/>
    <x v="0"/>
    <s v="Plato_12"/>
    <n v="275.14"/>
    <d v="2023-04-03T02:23:00"/>
    <d v="2023-04-03T02:23:00"/>
    <d v="2023-04-03T05:46:00"/>
    <d v="1899-12-30T03:23:00"/>
    <n v="1.7666666666666666"/>
    <d v="1899-12-30T01:37:00"/>
    <x v="0"/>
    <x v="2"/>
  </r>
  <r>
    <n v="314"/>
    <s v="Cliente_161"/>
    <n v="5"/>
    <d v="2023-04-03T00:46:00"/>
    <d v="2023-04-03T03:53:00"/>
    <x v="4"/>
    <x v="0"/>
    <s v="Tarjeta de débito"/>
    <n v="32.18"/>
    <s v="Ocupada"/>
    <x v="9"/>
    <s v="Plato_6"/>
    <n v="59.18"/>
    <d v="2023-04-03T00:46:00"/>
    <d v="2023-04-03T00:46:00"/>
    <d v="2023-04-03T03:53:00"/>
    <d v="1899-12-30T03:22:00"/>
    <n v="8.3333333333333329E-2"/>
    <d v="1899-12-30T03:17:00"/>
    <x v="0"/>
    <x v="2"/>
  </r>
  <r>
    <n v="315"/>
    <s v="Cliente_600"/>
    <n v="1"/>
    <d v="2023-04-03T00:12:00"/>
    <d v="2023-04-03T03:29:00"/>
    <x v="2"/>
    <x v="0"/>
    <s v="Tarjeta de crédito"/>
    <n v="20.6"/>
    <s v="Libre"/>
    <x v="9"/>
    <s v="Plato_1"/>
    <n v="181.6"/>
    <d v="2023-04-03T00:12:00"/>
    <d v="2023-04-03T00:12:00"/>
    <d v="2023-04-03T03:29:00"/>
    <d v="1899-12-30T03:17:00"/>
    <n v="2.1"/>
    <d v="1899-12-30T01:11:00"/>
    <x v="0"/>
    <x v="2"/>
  </r>
  <r>
    <n v="316"/>
    <s v="Cliente_654"/>
    <n v="2"/>
    <d v="2023-04-03T01:38:00"/>
    <d v="2023-04-03T05:32:00"/>
    <x v="3"/>
    <x v="1"/>
    <s v="Tarjeta de crédito"/>
    <n v="31.13"/>
    <s v="Reservada"/>
    <x v="4"/>
    <s v="Plato_4"/>
    <n v="191.13"/>
    <d v="2023-04-03T01:38:00"/>
    <d v="2023-04-03T01:38:00"/>
    <d v="2023-04-03T05:32:00"/>
    <d v="1899-12-30T03:54:00"/>
    <n v="2.6333333333333333"/>
    <d v="1899-12-30T01:16:00"/>
    <x v="0"/>
    <x v="2"/>
  </r>
  <r>
    <n v="317"/>
    <s v="Cliente_440"/>
    <n v="2"/>
    <d v="2023-04-03T02:25:00"/>
    <d v="2023-04-03T06:16:00"/>
    <x v="2"/>
    <x v="1"/>
    <s v="Efectivo"/>
    <n v="24.55"/>
    <s v="Libre"/>
    <x v="7"/>
    <s v="Plato_5"/>
    <n v="202.55"/>
    <d v="2023-04-03T02:25:00"/>
    <d v="2023-04-03T02:25:00"/>
    <d v="2023-04-03T06:16:00"/>
    <d v="1899-12-30T03:51:00"/>
    <n v="1.4666666666666666"/>
    <d v="1899-12-30T02:23:00"/>
    <x v="0"/>
    <x v="2"/>
  </r>
  <r>
    <n v="318"/>
    <s v="Cliente_269"/>
    <n v="3"/>
    <d v="2023-04-03T03:33:00"/>
    <d v="2023-04-03T05:09:00"/>
    <x v="0"/>
    <x v="2"/>
    <s v="Tarjeta de crédito"/>
    <n v="10.08"/>
    <s v="Reservada"/>
    <x v="5"/>
    <s v="Plato_9"/>
    <n v="39.08"/>
    <d v="2023-04-03T03:33:00"/>
    <d v="2023-04-03T03:33:00"/>
    <d v="2023-04-03T05:09:00"/>
    <d v="1899-12-30T01:36:00"/>
    <n v="0.65"/>
    <d v="1899-12-30T00:57:00"/>
    <x v="0"/>
    <x v="2"/>
  </r>
  <r>
    <n v="319"/>
    <s v="Cliente_12"/>
    <n v="1"/>
    <d v="2023-04-03T00:48:00"/>
    <d v="2023-04-03T03:59:00"/>
    <x v="1"/>
    <x v="0"/>
    <s v="Efectivo"/>
    <n v="30.05"/>
    <s v="Libre"/>
    <x v="6"/>
    <s v="Plato_15"/>
    <n v="298.05"/>
    <d v="2023-04-03T00:48:00"/>
    <d v="2023-04-03T00:48:00"/>
    <d v="2023-04-03T03:59:00"/>
    <d v="1899-12-30T03:11:00"/>
    <n v="2.1"/>
    <d v="1899-12-30T01:05:00"/>
    <x v="0"/>
    <x v="2"/>
  </r>
  <r>
    <n v="320"/>
    <s v="Cliente_294"/>
    <n v="1"/>
    <d v="2023-04-03T01:30:00"/>
    <d v="2023-04-03T04:17:00"/>
    <x v="0"/>
    <x v="0"/>
    <s v="Tarjeta de débito"/>
    <n v="44.02"/>
    <s v="Reservada"/>
    <x v="0"/>
    <s v="Plato_13"/>
    <n v="142.02000000000001"/>
    <d v="2023-04-03T01:30:00"/>
    <d v="2023-04-03T01:30:00"/>
    <d v="2023-04-03T04:17:00"/>
    <d v="1899-12-30T02:47:00"/>
    <n v="2.1666666666666665"/>
    <d v="1899-12-30T00:37:00"/>
    <x v="0"/>
    <x v="2"/>
  </r>
  <r>
    <n v="321"/>
    <s v="Cliente_659"/>
    <n v="5"/>
    <d v="2023-04-03T02:04:00"/>
    <d v="2023-04-03T04:18:00"/>
    <x v="1"/>
    <x v="0"/>
    <s v="Tarjeta de crédito"/>
    <n v="23.59"/>
    <s v="Libre"/>
    <x v="5"/>
    <s v="Plato_16"/>
    <n v="164.59"/>
    <d v="2023-04-03T02:04:00"/>
    <d v="2023-04-03T02:04:00"/>
    <d v="2023-04-03T04:18:00"/>
    <d v="1899-12-30T02:14:00"/>
    <n v="1.5833333333333333"/>
    <d v="1899-12-30T00:39:00"/>
    <x v="0"/>
    <x v="2"/>
  </r>
  <r>
    <n v="322"/>
    <s v="Cliente_47"/>
    <n v="1"/>
    <d v="2023-04-03T03:41:00"/>
    <d v="2023-04-03T05:47:00"/>
    <x v="2"/>
    <x v="2"/>
    <s v="Tarjeta de crédito"/>
    <n v="24.69"/>
    <s v="Ocupada"/>
    <x v="8"/>
    <s v="Plato_15"/>
    <n v="109.69"/>
    <d v="2023-04-03T03:41:00"/>
    <d v="2023-04-03T03:41:00"/>
    <d v="2023-04-03T05:47:00"/>
    <d v="1899-12-30T02:21:00"/>
    <n v="1"/>
    <d v="1899-12-30T01:21:00"/>
    <x v="0"/>
    <x v="2"/>
  </r>
  <r>
    <n v="323"/>
    <s v="Cliente_544"/>
    <n v="1"/>
    <d v="2023-04-03T01:23:00"/>
    <d v="2023-04-03T04:19:00"/>
    <x v="3"/>
    <x v="1"/>
    <s v="Efectivo"/>
    <n v="44.3"/>
    <s v="Libre"/>
    <x v="9"/>
    <s v="Plato_5"/>
    <n v="252.3"/>
    <d v="2023-04-03T01:23:00"/>
    <d v="2023-04-03T01:23:00"/>
    <d v="2023-04-03T04:19:00"/>
    <d v="1899-12-30T02:56:00"/>
    <n v="2.0333333333333332"/>
    <d v="1899-12-30T00:54:00"/>
    <x v="0"/>
    <x v="2"/>
  </r>
  <r>
    <n v="324"/>
    <s v="Cliente_633"/>
    <n v="6"/>
    <d v="2023-04-03T00:43:00"/>
    <d v="2023-04-03T01:51:00"/>
    <x v="1"/>
    <x v="2"/>
    <s v="Tarjeta de crédito"/>
    <n v="21.6"/>
    <s v="Libre"/>
    <x v="4"/>
    <s v="Plato_2"/>
    <n v="158.6"/>
    <d v="2023-04-03T00:43:00"/>
    <d v="2023-04-03T00:43:00"/>
    <d v="2023-04-03T01:51:00"/>
    <d v="1899-12-30T01:08:00"/>
    <n v="1.5"/>
    <d v="1899-12-30T00:00:00"/>
    <x v="1"/>
    <x v="2"/>
  </r>
  <r>
    <n v="325"/>
    <s v="Cliente_154"/>
    <n v="1"/>
    <d v="2023-04-03T01:00:00"/>
    <d v="2023-04-03T02:18:00"/>
    <x v="2"/>
    <x v="0"/>
    <s v="Tarjeta de crédito"/>
    <n v="32.5"/>
    <s v="Reservada"/>
    <x v="4"/>
    <s v="Plato_13"/>
    <n v="186.5"/>
    <d v="2023-04-03T01:00:00"/>
    <d v="2023-04-03T01:00:00"/>
    <d v="2023-04-03T02:18:00"/>
    <d v="1899-12-30T01:18:00"/>
    <n v="1.1833333333333333"/>
    <d v="1899-12-30T00:07:00"/>
    <x v="0"/>
    <x v="2"/>
  </r>
  <r>
    <n v="326"/>
    <s v="Cliente_489"/>
    <n v="4"/>
    <d v="2023-04-04T01:39:00"/>
    <d v="2023-04-04T05:34:00"/>
    <x v="1"/>
    <x v="1"/>
    <s v="Tarjeta de débito"/>
    <n v="13.85"/>
    <s v="Ocupada"/>
    <x v="4"/>
    <s v="Plato_8"/>
    <n v="94.85"/>
    <d v="2023-04-04T01:39:00"/>
    <d v="2023-04-04T01:39:00"/>
    <d v="2023-04-04T05:34:00"/>
    <d v="1899-12-30T04:10:00"/>
    <n v="1.5166666666666666"/>
    <d v="1899-12-30T02:39:00"/>
    <x v="0"/>
    <x v="3"/>
  </r>
  <r>
    <n v="327"/>
    <s v="Cliente_336"/>
    <n v="5"/>
    <d v="2023-04-04T02:59:00"/>
    <d v="2023-04-04T04:36:00"/>
    <x v="3"/>
    <x v="2"/>
    <s v="Tarjeta de crédito"/>
    <n v="15.08"/>
    <s v="Reservada"/>
    <x v="1"/>
    <s v="Plato_18"/>
    <n v="162.08000000000001"/>
    <d v="2023-04-04T02:59:00"/>
    <d v="2023-04-04T02:59:00"/>
    <d v="2023-04-04T04:36:00"/>
    <d v="1899-12-30T01:37:00"/>
    <n v="1.2333333333333334"/>
    <d v="1899-12-30T00:23:00"/>
    <x v="0"/>
    <x v="3"/>
  </r>
  <r>
    <n v="328"/>
    <s v="Cliente_350"/>
    <n v="3"/>
    <d v="2023-04-04T01:44:00"/>
    <d v="2023-04-04T04:07:00"/>
    <x v="2"/>
    <x v="2"/>
    <s v="Tarjeta de crédito"/>
    <n v="13.85"/>
    <s v="Reservada"/>
    <x v="9"/>
    <s v="Plato_8"/>
    <n v="48.85"/>
    <d v="2023-04-04T01:44:00"/>
    <d v="2023-04-04T01:44:00"/>
    <d v="2023-04-04T04:07:00"/>
    <d v="1899-12-30T02:23:00"/>
    <n v="0.35"/>
    <d v="1899-12-30T02:02:00"/>
    <x v="0"/>
    <x v="3"/>
  </r>
  <r>
    <n v="329"/>
    <s v="Cliente_797"/>
    <n v="1"/>
    <d v="2023-04-04T00:26:00"/>
    <d v="2023-04-04T02:41:00"/>
    <x v="2"/>
    <x v="0"/>
    <s v="Tarjeta de crédito"/>
    <n v="38.89"/>
    <s v="Ocupada"/>
    <x v="6"/>
    <s v="Plato_13"/>
    <n v="245.89"/>
    <d v="2023-04-04T00:26:00"/>
    <d v="2023-04-04T00:26:00"/>
    <d v="2023-04-04T02:41:00"/>
    <d v="1899-12-30T02:30:00"/>
    <n v="2.3166666666666669"/>
    <d v="1899-12-30T00:11:00"/>
    <x v="0"/>
    <x v="3"/>
  </r>
  <r>
    <n v="330"/>
    <s v="Cliente_436"/>
    <n v="6"/>
    <d v="2023-04-04T01:50:00"/>
    <d v="2023-04-04T03:57:00"/>
    <x v="0"/>
    <x v="1"/>
    <s v="Tarjeta de crédito"/>
    <n v="32.17"/>
    <s v="Ocupada"/>
    <x v="6"/>
    <s v="Plato_1"/>
    <n v="249.17000000000002"/>
    <d v="2023-04-04T01:50:00"/>
    <d v="2023-04-04T01:50:00"/>
    <d v="2023-04-04T03:57:00"/>
    <d v="1899-12-30T02:22:00"/>
    <n v="2.3333333333333335"/>
    <d v="1899-12-30T00:02:00"/>
    <x v="0"/>
    <x v="3"/>
  </r>
  <r>
    <n v="331"/>
    <s v="Cliente_597"/>
    <n v="3"/>
    <d v="2023-04-04T03:06:00"/>
    <d v="2023-04-04T06:17:00"/>
    <x v="4"/>
    <x v="2"/>
    <s v="Tarjeta de débito"/>
    <n v="36.61"/>
    <s v="Reservada"/>
    <x v="3"/>
    <s v="Plato_12"/>
    <n v="209.61"/>
    <d v="2023-04-04T03:06:00"/>
    <d v="2023-04-04T03:06:00"/>
    <d v="2023-04-04T06:17:00"/>
    <d v="1899-12-30T03:11:00"/>
    <n v="2.0166666666666666"/>
    <d v="1899-12-30T01:10:00"/>
    <x v="0"/>
    <x v="3"/>
  </r>
  <r>
    <n v="332"/>
    <s v="Cliente_823"/>
    <n v="1"/>
    <d v="2023-04-04T00:14:00"/>
    <d v="2023-04-04T01:29:00"/>
    <x v="2"/>
    <x v="0"/>
    <s v="Tarjeta de débito"/>
    <n v="25.21"/>
    <s v="Reservada"/>
    <x v="10"/>
    <s v="Plato_20"/>
    <n v="145.21"/>
    <d v="2023-04-04T00:14:00"/>
    <d v="2023-04-04T00:14:00"/>
    <d v="2023-04-04T01:29:00"/>
    <d v="1899-12-30T01:15:00"/>
    <n v="0.28333333333333333"/>
    <d v="1899-12-30T00:58:00"/>
    <x v="0"/>
    <x v="3"/>
  </r>
  <r>
    <n v="333"/>
    <s v="Cliente_690"/>
    <n v="1"/>
    <d v="2023-04-04T03:10:00"/>
    <d v="2023-04-04T04:29:00"/>
    <x v="4"/>
    <x v="2"/>
    <s v="Tarjeta de crédito"/>
    <n v="13.19"/>
    <s v="Libre"/>
    <x v="3"/>
    <s v="Plato_19"/>
    <n v="85.19"/>
    <d v="2023-04-04T03:10:00"/>
    <d v="2023-04-04T03:10:00"/>
    <d v="2023-04-04T04:29:00"/>
    <d v="1899-12-30T01:19:00"/>
    <n v="1.0166666666666666"/>
    <d v="1899-12-30T00:18:00"/>
    <x v="0"/>
    <x v="3"/>
  </r>
  <r>
    <n v="334"/>
    <s v="Cliente_216"/>
    <n v="4"/>
    <d v="2023-04-04T02:51:00"/>
    <d v="2023-04-04T06:31:00"/>
    <x v="1"/>
    <x v="1"/>
    <s v="Tarjeta de crédito"/>
    <n v="17.5"/>
    <s v="Libre"/>
    <x v="10"/>
    <s v="Plato_13"/>
    <n v="190.5"/>
    <d v="2023-04-04T02:51:00"/>
    <d v="2023-04-04T02:51:00"/>
    <d v="2023-04-04T06:31:00"/>
    <d v="1899-12-30T03:40:00"/>
    <n v="2.6"/>
    <d v="1899-12-30T01:04:00"/>
    <x v="0"/>
    <x v="3"/>
  </r>
  <r>
    <n v="335"/>
    <s v="Cliente_546"/>
    <n v="3"/>
    <d v="2023-04-04T01:56:00"/>
    <d v="2023-04-04T03:09:00"/>
    <x v="4"/>
    <x v="0"/>
    <s v="Tarjeta de débito"/>
    <n v="41.56"/>
    <s v="Libre"/>
    <x v="2"/>
    <s v="Plato_2"/>
    <n v="155.56"/>
    <d v="2023-04-04T01:56:00"/>
    <d v="2023-04-04T01:56:00"/>
    <d v="2023-04-04T03:09:00"/>
    <d v="1899-12-30T01:13:00"/>
    <n v="1.1499999999999999"/>
    <d v="1899-12-30T00:04:00"/>
    <x v="0"/>
    <x v="3"/>
  </r>
  <r>
    <n v="336"/>
    <s v="Cliente_524"/>
    <n v="5"/>
    <d v="2023-04-04T01:35:00"/>
    <d v="2023-04-04T04:51:00"/>
    <x v="2"/>
    <x v="2"/>
    <s v="Tarjeta de crédito"/>
    <n v="17.93"/>
    <s v="Libre"/>
    <x v="10"/>
    <s v="Plato_13"/>
    <n v="175.93"/>
    <d v="2023-04-04T01:35:00"/>
    <d v="2023-04-04T01:35:00"/>
    <d v="2023-04-04T04:51:00"/>
    <d v="1899-12-30T03:16:00"/>
    <n v="1.0833333333333333"/>
    <d v="1899-12-30T02:11:00"/>
    <x v="0"/>
    <x v="3"/>
  </r>
  <r>
    <n v="337"/>
    <s v="Cliente_193"/>
    <n v="2"/>
    <d v="2023-04-04T01:38:00"/>
    <d v="2023-04-04T04:31:00"/>
    <x v="3"/>
    <x v="2"/>
    <s v="Tarjeta de crédito"/>
    <n v="19.28"/>
    <s v="Reservada"/>
    <x v="2"/>
    <s v="Plato_7"/>
    <n v="119.28"/>
    <d v="2023-04-04T01:38:00"/>
    <d v="2023-04-04T01:38:00"/>
    <d v="2023-04-04T04:31:00"/>
    <d v="1899-12-30T02:53:00"/>
    <n v="0.96666666666666667"/>
    <d v="1899-12-30T01:55:00"/>
    <x v="0"/>
    <x v="3"/>
  </r>
  <r>
    <n v="338"/>
    <s v="Cliente_794"/>
    <n v="2"/>
    <d v="2023-04-04T00:32:00"/>
    <d v="2023-04-04T03:30:00"/>
    <x v="3"/>
    <x v="0"/>
    <s v="Tarjeta de débito"/>
    <n v="30.62"/>
    <s v="Reservada"/>
    <x v="8"/>
    <s v="Plato_18"/>
    <n v="309.62"/>
    <d v="2023-04-04T00:32:00"/>
    <d v="2023-04-04T00:32:00"/>
    <d v="2023-04-04T03:30:00"/>
    <d v="1899-12-30T02:58:00"/>
    <n v="2.3833333333333333"/>
    <d v="1899-12-30T00:35:00"/>
    <x v="0"/>
    <x v="3"/>
  </r>
  <r>
    <n v="339"/>
    <s v="Cliente_602"/>
    <n v="2"/>
    <d v="2023-04-04T00:00:00"/>
    <d v="2023-04-04T02:01:00"/>
    <x v="0"/>
    <x v="1"/>
    <s v="Tarjeta de débito"/>
    <n v="19.600000000000001"/>
    <s v="Reservada"/>
    <x v="4"/>
    <s v="Plato_9"/>
    <n v="123.6"/>
    <d v="2023-04-04T00:00:00"/>
    <d v="2023-04-04T00:00:00"/>
    <d v="2023-04-04T02:01:00"/>
    <d v="1899-12-30T02:01:00"/>
    <n v="0.76666666666666672"/>
    <d v="1899-12-30T01:15:00"/>
    <x v="0"/>
    <x v="3"/>
  </r>
  <r>
    <n v="340"/>
    <s v="Cliente_296"/>
    <n v="1"/>
    <d v="2023-04-04T01:12:00"/>
    <d v="2023-04-04T04:38:00"/>
    <x v="0"/>
    <x v="0"/>
    <s v="Tarjeta de crédito"/>
    <n v="38.520000000000003"/>
    <s v="Libre"/>
    <x v="0"/>
    <s v="Plato_20"/>
    <n v="202.52"/>
    <d v="2023-04-04T01:12:00"/>
    <d v="2023-04-04T01:12:00"/>
    <d v="2023-04-04T04:38:00"/>
    <d v="1899-12-30T03:26:00"/>
    <n v="1.5166666666666666"/>
    <d v="1899-12-30T01:55:00"/>
    <x v="0"/>
    <x v="3"/>
  </r>
  <r>
    <n v="341"/>
    <s v="Cliente_568"/>
    <n v="5"/>
    <d v="2023-04-04T02:05:00"/>
    <d v="2023-04-04T04:19:00"/>
    <x v="0"/>
    <x v="1"/>
    <s v="Tarjeta de crédito"/>
    <n v="47.05"/>
    <s v="Libre"/>
    <x v="4"/>
    <s v="Plato_16"/>
    <n v="224.05"/>
    <d v="2023-04-04T02:05:00"/>
    <d v="2023-04-04T02:05:00"/>
    <d v="2023-04-04T04:19:00"/>
    <d v="1899-12-30T02:14:00"/>
    <n v="1.4666666666666666"/>
    <d v="1899-12-30T00:46:00"/>
    <x v="0"/>
    <x v="3"/>
  </r>
  <r>
    <n v="342"/>
    <s v="Cliente_897"/>
    <n v="5"/>
    <d v="2023-04-04T02:30:00"/>
    <d v="2023-04-04T06:11:00"/>
    <x v="0"/>
    <x v="1"/>
    <s v="Tarjeta de crédito"/>
    <n v="20.059999999999999"/>
    <s v="Libre"/>
    <x v="6"/>
    <s v="Plato_14"/>
    <n v="122.06"/>
    <d v="2023-04-04T02:30:00"/>
    <d v="2023-04-04T02:30:00"/>
    <d v="2023-04-04T06:11:00"/>
    <d v="1899-12-30T03:41:00"/>
    <n v="0.9"/>
    <d v="1899-12-30T02:47:00"/>
    <x v="0"/>
    <x v="3"/>
  </r>
  <r>
    <n v="343"/>
    <s v="Cliente_816"/>
    <n v="1"/>
    <d v="2023-04-04T03:56:00"/>
    <d v="2023-04-04T05:45:00"/>
    <x v="3"/>
    <x v="0"/>
    <s v="Tarjeta de crédito"/>
    <n v="23.01"/>
    <s v="Ocupada"/>
    <x v="4"/>
    <s v="Plato_18"/>
    <n v="160.01"/>
    <d v="2023-04-04T03:56:00"/>
    <d v="2023-04-04T03:56:00"/>
    <d v="2023-04-04T05:45:00"/>
    <d v="1899-12-30T02:04:00"/>
    <n v="1.6833333333333333"/>
    <d v="1899-12-30T00:23:00"/>
    <x v="0"/>
    <x v="3"/>
  </r>
  <r>
    <n v="344"/>
    <s v="Cliente_221"/>
    <n v="3"/>
    <d v="2023-04-04T00:46:00"/>
    <d v="2023-04-04T02:04:00"/>
    <x v="2"/>
    <x v="0"/>
    <s v="Tarjeta de crédito"/>
    <n v="33.01"/>
    <s v="Ocupada"/>
    <x v="9"/>
    <s v="Plato_8"/>
    <n v="216.01"/>
    <d v="2023-04-04T00:46:00"/>
    <d v="2023-04-04T00:46:00"/>
    <d v="2023-04-04T02:04:00"/>
    <d v="1899-12-30T01:33:00"/>
    <n v="1.4333333333333333"/>
    <d v="1899-12-30T00:07:00"/>
    <x v="0"/>
    <x v="3"/>
  </r>
  <r>
    <n v="345"/>
    <s v="Cliente_755"/>
    <n v="3"/>
    <d v="2023-04-04T01:18:00"/>
    <d v="2023-04-04T04:19:00"/>
    <x v="4"/>
    <x v="0"/>
    <s v="Tarjeta de crédito"/>
    <n v="13.98"/>
    <s v="Ocupada"/>
    <x v="9"/>
    <s v="Plato_12"/>
    <n v="51.980000000000004"/>
    <d v="2023-04-04T01:18:00"/>
    <d v="2023-04-04T01:18:00"/>
    <d v="2023-04-04T04:19:00"/>
    <d v="1899-12-30T03:16:00"/>
    <n v="0.3"/>
    <d v="1899-12-30T02:58:00"/>
    <x v="0"/>
    <x v="3"/>
  </r>
  <r>
    <n v="346"/>
    <s v="Cliente_289"/>
    <n v="5"/>
    <d v="2023-04-04T00:40:00"/>
    <d v="2023-04-04T03:56:00"/>
    <x v="3"/>
    <x v="0"/>
    <s v="Tarjeta de débito"/>
    <n v="35.93"/>
    <s v="Reservada"/>
    <x v="10"/>
    <s v="Plato_19"/>
    <n v="107.93"/>
    <d v="2023-04-04T00:40:00"/>
    <d v="2023-04-04T00:40:00"/>
    <d v="2023-04-04T03:56:00"/>
    <d v="1899-12-30T03:16:00"/>
    <n v="0.36666666666666664"/>
    <d v="1899-12-30T02:54:00"/>
    <x v="0"/>
    <x v="3"/>
  </r>
  <r>
    <n v="347"/>
    <s v="Cliente_476"/>
    <n v="4"/>
    <d v="2023-04-04T01:49:00"/>
    <d v="2023-04-04T04:34:00"/>
    <x v="4"/>
    <x v="0"/>
    <s v="Tarjeta de crédito"/>
    <n v="48.52"/>
    <s v="Reservada"/>
    <x v="9"/>
    <s v="Plato_8"/>
    <n v="118.52000000000001"/>
    <d v="2023-04-04T01:49:00"/>
    <d v="2023-04-04T01:49:00"/>
    <d v="2023-04-04T04:34:00"/>
    <d v="1899-12-30T02:45:00"/>
    <n v="0.73333333333333328"/>
    <d v="1899-12-30T02:01:00"/>
    <x v="0"/>
    <x v="3"/>
  </r>
  <r>
    <n v="348"/>
    <s v="Cliente_940"/>
    <n v="2"/>
    <d v="2023-04-04T01:17:00"/>
    <d v="2023-04-04T04:59:00"/>
    <x v="2"/>
    <x v="0"/>
    <s v="Tarjeta de crédito"/>
    <n v="30.78"/>
    <s v="Ocupada"/>
    <x v="3"/>
    <s v="Plato_10"/>
    <n v="116.78"/>
    <d v="2023-04-04T01:17:00"/>
    <d v="2023-04-04T01:17:00"/>
    <d v="2023-04-04T04:59:00"/>
    <d v="1899-12-30T03:57:00"/>
    <n v="1.4666666666666666"/>
    <d v="1899-12-30T02:29:00"/>
    <x v="0"/>
    <x v="3"/>
  </r>
  <r>
    <n v="349"/>
    <s v="Cliente_707"/>
    <n v="1"/>
    <d v="2023-04-04T03:48:00"/>
    <d v="2023-04-04T07:31:00"/>
    <x v="3"/>
    <x v="1"/>
    <s v="Tarjeta de crédito"/>
    <n v="40.630000000000003"/>
    <s v="Ocupada"/>
    <x v="2"/>
    <s v="Plato_2"/>
    <n v="192.63"/>
    <d v="2023-04-04T03:48:00"/>
    <d v="2023-04-04T03:48:00"/>
    <d v="2023-04-04T07:31:00"/>
    <d v="1899-12-30T03:58:00"/>
    <n v="1.4166666666666667"/>
    <d v="1899-12-30T02:33:00"/>
    <x v="0"/>
    <x v="3"/>
  </r>
  <r>
    <n v="350"/>
    <s v="Cliente_644"/>
    <n v="6"/>
    <d v="2023-04-04T00:35:00"/>
    <d v="2023-04-04T02:59:00"/>
    <x v="3"/>
    <x v="1"/>
    <s v="Tarjeta de débito"/>
    <n v="36.21"/>
    <s v="Reservada"/>
    <x v="1"/>
    <s v="Plato_17"/>
    <n v="179.21"/>
    <d v="2023-04-04T00:35:00"/>
    <d v="2023-04-04T00:35:00"/>
    <d v="2023-04-04T02:59:00"/>
    <d v="1899-12-30T02:24:00"/>
    <n v="1.8166666666666667"/>
    <d v="1899-12-30T00:35:00"/>
    <x v="0"/>
    <x v="3"/>
  </r>
  <r>
    <n v="351"/>
    <s v="Cliente_619"/>
    <n v="6"/>
    <d v="2023-04-04T03:52:00"/>
    <d v="2023-04-04T06:09:00"/>
    <x v="1"/>
    <x v="1"/>
    <s v="Tarjeta de crédito"/>
    <n v="48.93"/>
    <s v="Libre"/>
    <x v="2"/>
    <s v="Plato_15"/>
    <n v="249.93"/>
    <d v="2023-04-04T03:52:00"/>
    <d v="2023-04-04T03:52:00"/>
    <d v="2023-04-04T06:09:00"/>
    <d v="1899-12-30T02:17:00"/>
    <n v="0.41666666666666669"/>
    <d v="1899-12-30T01:52:00"/>
    <x v="0"/>
    <x v="3"/>
  </r>
  <r>
    <n v="352"/>
    <s v="Cliente_780"/>
    <n v="3"/>
    <d v="2023-04-04T00:17:00"/>
    <d v="2023-04-04T02:53:00"/>
    <x v="0"/>
    <x v="1"/>
    <s v="Efectivo"/>
    <n v="17.55"/>
    <s v="Reservada"/>
    <x v="3"/>
    <s v="Plato_11"/>
    <n v="116.55"/>
    <d v="2023-04-04T00:17:00"/>
    <d v="2023-04-04T00:17:00"/>
    <d v="2023-04-04T02:53:00"/>
    <d v="1899-12-30T02:36:00"/>
    <n v="0.11666666666666667"/>
    <d v="1899-12-30T02:29:00"/>
    <x v="0"/>
    <x v="3"/>
  </r>
  <r>
    <n v="353"/>
    <s v="Cliente_833"/>
    <n v="5"/>
    <d v="2023-04-04T03:46:00"/>
    <d v="2023-04-04T07:36:00"/>
    <x v="3"/>
    <x v="2"/>
    <s v="Tarjeta de crédito"/>
    <n v="27.37"/>
    <s v="Reservada"/>
    <x v="2"/>
    <s v="Plato_5"/>
    <n v="239.37"/>
    <d v="2023-04-04T03:46:00"/>
    <d v="2023-04-04T03:46:00"/>
    <d v="2023-04-04T07:36:00"/>
    <d v="1899-12-30T03:50:00"/>
    <n v="2.1333333333333333"/>
    <d v="1899-12-30T01:42:00"/>
    <x v="0"/>
    <x v="3"/>
  </r>
  <r>
    <n v="354"/>
    <s v="Cliente_899"/>
    <n v="6"/>
    <d v="2023-04-04T00:26:00"/>
    <d v="2023-04-04T03:24:00"/>
    <x v="3"/>
    <x v="1"/>
    <s v="Tarjeta de crédito"/>
    <n v="29.58"/>
    <s v="Ocupada"/>
    <x v="3"/>
    <s v="Plato_12"/>
    <n v="210.57999999999998"/>
    <d v="2023-04-04T00:26:00"/>
    <d v="2023-04-04T00:26:00"/>
    <d v="2023-04-04T03:24:00"/>
    <d v="1899-12-30T03:13:00"/>
    <n v="2.2833333333333332"/>
    <d v="1899-12-30T00:56:00"/>
    <x v="0"/>
    <x v="3"/>
  </r>
  <r>
    <n v="355"/>
    <s v="Cliente_523"/>
    <n v="4"/>
    <d v="2023-04-04T01:41:00"/>
    <d v="2023-04-04T05:07:00"/>
    <x v="3"/>
    <x v="1"/>
    <s v="Tarjeta de crédito"/>
    <n v="30.53"/>
    <s v="Reservada"/>
    <x v="0"/>
    <s v="Plato_10"/>
    <n v="56.53"/>
    <d v="2023-04-04T01:41:00"/>
    <d v="2023-04-04T01:41:00"/>
    <d v="2023-04-04T05:07:00"/>
    <d v="1899-12-30T03:26:00"/>
    <n v="0.11666666666666667"/>
    <d v="1899-12-30T03:19:00"/>
    <x v="0"/>
    <x v="3"/>
  </r>
  <r>
    <n v="356"/>
    <s v="Cliente_498"/>
    <n v="1"/>
    <d v="2023-04-04T00:12:00"/>
    <d v="2023-04-04T02:18:00"/>
    <x v="0"/>
    <x v="1"/>
    <s v="Tarjeta de crédito"/>
    <n v="28.92"/>
    <s v="Ocupada"/>
    <x v="2"/>
    <s v="Plato_4"/>
    <n v="64.92"/>
    <d v="2023-04-04T00:12:00"/>
    <d v="2023-04-04T00:12:00"/>
    <d v="2023-04-04T02:18:00"/>
    <d v="1899-12-30T02:21:00"/>
    <n v="0.11666666666666667"/>
    <d v="1899-12-30T02:14:00"/>
    <x v="0"/>
    <x v="3"/>
  </r>
  <r>
    <n v="357"/>
    <s v="Cliente_470"/>
    <n v="2"/>
    <d v="2023-04-04T01:19:00"/>
    <d v="2023-04-04T04:26:00"/>
    <x v="0"/>
    <x v="1"/>
    <s v="Tarjeta de débito"/>
    <n v="26.87"/>
    <s v="Ocupada"/>
    <x v="9"/>
    <s v="Plato_1"/>
    <n v="194.87"/>
    <d v="2023-04-04T01:19:00"/>
    <d v="2023-04-04T01:19:00"/>
    <d v="2023-04-04T04:26:00"/>
    <d v="1899-12-30T03:22:00"/>
    <n v="1.6"/>
    <d v="1899-12-30T01:46:00"/>
    <x v="0"/>
    <x v="3"/>
  </r>
  <r>
    <n v="358"/>
    <s v="Cliente_827"/>
    <n v="5"/>
    <d v="2023-04-04T02:37:00"/>
    <d v="2023-04-04T05:57:00"/>
    <x v="3"/>
    <x v="2"/>
    <s v="Tarjeta de crédito"/>
    <n v="42.1"/>
    <s v="Reservada"/>
    <x v="7"/>
    <s v="Plato_10"/>
    <n v="208.1"/>
    <d v="2023-04-04T02:37:00"/>
    <d v="2023-04-04T02:37:00"/>
    <d v="2023-04-04T05:57:00"/>
    <d v="1899-12-30T03:20:00"/>
    <n v="2.5333333333333332"/>
    <d v="1899-12-30T00:48:00"/>
    <x v="0"/>
    <x v="3"/>
  </r>
  <r>
    <n v="359"/>
    <s v="Cliente_92"/>
    <n v="2"/>
    <d v="2023-04-04T00:41:00"/>
    <d v="2023-04-04T04:10:00"/>
    <x v="2"/>
    <x v="0"/>
    <s v="Tarjeta de crédito"/>
    <n v="12.2"/>
    <s v="Reservada"/>
    <x v="4"/>
    <s v="Plato_5"/>
    <n v="202.2"/>
    <d v="2023-04-04T00:41:00"/>
    <d v="2023-04-04T00:41:00"/>
    <d v="2023-04-04T04:10:00"/>
    <d v="1899-12-30T03:29:00"/>
    <n v="2.4166666666666665"/>
    <d v="1899-12-30T01:04:00"/>
    <x v="0"/>
    <x v="3"/>
  </r>
  <r>
    <n v="360"/>
    <s v="Cliente_191"/>
    <n v="3"/>
    <d v="2023-04-04T01:10:00"/>
    <d v="2023-04-04T04:58:00"/>
    <x v="0"/>
    <x v="0"/>
    <s v="Tarjeta de crédito"/>
    <n v="39.26"/>
    <s v="Ocupada"/>
    <x v="4"/>
    <s v="Plato_13"/>
    <n v="272.26"/>
    <d v="2023-04-04T01:10:00"/>
    <d v="2023-04-04T01:10:00"/>
    <d v="2023-04-04T04:58:00"/>
    <d v="1899-12-30T04:03:00"/>
    <n v="2.65"/>
    <d v="1899-12-30T01:24:00"/>
    <x v="0"/>
    <x v="3"/>
  </r>
  <r>
    <n v="361"/>
    <s v="Cliente_183"/>
    <n v="1"/>
    <d v="2023-04-04T01:53:00"/>
    <d v="2023-04-04T05:28:00"/>
    <x v="2"/>
    <x v="2"/>
    <s v="Efectivo"/>
    <n v="41.73"/>
    <s v="Libre"/>
    <x v="1"/>
    <s v="Plato_9"/>
    <n v="142.72999999999999"/>
    <d v="2023-04-04T01:53:00"/>
    <d v="2023-04-04T01:53:00"/>
    <d v="2023-04-04T05:28:00"/>
    <d v="1899-12-30T03:35:00"/>
    <n v="1.8666666666666667"/>
    <d v="1899-12-30T01:43:00"/>
    <x v="0"/>
    <x v="3"/>
  </r>
  <r>
    <n v="362"/>
    <s v="Cliente_681"/>
    <n v="2"/>
    <d v="2023-04-04T02:03:00"/>
    <d v="2023-04-04T05:59:00"/>
    <x v="1"/>
    <x v="0"/>
    <s v="Tarjeta de crédito"/>
    <n v="47.21"/>
    <s v="Libre"/>
    <x v="7"/>
    <s v="Plato_3"/>
    <n v="109.21000000000001"/>
    <d v="2023-04-04T02:03:00"/>
    <d v="2023-04-04T02:03:00"/>
    <d v="2023-04-04T05:59:00"/>
    <d v="1899-12-30T03:56:00"/>
    <n v="2.0499999999999998"/>
    <d v="1899-12-30T01:53:00"/>
    <x v="0"/>
    <x v="3"/>
  </r>
  <r>
    <n v="363"/>
    <s v="Cliente_499"/>
    <n v="2"/>
    <d v="2023-04-04T01:46:00"/>
    <d v="2023-04-04T03:29:00"/>
    <x v="0"/>
    <x v="0"/>
    <s v="Tarjeta de crédito"/>
    <n v="49.02"/>
    <s v="Ocupada"/>
    <x v="2"/>
    <s v="Plato_2"/>
    <n v="289.02"/>
    <d v="2023-04-04T01:46:00"/>
    <d v="2023-04-04T01:46:00"/>
    <d v="2023-04-04T03:29:00"/>
    <d v="1899-12-30T01:58:00"/>
    <n v="2.4833333333333334"/>
    <d v="1899-12-30T00:00:00"/>
    <x v="1"/>
    <x v="3"/>
  </r>
  <r>
    <n v="364"/>
    <s v="Cliente_495"/>
    <n v="2"/>
    <d v="2023-04-04T03:50:00"/>
    <d v="2023-04-04T07:10:00"/>
    <x v="3"/>
    <x v="0"/>
    <s v="Tarjeta de débito"/>
    <n v="48.28"/>
    <s v="Reservada"/>
    <x v="2"/>
    <s v="Plato_16"/>
    <n v="205.28"/>
    <d v="2023-04-04T03:50:00"/>
    <d v="2023-04-04T03:50:00"/>
    <d v="2023-04-04T07:10:00"/>
    <d v="1899-12-30T03:20:00"/>
    <n v="1.8666666666666667"/>
    <d v="1899-12-30T01:28:00"/>
    <x v="0"/>
    <x v="3"/>
  </r>
  <r>
    <n v="365"/>
    <s v="Cliente_54"/>
    <n v="1"/>
    <d v="2023-04-04T01:03:00"/>
    <d v="2023-04-04T04:33:00"/>
    <x v="0"/>
    <x v="0"/>
    <s v="Efectivo"/>
    <n v="34.97"/>
    <s v="Ocupada"/>
    <x v="9"/>
    <s v="Plato_19"/>
    <n v="142.97"/>
    <d v="2023-04-04T01:03:00"/>
    <d v="2023-04-04T01:03:00"/>
    <d v="2023-04-04T04:33:00"/>
    <d v="1899-12-30T03:45:00"/>
    <n v="0.41666666666666669"/>
    <d v="1899-12-30T03:20:00"/>
    <x v="0"/>
    <x v="3"/>
  </r>
  <r>
    <n v="366"/>
    <s v="Cliente_923"/>
    <n v="5"/>
    <d v="2023-04-04T01:33:00"/>
    <d v="2023-04-04T04:46:00"/>
    <x v="0"/>
    <x v="0"/>
    <s v="Efectivo"/>
    <n v="10.57"/>
    <s v="Reservada"/>
    <x v="9"/>
    <s v="Plato_6"/>
    <n v="249.57"/>
    <d v="2023-04-04T01:33:00"/>
    <d v="2023-04-04T01:33:00"/>
    <d v="2023-04-04T04:46:00"/>
    <d v="1899-12-30T03:13:00"/>
    <n v="1.5"/>
    <d v="1899-12-30T01:43:00"/>
    <x v="0"/>
    <x v="3"/>
  </r>
  <r>
    <n v="367"/>
    <s v="Cliente_453"/>
    <n v="2"/>
    <d v="2023-04-04T00:53:00"/>
    <d v="2023-04-04T03:45:00"/>
    <x v="0"/>
    <x v="2"/>
    <s v="Tarjeta de crédito"/>
    <n v="12.62"/>
    <s v="Libre"/>
    <x v="9"/>
    <s v="Plato_10"/>
    <n v="113.62"/>
    <d v="2023-04-04T00:53:00"/>
    <d v="2023-04-04T00:53:00"/>
    <d v="2023-04-04T03:45:00"/>
    <d v="1899-12-30T02:52:00"/>
    <n v="1.2166666666666666"/>
    <d v="1899-12-30T01:39:00"/>
    <x v="0"/>
    <x v="3"/>
  </r>
  <r>
    <n v="368"/>
    <s v="Cliente_14"/>
    <n v="1"/>
    <d v="2023-04-04T03:24:00"/>
    <d v="2023-04-04T05:33:00"/>
    <x v="1"/>
    <x v="1"/>
    <s v="Tarjeta de débito"/>
    <n v="37.65"/>
    <s v="Ocupada"/>
    <x v="1"/>
    <s v="Plato_11"/>
    <n v="160.65"/>
    <d v="2023-04-04T03:24:00"/>
    <d v="2023-04-04T03:24:00"/>
    <d v="2023-04-04T05:33:00"/>
    <d v="1899-12-30T02:24:00"/>
    <n v="1.4166666666666667"/>
    <d v="1899-12-30T00:59:00"/>
    <x v="0"/>
    <x v="3"/>
  </r>
  <r>
    <n v="369"/>
    <s v="Cliente_611"/>
    <n v="2"/>
    <d v="2023-04-04T02:11:00"/>
    <d v="2023-04-04T05:54:00"/>
    <x v="3"/>
    <x v="0"/>
    <s v="Tarjeta de crédito"/>
    <n v="34.83"/>
    <s v="Libre"/>
    <x v="7"/>
    <s v="Plato_17"/>
    <n v="276.83"/>
    <d v="2023-04-04T02:11:00"/>
    <d v="2023-04-04T02:11:00"/>
    <d v="2023-04-04T05:54:00"/>
    <d v="1899-12-30T03:43:00"/>
    <n v="0.7"/>
    <d v="1899-12-30T03:01:00"/>
    <x v="0"/>
    <x v="3"/>
  </r>
  <r>
    <n v="370"/>
    <s v="Cliente_666"/>
    <n v="6"/>
    <d v="2023-04-04T02:20:00"/>
    <d v="2023-04-04T03:23:00"/>
    <x v="0"/>
    <x v="0"/>
    <s v="Tarjeta de crédito"/>
    <n v="47.79"/>
    <s v="Libre"/>
    <x v="7"/>
    <s v="Plato_19"/>
    <n v="119.78999999999999"/>
    <d v="2023-04-04T02:20:00"/>
    <d v="2023-04-04T02:20:00"/>
    <d v="2023-04-04T03:23:00"/>
    <d v="1899-12-30T01:03:00"/>
    <n v="0.55000000000000004"/>
    <d v="1899-12-30T00:30:00"/>
    <x v="0"/>
    <x v="3"/>
  </r>
  <r>
    <n v="371"/>
    <s v="Cliente_505"/>
    <n v="3"/>
    <d v="2023-04-04T01:16:00"/>
    <d v="2023-04-04T04:31:00"/>
    <x v="4"/>
    <x v="2"/>
    <s v="Tarjeta de crédito"/>
    <n v="32.51"/>
    <s v="Ocupada"/>
    <x v="8"/>
    <s v="Plato_17"/>
    <n v="232.51"/>
    <d v="2023-04-04T01:16:00"/>
    <d v="2023-04-04T01:16:00"/>
    <d v="2023-04-04T04:31:00"/>
    <d v="1899-12-30T03:30:00"/>
    <n v="0.81666666666666665"/>
    <d v="1899-12-30T02:41:00"/>
    <x v="0"/>
    <x v="3"/>
  </r>
  <r>
    <n v="372"/>
    <s v="Cliente_858"/>
    <n v="5"/>
    <d v="2023-04-04T02:46:00"/>
    <d v="2023-04-04T06:14:00"/>
    <x v="2"/>
    <x v="0"/>
    <s v="Tarjeta de crédito"/>
    <n v="17.170000000000002"/>
    <s v="Reservada"/>
    <x v="2"/>
    <s v="Plato_4"/>
    <n v="53.17"/>
    <d v="2023-04-04T02:46:00"/>
    <d v="2023-04-04T02:46:00"/>
    <d v="2023-04-04T06:14:00"/>
    <d v="1899-12-30T03:28:00"/>
    <n v="0.36666666666666664"/>
    <d v="1899-12-30T03:06:00"/>
    <x v="0"/>
    <x v="3"/>
  </r>
  <r>
    <n v="373"/>
    <s v="Cliente_882"/>
    <n v="2"/>
    <d v="2023-04-04T00:37:00"/>
    <d v="2023-04-04T03:11:00"/>
    <x v="3"/>
    <x v="1"/>
    <s v="Tarjeta de débito"/>
    <n v="26.62"/>
    <s v="Ocupada"/>
    <x v="10"/>
    <s v="Plato_13"/>
    <n v="186.62"/>
    <d v="2023-04-04T00:37:00"/>
    <d v="2023-04-04T00:37:00"/>
    <d v="2023-04-04T03:11:00"/>
    <d v="1899-12-30T02:49:00"/>
    <n v="1.9333333333333333"/>
    <d v="1899-12-30T00:53:00"/>
    <x v="0"/>
    <x v="3"/>
  </r>
  <r>
    <n v="374"/>
    <s v="Cliente_275"/>
    <n v="3"/>
    <d v="2023-04-04T03:19:00"/>
    <d v="2023-04-04T04:24:00"/>
    <x v="2"/>
    <x v="0"/>
    <s v="Tarjeta de crédito"/>
    <n v="33.35"/>
    <s v="Libre"/>
    <x v="3"/>
    <s v="Plato_8"/>
    <n v="68.349999999999994"/>
    <d v="2023-04-04T03:19:00"/>
    <d v="2023-04-04T03:19:00"/>
    <d v="2023-04-04T04:24:00"/>
    <d v="1899-12-30T01:05:00"/>
    <n v="0.15"/>
    <d v="1899-12-30T00:56:00"/>
    <x v="0"/>
    <x v="3"/>
  </r>
  <r>
    <n v="375"/>
    <s v="Cliente_871"/>
    <n v="1"/>
    <d v="2023-04-04T00:17:00"/>
    <d v="2023-04-04T03:09:00"/>
    <x v="0"/>
    <x v="0"/>
    <s v="Tarjeta de crédito"/>
    <n v="22.3"/>
    <s v="Reservada"/>
    <x v="0"/>
    <s v="Plato_17"/>
    <n v="115.3"/>
    <d v="2023-04-04T00:17:00"/>
    <d v="2023-04-04T00:17:00"/>
    <d v="2023-04-04T03:09:00"/>
    <d v="1899-12-30T02:52:00"/>
    <n v="0.45"/>
    <d v="1899-12-30T02:25:00"/>
    <x v="0"/>
    <x v="3"/>
  </r>
  <r>
    <n v="376"/>
    <s v="Cliente_183"/>
    <n v="4"/>
    <d v="2023-04-04T02:53:00"/>
    <d v="2023-04-04T05:12:00"/>
    <x v="1"/>
    <x v="0"/>
    <s v="Efectivo"/>
    <n v="27.51"/>
    <s v="Ocupada"/>
    <x v="8"/>
    <s v="Plato_14"/>
    <n v="73.510000000000005"/>
    <d v="2023-04-04T02:53:00"/>
    <d v="2023-04-04T02:53:00"/>
    <d v="2023-04-04T05:12:00"/>
    <d v="1899-12-30T02:34:00"/>
    <n v="8.3333333333333329E-2"/>
    <d v="1899-12-30T02:29:00"/>
    <x v="0"/>
    <x v="3"/>
  </r>
  <r>
    <n v="377"/>
    <s v="Cliente_841"/>
    <n v="1"/>
    <d v="2023-04-04T01:18:00"/>
    <d v="2023-04-04T04:46:00"/>
    <x v="4"/>
    <x v="0"/>
    <s v="Tarjeta de crédito"/>
    <n v="14.96"/>
    <s v="Libre"/>
    <x v="3"/>
    <s v="Plato_18"/>
    <n v="114.96000000000001"/>
    <d v="2023-04-04T01:18:00"/>
    <d v="2023-04-04T01:18:00"/>
    <d v="2023-04-04T04:46:00"/>
    <d v="1899-12-30T03:28:00"/>
    <n v="0.76666666666666672"/>
    <d v="1899-12-30T02:42:00"/>
    <x v="0"/>
    <x v="3"/>
  </r>
  <r>
    <n v="378"/>
    <s v="Cliente_789"/>
    <n v="1"/>
    <d v="2023-04-04T03:55:00"/>
    <d v="2023-04-04T05:18:00"/>
    <x v="1"/>
    <x v="0"/>
    <s v="Efectivo"/>
    <n v="40.31"/>
    <s v="Libre"/>
    <x v="4"/>
    <s v="Plato_2"/>
    <n v="89.31"/>
    <d v="2023-04-04T03:55:00"/>
    <d v="2023-04-04T03:55:00"/>
    <d v="2023-04-04T05:18:00"/>
    <d v="1899-12-30T01:23:00"/>
    <n v="0.35"/>
    <d v="1899-12-30T01:02:00"/>
    <x v="0"/>
    <x v="3"/>
  </r>
  <r>
    <n v="379"/>
    <s v="Cliente_442"/>
    <n v="2"/>
    <d v="2023-04-04T01:31:00"/>
    <d v="2023-04-04T03:57:00"/>
    <x v="0"/>
    <x v="1"/>
    <s v="Tarjeta de crédito"/>
    <n v="10.61"/>
    <s v="Ocupada"/>
    <x v="9"/>
    <s v="Plato_8"/>
    <n v="80.61"/>
    <d v="2023-04-04T01:31:00"/>
    <d v="2023-04-04T01:31:00"/>
    <d v="2023-04-04T03:57:00"/>
    <d v="1899-12-30T02:41:00"/>
    <n v="0.1"/>
    <d v="1899-12-30T02:35:00"/>
    <x v="0"/>
    <x v="3"/>
  </r>
  <r>
    <n v="380"/>
    <s v="Cliente_964"/>
    <n v="1"/>
    <d v="2023-04-04T00:58:00"/>
    <d v="2023-04-04T04:33:00"/>
    <x v="0"/>
    <x v="2"/>
    <s v="Tarjeta de débito"/>
    <n v="22.53"/>
    <s v="Libre"/>
    <x v="10"/>
    <s v="Plato_11"/>
    <n v="159.53"/>
    <d v="2023-04-04T00:58:00"/>
    <d v="2023-04-04T00:58:00"/>
    <d v="2023-04-04T04:33:00"/>
    <d v="1899-12-30T03:35:00"/>
    <n v="1.55"/>
    <d v="1899-12-30T02:02:00"/>
    <x v="0"/>
    <x v="3"/>
  </r>
  <r>
    <n v="381"/>
    <s v="Cliente_141"/>
    <n v="1"/>
    <d v="2023-04-04T00:57:00"/>
    <d v="2023-04-04T04:32:00"/>
    <x v="1"/>
    <x v="1"/>
    <s v="Tarjeta de débito"/>
    <n v="27.69"/>
    <s v="Libre"/>
    <x v="7"/>
    <s v="Plato_10"/>
    <n v="171.69"/>
    <d v="2023-04-04T00:57:00"/>
    <d v="2023-04-04T00:57:00"/>
    <d v="2023-04-04T04:32:00"/>
    <d v="1899-12-30T03:35:00"/>
    <n v="0.78333333333333333"/>
    <d v="1899-12-30T02:48:00"/>
    <x v="0"/>
    <x v="3"/>
  </r>
  <r>
    <n v="382"/>
    <s v="Cliente_742"/>
    <n v="6"/>
    <d v="2023-04-04T03:09:00"/>
    <d v="2023-04-04T06:27:00"/>
    <x v="2"/>
    <x v="2"/>
    <s v="Tarjeta de débito"/>
    <n v="19.8"/>
    <s v="Reservada"/>
    <x v="8"/>
    <s v="Plato_9"/>
    <n v="106.8"/>
    <d v="2023-04-04T03:09:00"/>
    <d v="2023-04-04T03:09:00"/>
    <d v="2023-04-04T06:27:00"/>
    <d v="1899-12-30T03:18:00"/>
    <n v="0.9"/>
    <d v="1899-12-30T02:24:00"/>
    <x v="0"/>
    <x v="3"/>
  </r>
  <r>
    <n v="383"/>
    <s v="Cliente_992"/>
    <n v="6"/>
    <d v="2023-04-04T03:29:00"/>
    <d v="2023-04-04T06:33:00"/>
    <x v="4"/>
    <x v="0"/>
    <s v="Tarjeta de crédito"/>
    <n v="31.33"/>
    <s v="Libre"/>
    <x v="9"/>
    <s v="Plato_19"/>
    <n v="139.32999999999998"/>
    <d v="2023-04-04T03:29:00"/>
    <d v="2023-04-04T03:29:00"/>
    <d v="2023-04-04T06:33:00"/>
    <d v="1899-12-30T03:04:00"/>
    <n v="0.15"/>
    <d v="1899-12-30T02:55:00"/>
    <x v="0"/>
    <x v="3"/>
  </r>
  <r>
    <n v="384"/>
    <s v="Cliente_622"/>
    <n v="5"/>
    <d v="2023-04-04T00:11:00"/>
    <d v="2023-04-04T02:33:00"/>
    <x v="1"/>
    <x v="1"/>
    <s v="Tarjeta de débito"/>
    <n v="39.32"/>
    <s v="Reservada"/>
    <x v="5"/>
    <s v="Plato_4"/>
    <n v="159.32"/>
    <d v="2023-04-04T00:11:00"/>
    <d v="2023-04-04T00:11:00"/>
    <d v="2023-04-04T02:33:00"/>
    <d v="1899-12-30T02:22:00"/>
    <n v="1.8333333333333333"/>
    <d v="1899-12-30T00:32:00"/>
    <x v="0"/>
    <x v="3"/>
  </r>
  <r>
    <n v="385"/>
    <s v="Cliente_508"/>
    <n v="6"/>
    <d v="2023-04-05T03:37:00"/>
    <d v="2023-04-05T06:43:00"/>
    <x v="0"/>
    <x v="1"/>
    <s v="Tarjeta de crédito"/>
    <n v="11.14"/>
    <s v="Ocupada"/>
    <x v="0"/>
    <s v="Plato_2"/>
    <n v="71.14"/>
    <d v="2023-04-05T03:37:00"/>
    <d v="2023-04-05T03:37:00"/>
    <d v="2023-04-05T06:43:00"/>
    <d v="1899-12-30T03:21:00"/>
    <n v="0.36666666666666664"/>
    <d v="1899-12-30T02:59:00"/>
    <x v="0"/>
    <x v="4"/>
  </r>
  <r>
    <n v="386"/>
    <s v="Cliente_436"/>
    <n v="2"/>
    <d v="2023-04-05T00:33:00"/>
    <d v="2023-04-05T02:58:00"/>
    <x v="4"/>
    <x v="0"/>
    <s v="Tarjeta de débito"/>
    <n v="28.96"/>
    <s v="Ocupada"/>
    <x v="5"/>
    <s v="Plato_11"/>
    <n v="127.96000000000001"/>
    <d v="2023-04-05T00:33:00"/>
    <d v="2023-04-05T00:33:00"/>
    <d v="2023-04-05T02:58:00"/>
    <d v="1899-12-30T02:40:00"/>
    <n v="0.66666666666666663"/>
    <d v="1899-12-30T02:00:00"/>
    <x v="0"/>
    <x v="4"/>
  </r>
  <r>
    <n v="387"/>
    <s v="Cliente_676"/>
    <n v="5"/>
    <d v="2023-04-05T03:09:00"/>
    <d v="2023-04-05T06:10:00"/>
    <x v="3"/>
    <x v="0"/>
    <s v="Efectivo"/>
    <n v="20.84"/>
    <s v="Ocupada"/>
    <x v="5"/>
    <s v="Plato_17"/>
    <n v="113.84"/>
    <d v="2023-04-05T03:09:00"/>
    <d v="2023-04-05T03:09:00"/>
    <d v="2023-04-05T06:10:00"/>
    <d v="1899-12-30T03:16:00"/>
    <n v="0.3"/>
    <d v="1899-12-30T02:58:00"/>
    <x v="0"/>
    <x v="4"/>
  </r>
  <r>
    <n v="388"/>
    <s v="Cliente_768"/>
    <n v="2"/>
    <d v="2023-04-05T00:33:00"/>
    <d v="2023-04-05T03:35:00"/>
    <x v="2"/>
    <x v="0"/>
    <s v="Tarjeta de crédito"/>
    <n v="27.03"/>
    <s v="Libre"/>
    <x v="0"/>
    <s v="Plato_17"/>
    <n v="318.02999999999997"/>
    <d v="2023-04-05T00:33:00"/>
    <d v="2023-04-05T00:33:00"/>
    <d v="2023-04-05T03:35:00"/>
    <d v="1899-12-30T03:02:00"/>
    <n v="2.85"/>
    <d v="1899-12-30T00:11:00"/>
    <x v="0"/>
    <x v="4"/>
  </r>
  <r>
    <n v="389"/>
    <s v="Cliente_667"/>
    <n v="5"/>
    <d v="2023-04-05T00:02:00"/>
    <d v="2023-04-05T02:15:00"/>
    <x v="0"/>
    <x v="0"/>
    <s v="Tarjeta de crédito"/>
    <n v="39.14"/>
    <s v="Reservada"/>
    <x v="5"/>
    <s v="Plato_11"/>
    <n v="72.14"/>
    <d v="2023-04-05T00:02:00"/>
    <d v="2023-04-05T00:02:00"/>
    <d v="2023-04-05T02:15:00"/>
    <d v="1899-12-30T02:13:00"/>
    <n v="0.4"/>
    <d v="1899-12-30T01:49:00"/>
    <x v="0"/>
    <x v="4"/>
  </r>
  <r>
    <n v="390"/>
    <s v="Cliente_874"/>
    <n v="2"/>
    <d v="2023-04-05T02:59:00"/>
    <d v="2023-04-05T05:19:00"/>
    <x v="0"/>
    <x v="0"/>
    <s v="Tarjeta de crédito"/>
    <n v="42.68"/>
    <s v="Reservada"/>
    <x v="9"/>
    <s v="Plato_5"/>
    <n v="185.68"/>
    <d v="2023-04-05T02:59:00"/>
    <d v="2023-04-05T02:59:00"/>
    <d v="2023-04-05T05:19:00"/>
    <d v="1899-12-30T02:20:00"/>
    <n v="1.55"/>
    <d v="1899-12-30T00:47:00"/>
    <x v="0"/>
    <x v="4"/>
  </r>
  <r>
    <n v="391"/>
    <s v="Cliente_609"/>
    <n v="1"/>
    <d v="2023-04-05T02:05:00"/>
    <d v="2023-04-05T04:09:00"/>
    <x v="0"/>
    <x v="0"/>
    <s v="Tarjeta de crédito"/>
    <n v="48.6"/>
    <s v="Reservada"/>
    <x v="8"/>
    <s v="Plato_5"/>
    <n v="70.599999999999994"/>
    <d v="2023-04-05T02:05:00"/>
    <d v="2023-04-05T02:05:00"/>
    <d v="2023-04-05T04:09:00"/>
    <d v="1899-12-30T02:04:00"/>
    <n v="0.58333333333333337"/>
    <d v="1899-12-30T01:29:00"/>
    <x v="0"/>
    <x v="4"/>
  </r>
  <r>
    <n v="392"/>
    <s v="Cliente_471"/>
    <n v="3"/>
    <d v="2023-04-05T00:33:00"/>
    <d v="2023-04-05T04:08:00"/>
    <x v="2"/>
    <x v="0"/>
    <s v="Tarjeta de crédito"/>
    <n v="32.729999999999997"/>
    <s v="Ocupada"/>
    <x v="6"/>
    <s v="Plato_15"/>
    <n v="152.72999999999999"/>
    <d v="2023-04-05T00:33:00"/>
    <d v="2023-04-05T00:33:00"/>
    <d v="2023-04-05T04:08:00"/>
    <d v="1899-12-30T03:50:00"/>
    <n v="0.9"/>
    <d v="1899-12-30T02:56:00"/>
    <x v="0"/>
    <x v="4"/>
  </r>
  <r>
    <n v="393"/>
    <s v="Cliente_196"/>
    <n v="3"/>
    <d v="2023-04-05T02:33:00"/>
    <d v="2023-04-05T05:17:00"/>
    <x v="4"/>
    <x v="0"/>
    <s v="Tarjeta de crédito"/>
    <n v="12.54"/>
    <s v="Ocupada"/>
    <x v="1"/>
    <s v="Plato_12"/>
    <n v="220.54"/>
    <d v="2023-04-05T02:33:00"/>
    <d v="2023-04-05T02:33:00"/>
    <d v="2023-04-05T05:17:00"/>
    <d v="1899-12-30T02:59:00"/>
    <n v="1.8166666666666667"/>
    <d v="1899-12-30T01:10:00"/>
    <x v="0"/>
    <x v="4"/>
  </r>
  <r>
    <n v="394"/>
    <s v="Cliente_740"/>
    <n v="1"/>
    <d v="2023-04-05T03:26:00"/>
    <d v="2023-04-05T07:02:00"/>
    <x v="0"/>
    <x v="0"/>
    <s v="Tarjeta de crédito"/>
    <n v="18.05"/>
    <s v="Ocupada"/>
    <x v="2"/>
    <s v="Plato_7"/>
    <n v="95.05"/>
    <d v="2023-04-05T03:26:00"/>
    <d v="2023-04-05T03:26:00"/>
    <d v="2023-04-05T07:02:00"/>
    <d v="1899-12-30T03:51:00"/>
    <n v="0.78333333333333333"/>
    <d v="1899-12-30T03:04:00"/>
    <x v="0"/>
    <x v="4"/>
  </r>
  <r>
    <n v="395"/>
    <s v="Cliente_563"/>
    <n v="1"/>
    <d v="2023-04-05T01:37:00"/>
    <d v="2023-04-05T05:34:00"/>
    <x v="2"/>
    <x v="0"/>
    <s v="Tarjeta de débito"/>
    <n v="40.9"/>
    <s v="Libre"/>
    <x v="8"/>
    <s v="Plato_12"/>
    <n v="78.900000000000006"/>
    <d v="2023-04-05T01:37:00"/>
    <d v="2023-04-05T01:37:00"/>
    <d v="2023-04-05T05:34:00"/>
    <d v="1899-12-30T03:57:00"/>
    <n v="0.13333333333333333"/>
    <d v="1899-12-30T03:49:00"/>
    <x v="0"/>
    <x v="4"/>
  </r>
  <r>
    <n v="396"/>
    <s v="Cliente_991"/>
    <n v="1"/>
    <d v="2023-04-05T00:32:00"/>
    <d v="2023-04-05T03:36:00"/>
    <x v="2"/>
    <x v="2"/>
    <s v="Efectivo"/>
    <n v="34.5"/>
    <s v="Libre"/>
    <x v="4"/>
    <s v="Plato_3"/>
    <n v="117.5"/>
    <d v="2023-04-05T00:32:00"/>
    <d v="2023-04-05T00:32:00"/>
    <d v="2023-04-05T03:36:00"/>
    <d v="1899-12-30T03:04:00"/>
    <n v="0.95"/>
    <d v="1899-12-30T02:07:00"/>
    <x v="0"/>
    <x v="4"/>
  </r>
  <r>
    <n v="397"/>
    <s v="Cliente_289"/>
    <n v="2"/>
    <d v="2023-04-05T00:20:00"/>
    <d v="2023-04-05T01:34:00"/>
    <x v="4"/>
    <x v="1"/>
    <s v="Tarjeta de débito"/>
    <n v="37.79"/>
    <s v="Libre"/>
    <x v="9"/>
    <s v="Plato_6"/>
    <n v="184.79"/>
    <d v="2023-04-05T00:20:00"/>
    <d v="2023-04-05T00:20:00"/>
    <d v="2023-04-05T01:34:00"/>
    <d v="1899-12-30T01:14:00"/>
    <n v="1.1499999999999999"/>
    <d v="1899-12-30T00:05:00"/>
    <x v="0"/>
    <x v="4"/>
  </r>
  <r>
    <n v="398"/>
    <s v="Cliente_330"/>
    <n v="5"/>
    <d v="2023-04-05T03:10:00"/>
    <d v="2023-04-05T07:05:00"/>
    <x v="1"/>
    <x v="1"/>
    <s v="Tarjeta de crédito"/>
    <n v="48.96"/>
    <s v="Libre"/>
    <x v="4"/>
    <s v="Plato_16"/>
    <n v="170.96"/>
    <d v="2023-04-05T03:10:00"/>
    <d v="2023-04-05T03:10:00"/>
    <d v="2023-04-05T07:05:00"/>
    <d v="1899-12-30T03:55:00"/>
    <n v="1.1833333333333333"/>
    <d v="1899-12-30T02:44:00"/>
    <x v="0"/>
    <x v="4"/>
  </r>
  <r>
    <n v="399"/>
    <s v="Cliente_943"/>
    <n v="6"/>
    <d v="2023-04-05T02:48:00"/>
    <d v="2023-04-05T05:40:00"/>
    <x v="3"/>
    <x v="0"/>
    <s v="Tarjeta de crédito"/>
    <n v="27.32"/>
    <s v="Libre"/>
    <x v="0"/>
    <s v="Plato_11"/>
    <n v="234.32"/>
    <d v="2023-04-05T02:48:00"/>
    <d v="2023-04-05T02:48:00"/>
    <d v="2023-04-05T05:40:00"/>
    <d v="1899-12-30T02:52:00"/>
    <n v="1.5166666666666666"/>
    <d v="1899-12-30T01:21:00"/>
    <x v="0"/>
    <x v="4"/>
  </r>
  <r>
    <n v="400"/>
    <s v="Cliente_285"/>
    <n v="4"/>
    <d v="2023-04-05T02:11:00"/>
    <d v="2023-04-05T04:14:00"/>
    <x v="4"/>
    <x v="0"/>
    <s v="Tarjeta de crédito"/>
    <n v="42.96"/>
    <s v="Reservada"/>
    <x v="2"/>
    <s v="Plato_20"/>
    <n v="240.96"/>
    <d v="2023-04-05T02:11:00"/>
    <d v="2023-04-05T02:11:00"/>
    <d v="2023-04-05T04:14:00"/>
    <d v="1899-12-30T02:03:00"/>
    <n v="1.3166666666666667"/>
    <d v="1899-12-30T00:44:00"/>
    <x v="0"/>
    <x v="4"/>
  </r>
  <r>
    <n v="401"/>
    <s v="Cliente_12"/>
    <n v="2"/>
    <d v="2023-04-05T03:51:00"/>
    <d v="2023-04-05T06:57:00"/>
    <x v="2"/>
    <x v="0"/>
    <s v="Tarjeta de crédito"/>
    <n v="15.87"/>
    <s v="Ocupada"/>
    <x v="3"/>
    <s v="Plato_13"/>
    <n v="57.87"/>
    <d v="2023-04-05T03:51:00"/>
    <d v="2023-04-05T03:51:00"/>
    <d v="2023-04-05T06:57:00"/>
    <d v="1899-12-30T03:21:00"/>
    <n v="0.33333333333333331"/>
    <d v="1899-12-30T03:01:00"/>
    <x v="0"/>
    <x v="4"/>
  </r>
  <r>
    <n v="402"/>
    <s v="Cliente_905"/>
    <n v="1"/>
    <d v="2023-04-05T02:41:00"/>
    <d v="2023-04-05T05:08:00"/>
    <x v="0"/>
    <x v="0"/>
    <s v="Tarjeta de crédito"/>
    <n v="31.02"/>
    <s v="Reservada"/>
    <x v="1"/>
    <s v="Plato_1"/>
    <n v="182.02"/>
    <d v="2023-04-05T02:41:00"/>
    <d v="2023-04-05T02:41:00"/>
    <d v="2023-04-05T05:08:00"/>
    <d v="1899-12-30T02:27:00"/>
    <n v="1.1000000000000001"/>
    <d v="1899-12-30T01:21:00"/>
    <x v="0"/>
    <x v="4"/>
  </r>
  <r>
    <n v="403"/>
    <s v="Cliente_543"/>
    <n v="5"/>
    <d v="2023-04-05T02:15:00"/>
    <d v="2023-04-05T05:15:00"/>
    <x v="1"/>
    <x v="0"/>
    <s v="Tarjeta de crédito"/>
    <n v="14.76"/>
    <s v="Libre"/>
    <x v="9"/>
    <s v="Plato_5"/>
    <n v="204.76"/>
    <d v="2023-04-05T02:15:00"/>
    <d v="2023-04-05T02:15:00"/>
    <d v="2023-04-05T05:15:00"/>
    <d v="1899-12-30T03:00:00"/>
    <n v="1.4166666666666667"/>
    <d v="1899-12-30T01:35:00"/>
    <x v="0"/>
    <x v="4"/>
  </r>
  <r>
    <n v="404"/>
    <s v="Cliente_897"/>
    <n v="2"/>
    <d v="2023-04-05T00:38:00"/>
    <d v="2023-04-05T04:29:00"/>
    <x v="3"/>
    <x v="0"/>
    <s v="Tarjeta de crédito"/>
    <n v="32.56"/>
    <s v="Libre"/>
    <x v="0"/>
    <s v="Plato_13"/>
    <n v="214.56"/>
    <d v="2023-04-05T00:38:00"/>
    <d v="2023-04-05T00:38:00"/>
    <d v="2023-04-05T04:29:00"/>
    <d v="1899-12-30T03:51:00"/>
    <n v="1.7"/>
    <d v="1899-12-30T02:09:00"/>
    <x v="0"/>
    <x v="4"/>
  </r>
  <r>
    <n v="405"/>
    <s v="Cliente_239"/>
    <n v="6"/>
    <d v="2023-04-05T02:39:00"/>
    <d v="2023-04-05T04:59:00"/>
    <x v="2"/>
    <x v="2"/>
    <s v="Tarjeta de crédito"/>
    <n v="14.56"/>
    <s v="Reservada"/>
    <x v="10"/>
    <s v="Plato_10"/>
    <n v="120.56"/>
    <d v="2023-04-05T02:39:00"/>
    <d v="2023-04-05T02:39:00"/>
    <d v="2023-04-05T04:59:00"/>
    <d v="1899-12-30T02:20:00"/>
    <n v="1.6333333333333333"/>
    <d v="1899-12-30T00:42:00"/>
    <x v="0"/>
    <x v="4"/>
  </r>
  <r>
    <n v="406"/>
    <s v="Cliente_927"/>
    <n v="5"/>
    <d v="2023-04-05T00:29:00"/>
    <d v="2023-04-05T02:37:00"/>
    <x v="2"/>
    <x v="2"/>
    <s v="Efectivo"/>
    <n v="34.03"/>
    <s v="Ocupada"/>
    <x v="0"/>
    <s v="Plato_3"/>
    <n v="189.03"/>
    <d v="2023-04-05T00:29:00"/>
    <d v="2023-04-05T00:29:00"/>
    <d v="2023-04-05T02:37:00"/>
    <d v="1899-12-30T02:23:00"/>
    <n v="1.95"/>
    <d v="1899-12-30T00:26:00"/>
    <x v="0"/>
    <x v="4"/>
  </r>
  <r>
    <n v="407"/>
    <s v="Cliente_315"/>
    <n v="1"/>
    <d v="2023-04-05T02:13:00"/>
    <d v="2023-04-05T04:51:00"/>
    <x v="4"/>
    <x v="1"/>
    <s v="Tarjeta de débito"/>
    <n v="22.98"/>
    <s v="Reservada"/>
    <x v="8"/>
    <s v="Plato_3"/>
    <n v="117.98"/>
    <d v="2023-04-05T02:13:00"/>
    <d v="2023-04-05T02:13:00"/>
    <d v="2023-04-05T04:51:00"/>
    <d v="1899-12-30T02:38:00"/>
    <n v="0.83333333333333337"/>
    <d v="1899-12-30T01:48:00"/>
    <x v="0"/>
    <x v="4"/>
  </r>
  <r>
    <n v="408"/>
    <s v="Cliente_195"/>
    <n v="3"/>
    <d v="2023-04-05T00:56:00"/>
    <d v="2023-04-05T04:05:00"/>
    <x v="2"/>
    <x v="0"/>
    <s v="Tarjeta de crédito"/>
    <n v="10.14"/>
    <s v="Ocupada"/>
    <x v="9"/>
    <s v="Plato_1"/>
    <n v="141.13999999999999"/>
    <d v="2023-04-05T00:56:00"/>
    <d v="2023-04-05T00:56:00"/>
    <d v="2023-04-05T04:05:00"/>
    <d v="1899-12-30T03:24:00"/>
    <n v="1.7666666666666666"/>
    <d v="1899-12-30T01:38:00"/>
    <x v="0"/>
    <x v="4"/>
  </r>
  <r>
    <n v="409"/>
    <s v="Cliente_166"/>
    <n v="5"/>
    <d v="2023-04-05T01:55:00"/>
    <d v="2023-04-05T03:01:00"/>
    <x v="1"/>
    <x v="0"/>
    <s v="Tarjeta de crédito"/>
    <n v="48.7"/>
    <s v="Reservada"/>
    <x v="9"/>
    <s v="Plato_13"/>
    <n v="251.7"/>
    <d v="2023-04-05T01:55:00"/>
    <d v="2023-04-05T01:55:00"/>
    <d v="2023-04-05T03:01:00"/>
    <d v="1899-12-30T01:06:00"/>
    <n v="2.7166666666666668"/>
    <d v="1899-12-30T00:00:00"/>
    <x v="1"/>
    <x v="4"/>
  </r>
  <r>
    <n v="410"/>
    <s v="Cliente_157"/>
    <n v="3"/>
    <d v="2023-04-05T02:47:00"/>
    <d v="2023-04-05T05:23:00"/>
    <x v="4"/>
    <x v="2"/>
    <s v="Tarjeta de crédito"/>
    <n v="43.65"/>
    <s v="Reservada"/>
    <x v="4"/>
    <s v="Plato_3"/>
    <n v="99.65"/>
    <d v="2023-04-05T02:47:00"/>
    <d v="2023-04-05T02:47:00"/>
    <d v="2023-04-05T05:23:00"/>
    <d v="1899-12-30T02:36:00"/>
    <n v="1.5166666666666666"/>
    <d v="1899-12-30T01:05:00"/>
    <x v="0"/>
    <x v="4"/>
  </r>
  <r>
    <n v="411"/>
    <s v="Cliente_212"/>
    <n v="3"/>
    <d v="2023-04-05T02:11:00"/>
    <d v="2023-04-05T05:04:00"/>
    <x v="1"/>
    <x v="0"/>
    <s v="Tarjeta de débito"/>
    <n v="21.88"/>
    <s v="Ocupada"/>
    <x v="1"/>
    <s v="Plato_20"/>
    <n v="240.88"/>
    <d v="2023-04-05T02:11:00"/>
    <d v="2023-04-05T02:11:00"/>
    <d v="2023-04-05T05:04:00"/>
    <d v="1899-12-30T03:08:00"/>
    <n v="1.3"/>
    <d v="1899-12-30T01:50:00"/>
    <x v="0"/>
    <x v="4"/>
  </r>
  <r>
    <n v="412"/>
    <s v="Cliente_912"/>
    <n v="4"/>
    <d v="2023-04-05T00:22:00"/>
    <d v="2023-04-05T02:03:00"/>
    <x v="3"/>
    <x v="2"/>
    <s v="Tarjeta de crédito"/>
    <n v="12.94"/>
    <s v="Ocupada"/>
    <x v="4"/>
    <s v="Plato_17"/>
    <n v="105.94"/>
    <d v="2023-04-05T00:22:00"/>
    <d v="2023-04-05T00:22:00"/>
    <d v="2023-04-05T02:03:00"/>
    <d v="1899-12-30T01:56:00"/>
    <n v="0.95"/>
    <d v="1899-12-30T00:59:00"/>
    <x v="0"/>
    <x v="4"/>
  </r>
  <r>
    <n v="413"/>
    <s v="Cliente_736"/>
    <n v="3"/>
    <d v="2023-04-05T02:36:00"/>
    <d v="2023-04-05T04:58:00"/>
    <x v="4"/>
    <x v="2"/>
    <s v="Tarjeta de crédito"/>
    <n v="23.01"/>
    <s v="Ocupada"/>
    <x v="10"/>
    <s v="Plato_8"/>
    <n v="58.010000000000005"/>
    <d v="2023-04-05T02:36:00"/>
    <d v="2023-04-05T02:36:00"/>
    <d v="2023-04-05T04:58:00"/>
    <d v="1899-12-30T02:37:00"/>
    <n v="0.2"/>
    <d v="1899-12-30T02:25:00"/>
    <x v="0"/>
    <x v="4"/>
  </r>
  <r>
    <n v="414"/>
    <s v="Cliente_328"/>
    <n v="6"/>
    <d v="2023-04-05T03:43:00"/>
    <d v="2023-04-05T07:12:00"/>
    <x v="3"/>
    <x v="1"/>
    <s v="Tarjeta de crédito"/>
    <n v="13.17"/>
    <s v="Reservada"/>
    <x v="0"/>
    <s v="Plato_11"/>
    <n v="46.17"/>
    <d v="2023-04-05T03:43:00"/>
    <d v="2023-04-05T03:43:00"/>
    <d v="2023-04-05T07:12:00"/>
    <d v="1899-12-30T03:29:00"/>
    <n v="0.6333333333333333"/>
    <d v="1899-12-30T02:51:00"/>
    <x v="0"/>
    <x v="4"/>
  </r>
  <r>
    <n v="415"/>
    <s v="Cliente_919"/>
    <n v="4"/>
    <d v="2023-04-05T00:39:00"/>
    <d v="2023-04-05T04:35:00"/>
    <x v="4"/>
    <x v="2"/>
    <s v="Tarjeta de crédito"/>
    <n v="20.51"/>
    <s v="Ocupada"/>
    <x v="2"/>
    <s v="Plato_6"/>
    <n v="178.51"/>
    <d v="2023-04-05T00:39:00"/>
    <d v="2023-04-05T00:39:00"/>
    <d v="2023-04-05T04:35:00"/>
    <d v="1899-12-30T04:11:00"/>
    <n v="1.45"/>
    <d v="1899-12-30T02:44:00"/>
    <x v="0"/>
    <x v="4"/>
  </r>
  <r>
    <n v="416"/>
    <s v="Cliente_958"/>
    <n v="2"/>
    <d v="2023-04-05T03:03:00"/>
    <d v="2023-04-05T06:37:00"/>
    <x v="1"/>
    <x v="2"/>
    <s v="Tarjeta de crédito"/>
    <n v="12.9"/>
    <s v="Reservada"/>
    <x v="7"/>
    <s v="Plato_1"/>
    <n v="37.9"/>
    <d v="2023-04-05T03:03:00"/>
    <d v="2023-04-05T03:03:00"/>
    <d v="2023-04-05T06:37:00"/>
    <d v="1899-12-30T03:34:00"/>
    <n v="0.15"/>
    <d v="1899-12-30T03:25:00"/>
    <x v="0"/>
    <x v="4"/>
  </r>
  <r>
    <n v="417"/>
    <s v="Cliente_395"/>
    <n v="2"/>
    <d v="2023-04-05T03:25:00"/>
    <d v="2023-04-05T04:33:00"/>
    <x v="2"/>
    <x v="2"/>
    <s v="Tarjeta de crédito"/>
    <n v="35.08"/>
    <s v="Libre"/>
    <x v="5"/>
    <s v="Plato_9"/>
    <n v="177.07999999999998"/>
    <d v="2023-04-05T03:25:00"/>
    <d v="2023-04-05T03:25:00"/>
    <d v="2023-04-05T04:33:00"/>
    <d v="1899-12-30T01:08:00"/>
    <n v="1.5"/>
    <d v="1899-12-30T00:00:00"/>
    <x v="1"/>
    <x v="4"/>
  </r>
  <r>
    <n v="418"/>
    <s v="Cliente_287"/>
    <n v="4"/>
    <d v="2023-04-05T00:52:00"/>
    <d v="2023-04-05T03:31:00"/>
    <x v="0"/>
    <x v="2"/>
    <s v="Tarjeta de crédito"/>
    <n v="35.51"/>
    <s v="Reservada"/>
    <x v="0"/>
    <s v="Plato_1"/>
    <n v="153.51"/>
    <d v="2023-04-05T00:52:00"/>
    <d v="2023-04-05T00:52:00"/>
    <d v="2023-04-05T03:31:00"/>
    <d v="1899-12-30T02:39:00"/>
    <n v="1.6666666666666667"/>
    <d v="1899-12-30T00:59:00"/>
    <x v="0"/>
    <x v="4"/>
  </r>
  <r>
    <n v="419"/>
    <s v="Cliente_479"/>
    <n v="4"/>
    <d v="2023-04-05T03:14:00"/>
    <d v="2023-04-05T05:43:00"/>
    <x v="3"/>
    <x v="0"/>
    <s v="Tarjeta de crédito"/>
    <n v="14.09"/>
    <s v="Ocupada"/>
    <x v="10"/>
    <s v="Plato_18"/>
    <n v="81.09"/>
    <d v="2023-04-05T03:14:00"/>
    <d v="2023-04-05T03:14:00"/>
    <d v="2023-04-05T05:43:00"/>
    <d v="1899-12-30T02:44:00"/>
    <n v="1.0666666666666667"/>
    <d v="1899-12-30T01:40:00"/>
    <x v="0"/>
    <x v="4"/>
  </r>
  <r>
    <n v="420"/>
    <s v="Cliente_33"/>
    <n v="6"/>
    <d v="2023-04-05T02:18:00"/>
    <d v="2023-04-05T05:29:00"/>
    <x v="2"/>
    <x v="0"/>
    <s v="Tarjeta de crédito"/>
    <n v="31.49"/>
    <s v="Ocupada"/>
    <x v="6"/>
    <s v="Plato_18"/>
    <n v="273.49"/>
    <d v="2023-04-05T02:18:00"/>
    <d v="2023-04-05T02:18:00"/>
    <d v="2023-04-05T05:29:00"/>
    <d v="1899-12-30T03:26:00"/>
    <n v="1.75"/>
    <d v="1899-12-30T01:41:00"/>
    <x v="0"/>
    <x v="4"/>
  </r>
  <r>
    <n v="421"/>
    <s v="Cliente_160"/>
    <n v="1"/>
    <d v="2023-04-05T01:37:00"/>
    <d v="2023-04-05T04:07:00"/>
    <x v="1"/>
    <x v="0"/>
    <s v="Tarjeta de crédito"/>
    <n v="17.57"/>
    <s v="Ocupada"/>
    <x v="9"/>
    <s v="Plato_17"/>
    <n v="102.57"/>
    <d v="2023-04-05T01:37:00"/>
    <d v="2023-04-05T01:37:00"/>
    <d v="2023-04-05T04:07:00"/>
    <d v="1899-12-30T02:45:00"/>
    <n v="1.1833333333333333"/>
    <d v="1899-12-30T01:34:00"/>
    <x v="0"/>
    <x v="4"/>
  </r>
  <r>
    <n v="422"/>
    <s v="Cliente_109"/>
    <n v="6"/>
    <d v="2023-04-05T00:36:00"/>
    <d v="2023-04-05T03:09:00"/>
    <x v="2"/>
    <x v="0"/>
    <s v="Tarjeta de crédito"/>
    <n v="39.72"/>
    <s v="Reservada"/>
    <x v="0"/>
    <s v="Plato_10"/>
    <n v="127.72"/>
    <d v="2023-04-05T00:36:00"/>
    <d v="2023-04-05T00:36:00"/>
    <d v="2023-04-05T03:09:00"/>
    <d v="1899-12-30T02:33:00"/>
    <n v="0.56666666666666665"/>
    <d v="1899-12-30T01:59:00"/>
    <x v="0"/>
    <x v="4"/>
  </r>
  <r>
    <n v="423"/>
    <s v="Cliente_151"/>
    <n v="2"/>
    <d v="2023-04-05T02:34:00"/>
    <d v="2023-04-05T04:57:00"/>
    <x v="1"/>
    <x v="0"/>
    <s v="Efectivo"/>
    <n v="34.130000000000003"/>
    <s v="Libre"/>
    <x v="8"/>
    <s v="Plato_16"/>
    <n v="186.13"/>
    <d v="2023-04-05T02:34:00"/>
    <d v="2023-04-05T02:34:00"/>
    <d v="2023-04-05T04:57:00"/>
    <d v="1899-12-30T02:23:00"/>
    <n v="0.51666666666666672"/>
    <d v="1899-12-30T01:52:00"/>
    <x v="0"/>
    <x v="4"/>
  </r>
  <r>
    <n v="424"/>
    <s v="Cliente_342"/>
    <n v="3"/>
    <d v="2023-04-05T01:08:00"/>
    <d v="2023-04-05T03:17:00"/>
    <x v="2"/>
    <x v="2"/>
    <s v="Efectivo"/>
    <n v="11.02"/>
    <s v="Reservada"/>
    <x v="1"/>
    <s v="Plato_5"/>
    <n v="158.02000000000001"/>
    <d v="2023-04-05T01:08:00"/>
    <d v="2023-04-05T01:08:00"/>
    <d v="2023-04-05T03:17:00"/>
    <d v="1899-12-30T02:09:00"/>
    <n v="1.4666666666666666"/>
    <d v="1899-12-30T00:41:00"/>
    <x v="0"/>
    <x v="4"/>
  </r>
  <r>
    <n v="425"/>
    <s v="Cliente_332"/>
    <n v="3"/>
    <d v="2023-04-05T01:24:00"/>
    <d v="2023-04-05T03:45:00"/>
    <x v="2"/>
    <x v="0"/>
    <s v="Tarjeta de crédito"/>
    <n v="49.43"/>
    <s v="Reservada"/>
    <x v="4"/>
    <s v="Plato_12"/>
    <n v="68.430000000000007"/>
    <d v="2023-04-05T01:24:00"/>
    <d v="2023-04-05T01:24:00"/>
    <d v="2023-04-05T03:45:00"/>
    <d v="1899-12-30T02:21:00"/>
    <n v="0.46666666666666667"/>
    <d v="1899-12-30T01:53:00"/>
    <x v="0"/>
    <x v="4"/>
  </r>
  <r>
    <n v="426"/>
    <s v="Cliente_689"/>
    <n v="2"/>
    <d v="2023-04-05T03:11:00"/>
    <d v="2023-04-05T05:02:00"/>
    <x v="4"/>
    <x v="0"/>
    <s v="Tarjeta de crédito"/>
    <n v="47.8"/>
    <s v="Reservada"/>
    <x v="2"/>
    <s v="Plato_11"/>
    <n v="294.8"/>
    <d v="2023-04-05T03:11:00"/>
    <d v="2023-04-05T03:11:00"/>
    <d v="2023-04-05T05:02:00"/>
    <d v="1899-12-30T01:51:00"/>
    <n v="1.9333333333333333"/>
    <d v="1899-12-30T00:00:00"/>
    <x v="1"/>
    <x v="4"/>
  </r>
  <r>
    <n v="427"/>
    <s v="Cliente_953"/>
    <n v="4"/>
    <d v="2023-04-05T02:34:00"/>
    <d v="2023-04-05T03:43:00"/>
    <x v="2"/>
    <x v="0"/>
    <s v="Efectivo"/>
    <n v="43.74"/>
    <s v="Libre"/>
    <x v="6"/>
    <s v="Plato_1"/>
    <n v="249.74"/>
    <d v="2023-04-05T02:34:00"/>
    <d v="2023-04-05T02:34:00"/>
    <d v="2023-04-05T03:43:00"/>
    <d v="1899-12-30T01:09:00"/>
    <n v="2.7666666666666666"/>
    <d v="1899-12-30T00:00:00"/>
    <x v="1"/>
    <x v="4"/>
  </r>
  <r>
    <n v="428"/>
    <s v="Cliente_518"/>
    <n v="5"/>
    <d v="2023-04-05T03:18:00"/>
    <d v="2023-04-05T06:03:00"/>
    <x v="4"/>
    <x v="1"/>
    <s v="Tarjeta de crédito"/>
    <n v="15.6"/>
    <s v="Reservada"/>
    <x v="8"/>
    <s v="Plato_20"/>
    <n v="190.6"/>
    <d v="2023-04-05T03:18:00"/>
    <d v="2023-04-05T03:18:00"/>
    <d v="2023-04-05T06:03:00"/>
    <d v="1899-12-30T02:45:00"/>
    <n v="2.9833333333333334"/>
    <d v="1899-12-30T00:00:00"/>
    <x v="1"/>
    <x v="4"/>
  </r>
  <r>
    <n v="429"/>
    <s v="Cliente_348"/>
    <n v="1"/>
    <d v="2023-04-05T00:10:00"/>
    <d v="2023-04-05T03:46:00"/>
    <x v="4"/>
    <x v="0"/>
    <s v="Tarjeta de crédito"/>
    <n v="10.95"/>
    <s v="Reservada"/>
    <x v="2"/>
    <s v="Plato_10"/>
    <n v="88.95"/>
    <d v="2023-04-05T00:10:00"/>
    <d v="2023-04-05T00:10:00"/>
    <d v="2023-04-05T03:46:00"/>
    <d v="1899-12-30T03:36:00"/>
    <n v="0.45"/>
    <d v="1899-12-30T03:09:00"/>
    <x v="0"/>
    <x v="4"/>
  </r>
  <r>
    <n v="430"/>
    <s v="Cliente_259"/>
    <n v="3"/>
    <d v="2023-04-05T02:21:00"/>
    <d v="2023-04-05T03:59:00"/>
    <x v="4"/>
    <x v="0"/>
    <s v="Tarjeta de débito"/>
    <n v="42.09"/>
    <s v="Reservada"/>
    <x v="5"/>
    <s v="Plato_1"/>
    <n v="67.09"/>
    <d v="2023-04-05T02:21:00"/>
    <d v="2023-04-05T02:21:00"/>
    <d v="2023-04-05T03:59:00"/>
    <d v="1899-12-30T01:38:00"/>
    <n v="0.81666666666666665"/>
    <d v="1899-12-30T00:49:00"/>
    <x v="0"/>
    <x v="4"/>
  </r>
  <r>
    <n v="431"/>
    <s v="Cliente_243"/>
    <n v="5"/>
    <d v="2023-04-05T03:33:00"/>
    <d v="2023-04-05T07:25:00"/>
    <x v="3"/>
    <x v="0"/>
    <s v="Tarjeta de crédito"/>
    <n v="39.82"/>
    <s v="Libre"/>
    <x v="10"/>
    <s v="Plato_2"/>
    <n v="99.82"/>
    <d v="2023-04-05T03:33:00"/>
    <d v="2023-04-05T03:33:00"/>
    <d v="2023-04-05T07:25:00"/>
    <d v="1899-12-30T03:52:00"/>
    <n v="0.33333333333333331"/>
    <d v="1899-12-30T03:32:00"/>
    <x v="0"/>
    <x v="4"/>
  </r>
  <r>
    <n v="432"/>
    <s v="Cliente_869"/>
    <n v="2"/>
    <d v="2023-04-05T03:31:00"/>
    <d v="2023-04-05T05:54:00"/>
    <x v="4"/>
    <x v="2"/>
    <s v="Tarjeta de crédito"/>
    <n v="18.71"/>
    <s v="Libre"/>
    <x v="1"/>
    <s v="Plato_3"/>
    <n v="127.71000000000001"/>
    <d v="2023-04-05T03:31:00"/>
    <d v="2023-04-05T03:31:00"/>
    <d v="2023-04-05T05:54:00"/>
    <d v="1899-12-30T02:23:00"/>
    <n v="1.2333333333333334"/>
    <d v="1899-12-30T01:09:00"/>
    <x v="0"/>
    <x v="4"/>
  </r>
  <r>
    <n v="433"/>
    <s v="Cliente_306"/>
    <n v="4"/>
    <d v="2023-04-05T01:14:00"/>
    <d v="2023-04-05T03:09:00"/>
    <x v="4"/>
    <x v="0"/>
    <s v="Tarjeta de crédito"/>
    <n v="45.77"/>
    <s v="Reservada"/>
    <x v="6"/>
    <s v="Plato_2"/>
    <n v="147.77000000000001"/>
    <d v="2023-04-05T01:14:00"/>
    <d v="2023-04-05T01:14:00"/>
    <d v="2023-04-05T03:09:00"/>
    <d v="1899-12-30T01:55:00"/>
    <n v="1.2333333333333334"/>
    <d v="1899-12-30T00:41:00"/>
    <x v="0"/>
    <x v="4"/>
  </r>
  <r>
    <n v="434"/>
    <s v="Cliente_842"/>
    <n v="4"/>
    <d v="2023-04-05T00:15:00"/>
    <d v="2023-04-05T03:55:00"/>
    <x v="4"/>
    <x v="0"/>
    <s v="Tarjeta de crédito"/>
    <n v="37.15"/>
    <s v="Reservada"/>
    <x v="6"/>
    <s v="Plato_10"/>
    <n v="133.15"/>
    <d v="2023-04-05T00:15:00"/>
    <d v="2023-04-05T00:15:00"/>
    <d v="2023-04-05T03:55:00"/>
    <d v="1899-12-30T03:40:00"/>
    <n v="0.96666666666666667"/>
    <d v="1899-12-30T02:42:00"/>
    <x v="0"/>
    <x v="4"/>
  </r>
  <r>
    <n v="435"/>
    <s v="Cliente_349"/>
    <n v="6"/>
    <d v="2023-04-05T03:53:00"/>
    <d v="2023-04-05T06:01:00"/>
    <x v="3"/>
    <x v="0"/>
    <s v="Tarjeta de crédito"/>
    <n v="30.48"/>
    <s v="Ocupada"/>
    <x v="0"/>
    <s v="Plato_10"/>
    <n v="184.48"/>
    <d v="2023-04-05T03:53:00"/>
    <d v="2023-04-05T03:53:00"/>
    <d v="2023-04-05T06:01:00"/>
    <d v="1899-12-30T02:23:00"/>
    <n v="1.85"/>
    <d v="1899-12-30T00:32:00"/>
    <x v="0"/>
    <x v="4"/>
  </r>
  <r>
    <n v="436"/>
    <s v="Cliente_316"/>
    <n v="3"/>
    <d v="2023-04-05T00:12:00"/>
    <d v="2023-04-05T04:04:00"/>
    <x v="3"/>
    <x v="0"/>
    <s v="Tarjeta de crédito"/>
    <n v="10.14"/>
    <s v="Ocupada"/>
    <x v="2"/>
    <s v="Plato_16"/>
    <n v="66.14"/>
    <d v="2023-04-05T00:12:00"/>
    <d v="2023-04-05T00:12:00"/>
    <d v="2023-04-05T04:04:00"/>
    <d v="1899-12-30T04:07:00"/>
    <n v="0.75"/>
    <d v="1899-12-30T03:22:00"/>
    <x v="0"/>
    <x v="4"/>
  </r>
  <r>
    <n v="437"/>
    <s v="Cliente_600"/>
    <n v="6"/>
    <d v="2023-04-05T03:02:00"/>
    <d v="2023-04-05T05:25:00"/>
    <x v="0"/>
    <x v="0"/>
    <s v="Tarjeta de crédito"/>
    <n v="12.56"/>
    <s v="Reservada"/>
    <x v="3"/>
    <s v="Plato_8"/>
    <n v="82.56"/>
    <d v="2023-04-05T03:02:00"/>
    <d v="2023-04-05T03:02:00"/>
    <d v="2023-04-05T05:25:00"/>
    <d v="1899-12-30T02:23:00"/>
    <n v="0.85"/>
    <d v="1899-12-30T01:32:00"/>
    <x v="0"/>
    <x v="4"/>
  </r>
  <r>
    <n v="438"/>
    <s v="Cliente_732"/>
    <n v="1"/>
    <d v="2023-04-05T03:58:00"/>
    <d v="2023-04-05T07:33:00"/>
    <x v="1"/>
    <x v="0"/>
    <s v="Tarjeta de crédito"/>
    <n v="19.3"/>
    <s v="Libre"/>
    <x v="10"/>
    <s v="Plato_11"/>
    <n v="52.3"/>
    <d v="2023-04-05T03:58:00"/>
    <d v="2023-04-05T03:58:00"/>
    <d v="2023-04-05T07:33:00"/>
    <d v="1899-12-30T03:35:00"/>
    <n v="0.85"/>
    <d v="1899-12-30T02:44:00"/>
    <x v="0"/>
    <x v="4"/>
  </r>
  <r>
    <n v="439"/>
    <s v="Cliente_807"/>
    <n v="1"/>
    <d v="2023-04-05T00:00:00"/>
    <d v="2023-04-05T01:23:00"/>
    <x v="0"/>
    <x v="2"/>
    <s v="Tarjeta de crédito"/>
    <n v="25.56"/>
    <s v="Libre"/>
    <x v="6"/>
    <s v="Plato_11"/>
    <n v="202.56"/>
    <d v="2023-04-05T00:00:00"/>
    <d v="2023-04-05T00:00:00"/>
    <d v="2023-04-05T01:23:00"/>
    <d v="1899-12-30T01:23:00"/>
    <n v="1.0666666666666667"/>
    <d v="1899-12-30T00:19:00"/>
    <x v="0"/>
    <x v="4"/>
  </r>
  <r>
    <n v="440"/>
    <s v="Cliente_900"/>
    <n v="1"/>
    <d v="2023-04-05T01:59:00"/>
    <d v="2023-04-05T05:48:00"/>
    <x v="2"/>
    <x v="0"/>
    <s v="Tarjeta de crédito"/>
    <n v="38.85"/>
    <s v="Ocupada"/>
    <x v="10"/>
    <s v="Plato_14"/>
    <n v="122.85"/>
    <d v="2023-04-05T01:59:00"/>
    <d v="2023-04-05T01:59:00"/>
    <d v="2023-04-05T05:48:00"/>
    <d v="1899-12-30T04:04:00"/>
    <n v="0.75"/>
    <d v="1899-12-30T03:19:00"/>
    <x v="0"/>
    <x v="4"/>
  </r>
  <r>
    <n v="441"/>
    <s v="Cliente_143"/>
    <n v="6"/>
    <d v="2023-04-05T01:04:00"/>
    <d v="2023-04-05T03:23:00"/>
    <x v="2"/>
    <x v="0"/>
    <s v="Efectivo"/>
    <n v="23.31"/>
    <s v="Ocupada"/>
    <x v="0"/>
    <s v="Plato_8"/>
    <n v="206.31"/>
    <d v="2023-04-05T01:04:00"/>
    <d v="2023-04-05T01:04:00"/>
    <d v="2023-04-05T03:23:00"/>
    <d v="1899-12-30T02:34:00"/>
    <n v="1.5"/>
    <d v="1899-12-30T01:04:00"/>
    <x v="0"/>
    <x v="4"/>
  </r>
  <r>
    <n v="442"/>
    <s v="Cliente_405"/>
    <n v="3"/>
    <d v="2023-04-05T02:04:00"/>
    <d v="2023-04-05T03:18:00"/>
    <x v="4"/>
    <x v="2"/>
    <s v="Tarjeta de crédito"/>
    <n v="21.07"/>
    <s v="Ocupada"/>
    <x v="7"/>
    <s v="Plato_18"/>
    <n v="256.07"/>
    <d v="2023-04-05T02:04:00"/>
    <d v="2023-04-05T02:04:00"/>
    <d v="2023-04-05T03:18:00"/>
    <d v="1899-12-30T01:29:00"/>
    <n v="2.1833333333333331"/>
    <d v="1899-12-30T00:00:00"/>
    <x v="1"/>
    <x v="4"/>
  </r>
  <r>
    <n v="443"/>
    <s v="Cliente_332"/>
    <n v="2"/>
    <d v="2023-04-05T01:15:00"/>
    <d v="2023-04-05T03:14:00"/>
    <x v="2"/>
    <x v="0"/>
    <s v="Tarjeta de débito"/>
    <n v="14.48"/>
    <s v="Libre"/>
    <x v="5"/>
    <s v="Plato_14"/>
    <n v="231.48"/>
    <d v="2023-04-05T01:15:00"/>
    <d v="2023-04-05T01:15:00"/>
    <d v="2023-04-05T03:14:00"/>
    <d v="1899-12-30T01:59:00"/>
    <n v="2.5833333333333335"/>
    <d v="1899-12-30T00:00:00"/>
    <x v="1"/>
    <x v="4"/>
  </r>
  <r>
    <n v="444"/>
    <s v="Cliente_894"/>
    <n v="5"/>
    <d v="2023-04-05T03:23:00"/>
    <d v="2023-04-05T06:08:00"/>
    <x v="1"/>
    <x v="0"/>
    <s v="Tarjeta de crédito"/>
    <n v="25.26"/>
    <s v="Libre"/>
    <x v="10"/>
    <s v="Plato_14"/>
    <n v="120.26"/>
    <d v="2023-04-05T03:23:00"/>
    <d v="2023-04-05T03:23:00"/>
    <d v="2023-04-05T06:08:00"/>
    <d v="1899-12-30T02:45:00"/>
    <n v="1.35"/>
    <d v="1899-12-30T01:24:00"/>
    <x v="0"/>
    <x v="4"/>
  </r>
  <r>
    <n v="445"/>
    <s v="Cliente_473"/>
    <n v="5"/>
    <d v="2023-04-05T01:01:00"/>
    <d v="2023-04-05T03:09:00"/>
    <x v="1"/>
    <x v="1"/>
    <s v="Tarjeta de crédito"/>
    <n v="14.28"/>
    <s v="Libre"/>
    <x v="3"/>
    <s v="Plato_6"/>
    <n v="95.28"/>
    <d v="2023-04-05T01:01:00"/>
    <d v="2023-04-05T01:01:00"/>
    <d v="2023-04-05T03:09:00"/>
    <d v="1899-12-30T02:08:00"/>
    <n v="0.43333333333333335"/>
    <d v="1899-12-30T01:42:00"/>
    <x v="0"/>
    <x v="4"/>
  </r>
  <r>
    <n v="446"/>
    <s v="Cliente_606"/>
    <n v="2"/>
    <d v="2023-04-05T02:48:00"/>
    <d v="2023-04-05T06:13:00"/>
    <x v="1"/>
    <x v="0"/>
    <s v="Tarjeta de crédito"/>
    <n v="35.24"/>
    <s v="Libre"/>
    <x v="8"/>
    <s v="Plato_13"/>
    <n v="56.24"/>
    <d v="2023-04-05T02:48:00"/>
    <d v="2023-04-05T02:48:00"/>
    <d v="2023-04-05T06:13:00"/>
    <d v="1899-12-30T03:25:00"/>
    <n v="0.13333333333333333"/>
    <d v="1899-12-30T03:17:00"/>
    <x v="0"/>
    <x v="4"/>
  </r>
  <r>
    <n v="447"/>
    <s v="Cliente_404"/>
    <n v="2"/>
    <d v="2023-04-05T03:53:00"/>
    <d v="2023-04-05T07:24:00"/>
    <x v="4"/>
    <x v="2"/>
    <s v="Tarjeta de crédito"/>
    <n v="28.68"/>
    <s v="Libre"/>
    <x v="0"/>
    <s v="Plato_3"/>
    <n v="209.68"/>
    <d v="2023-04-05T03:53:00"/>
    <d v="2023-04-05T03:53:00"/>
    <d v="2023-04-05T07:24:00"/>
    <d v="1899-12-30T03:31:00"/>
    <n v="1.4333333333333333"/>
    <d v="1899-12-30T02:05:00"/>
    <x v="0"/>
    <x v="4"/>
  </r>
  <r>
    <n v="448"/>
    <s v="Cliente_216"/>
    <n v="5"/>
    <d v="2023-04-05T00:07:00"/>
    <d v="2023-04-05T03:35:00"/>
    <x v="4"/>
    <x v="2"/>
    <s v="Tarjeta de crédito"/>
    <n v="35.68"/>
    <s v="Ocupada"/>
    <x v="5"/>
    <s v="Plato_12"/>
    <n v="172.68"/>
    <d v="2023-04-05T00:07:00"/>
    <d v="2023-04-05T00:07:00"/>
    <d v="2023-04-05T03:35:00"/>
    <d v="1899-12-30T03:43:00"/>
    <n v="1.1000000000000001"/>
    <d v="1899-12-30T02:37:00"/>
    <x v="0"/>
    <x v="4"/>
  </r>
  <r>
    <n v="449"/>
    <s v="Cliente_717"/>
    <n v="3"/>
    <d v="2023-04-05T03:25:00"/>
    <d v="2023-04-05T05:02:00"/>
    <x v="0"/>
    <x v="0"/>
    <s v="Efectivo"/>
    <n v="42.25"/>
    <s v="Ocupada"/>
    <x v="2"/>
    <s v="Plato_15"/>
    <n v="106.25"/>
    <d v="2023-04-05T03:25:00"/>
    <d v="2023-04-05T03:25:00"/>
    <d v="2023-04-05T05:02:00"/>
    <d v="1899-12-30T01:52:00"/>
    <n v="0.55000000000000004"/>
    <d v="1899-12-30T01:19:00"/>
    <x v="0"/>
    <x v="4"/>
  </r>
  <r>
    <n v="450"/>
    <s v="Cliente_783"/>
    <n v="6"/>
    <d v="2023-04-05T03:51:00"/>
    <d v="2023-04-05T05:01:00"/>
    <x v="0"/>
    <x v="0"/>
    <s v="Tarjeta de crédito"/>
    <n v="48.9"/>
    <s v="Ocupada"/>
    <x v="6"/>
    <s v="Plato_4"/>
    <n v="120.9"/>
    <d v="2023-04-05T03:51:00"/>
    <d v="2023-04-05T03:51:00"/>
    <d v="2023-04-05T05:01:00"/>
    <d v="1899-12-30T01:25:00"/>
    <n v="0.56666666666666665"/>
    <d v="1899-12-30T00:51:00"/>
    <x v="0"/>
    <x v="4"/>
  </r>
  <r>
    <n v="451"/>
    <s v="Cliente_240"/>
    <n v="1"/>
    <d v="2023-04-05T01:17:00"/>
    <d v="2023-04-05T02:26:00"/>
    <x v="3"/>
    <x v="1"/>
    <s v="Tarjeta de crédito"/>
    <n v="46.37"/>
    <s v="Libre"/>
    <x v="6"/>
    <s v="Plato_8"/>
    <n v="138.37"/>
    <d v="2023-04-05T01:17:00"/>
    <d v="2023-04-05T01:17:00"/>
    <d v="2023-04-05T02:26:00"/>
    <d v="1899-12-30T01:09:00"/>
    <n v="1.7166666666666666"/>
    <d v="1899-12-30T00:00:00"/>
    <x v="1"/>
    <x v="4"/>
  </r>
  <r>
    <n v="452"/>
    <s v="Cliente_589"/>
    <n v="1"/>
    <d v="2023-04-05T02:53:00"/>
    <d v="2023-04-05T05:19:00"/>
    <x v="4"/>
    <x v="0"/>
    <s v="Tarjeta de crédito"/>
    <n v="43.48"/>
    <s v="Reservada"/>
    <x v="7"/>
    <s v="Plato_17"/>
    <n v="201.48"/>
    <d v="2023-04-05T02:53:00"/>
    <d v="2023-04-05T02:53:00"/>
    <d v="2023-04-05T05:19:00"/>
    <d v="1899-12-30T02:26:00"/>
    <n v="2.0499999999999998"/>
    <d v="1899-12-30T00:23:00"/>
    <x v="0"/>
    <x v="4"/>
  </r>
  <r>
    <n v="453"/>
    <s v="Cliente_284"/>
    <n v="1"/>
    <d v="2023-04-05T03:42:00"/>
    <d v="2023-04-05T05:07:00"/>
    <x v="2"/>
    <x v="1"/>
    <s v="Tarjeta de crédito"/>
    <n v="36.83"/>
    <s v="Libre"/>
    <x v="9"/>
    <s v="Plato_18"/>
    <n v="166.82999999999998"/>
    <d v="2023-04-05T03:42:00"/>
    <d v="2023-04-05T03:42:00"/>
    <d v="2023-04-05T05:07:00"/>
    <d v="1899-12-30T01:25:00"/>
    <n v="1.6666666666666667"/>
    <d v="1899-12-30T00:00:00"/>
    <x v="1"/>
    <x v="4"/>
  </r>
  <r>
    <n v="454"/>
    <s v="Cliente_342"/>
    <n v="3"/>
    <d v="2023-04-05T03:26:00"/>
    <d v="2023-04-05T04:53:00"/>
    <x v="1"/>
    <x v="0"/>
    <s v="Tarjeta de crédito"/>
    <n v="39.619999999999997"/>
    <s v="Libre"/>
    <x v="1"/>
    <s v="Plato_6"/>
    <n v="272.62"/>
    <d v="2023-04-05T03:26:00"/>
    <d v="2023-04-05T03:26:00"/>
    <d v="2023-04-05T04:53:00"/>
    <d v="1899-12-30T01:27:00"/>
    <n v="2.5499999999999998"/>
    <d v="1899-12-30T00:00:00"/>
    <x v="1"/>
    <x v="4"/>
  </r>
  <r>
    <n v="455"/>
    <s v="Cliente_665"/>
    <n v="6"/>
    <d v="2023-04-05T03:58:00"/>
    <d v="2023-04-05T05:54:00"/>
    <x v="3"/>
    <x v="1"/>
    <s v="Tarjeta de débito"/>
    <n v="19.7"/>
    <s v="Reservada"/>
    <x v="1"/>
    <s v="Plato_7"/>
    <n v="67.7"/>
    <d v="2023-04-05T03:58:00"/>
    <d v="2023-04-05T03:58:00"/>
    <d v="2023-04-05T05:54:00"/>
    <d v="1899-12-30T01:56:00"/>
    <n v="0.18333333333333332"/>
    <d v="1899-12-30T01:45:00"/>
    <x v="0"/>
    <x v="4"/>
  </r>
  <r>
    <n v="456"/>
    <s v="Cliente_207"/>
    <n v="6"/>
    <d v="2023-04-05T02:12:00"/>
    <d v="2023-04-05T05:15:00"/>
    <x v="4"/>
    <x v="0"/>
    <s v="Tarjeta de crédito"/>
    <n v="21.94"/>
    <s v="Libre"/>
    <x v="10"/>
    <s v="Plato_20"/>
    <n v="169.94"/>
    <d v="2023-04-05T02:12:00"/>
    <d v="2023-04-05T02:12:00"/>
    <d v="2023-04-05T05:15:00"/>
    <d v="1899-12-30T03:03:00"/>
    <n v="1.1833333333333333"/>
    <d v="1899-12-30T01:52:00"/>
    <x v="0"/>
    <x v="4"/>
  </r>
  <r>
    <n v="457"/>
    <s v="Cliente_531"/>
    <n v="6"/>
    <d v="2023-04-05T03:48:00"/>
    <d v="2023-04-05T07:32:00"/>
    <x v="2"/>
    <x v="0"/>
    <s v="Efectivo"/>
    <n v="17.260000000000002"/>
    <s v="Reservada"/>
    <x v="6"/>
    <s v="Plato_11"/>
    <n v="154.26"/>
    <d v="2023-04-05T03:48:00"/>
    <d v="2023-04-05T03:48:00"/>
    <d v="2023-04-05T07:32:00"/>
    <d v="1899-12-30T03:44:00"/>
    <n v="0.96666666666666667"/>
    <d v="1899-12-30T02:46:00"/>
    <x v="0"/>
    <x v="4"/>
  </r>
  <r>
    <n v="458"/>
    <s v="Cliente_420"/>
    <n v="3"/>
    <d v="2023-04-05T02:41:00"/>
    <d v="2023-04-05T04:21:00"/>
    <x v="4"/>
    <x v="0"/>
    <s v="Tarjeta de crédito"/>
    <n v="15.21"/>
    <s v="Ocupada"/>
    <x v="6"/>
    <s v="Plato_16"/>
    <n v="283.20999999999998"/>
    <d v="2023-04-05T02:41:00"/>
    <d v="2023-04-05T02:41:00"/>
    <d v="2023-04-05T04:21:00"/>
    <d v="1899-12-30T01:55:00"/>
    <n v="1.4833333333333334"/>
    <d v="1899-12-30T00:26:00"/>
    <x v="0"/>
    <x v="4"/>
  </r>
  <r>
    <n v="459"/>
    <s v="Cliente_989"/>
    <n v="1"/>
    <d v="2023-04-05T00:24:00"/>
    <d v="2023-04-05T02:12:00"/>
    <x v="1"/>
    <x v="0"/>
    <s v="Tarjeta de crédito"/>
    <n v="32.770000000000003"/>
    <s v="Ocupada"/>
    <x v="10"/>
    <s v="Plato_16"/>
    <n v="116.77000000000001"/>
    <d v="2023-04-05T00:24:00"/>
    <d v="2023-04-05T00:24:00"/>
    <d v="2023-04-05T02:12:00"/>
    <d v="1899-12-30T02:03:00"/>
    <n v="0.5"/>
    <d v="1899-12-30T01:33:00"/>
    <x v="0"/>
    <x v="4"/>
  </r>
  <r>
    <n v="460"/>
    <s v="Cliente_964"/>
    <n v="6"/>
    <d v="2023-04-05T03:27:00"/>
    <d v="2023-04-05T06:56:00"/>
    <x v="4"/>
    <x v="2"/>
    <s v="Tarjeta de crédito"/>
    <n v="49.6"/>
    <s v="Libre"/>
    <x v="8"/>
    <s v="Plato_16"/>
    <n v="225.6"/>
    <d v="2023-04-05T03:27:00"/>
    <d v="2023-04-05T03:27:00"/>
    <d v="2023-04-05T06:56:00"/>
    <d v="1899-12-30T03:29:00"/>
    <n v="2.0666666666666669"/>
    <d v="1899-12-30T01:25:00"/>
    <x v="0"/>
    <x v="4"/>
  </r>
  <r>
    <n v="461"/>
    <s v="Cliente_421"/>
    <n v="3"/>
    <d v="2023-04-05T02:43:00"/>
    <d v="2023-04-05T05:55:00"/>
    <x v="3"/>
    <x v="2"/>
    <s v="Efectivo"/>
    <n v="21.51"/>
    <s v="Libre"/>
    <x v="4"/>
    <s v="Plato_8"/>
    <n v="120.51"/>
    <d v="2023-04-05T02:43:00"/>
    <d v="2023-04-05T02:43:00"/>
    <d v="2023-04-05T05:55:00"/>
    <d v="1899-12-30T03:12:00"/>
    <n v="1.1000000000000001"/>
    <d v="1899-12-30T02:06:00"/>
    <x v="0"/>
    <x v="4"/>
  </r>
  <r>
    <n v="462"/>
    <s v="Cliente_27"/>
    <n v="2"/>
    <d v="2023-04-05T02:12:00"/>
    <d v="2023-04-05T04:27:00"/>
    <x v="2"/>
    <x v="0"/>
    <s v="Tarjeta de crédito"/>
    <n v="21.17"/>
    <s v="Reservada"/>
    <x v="0"/>
    <s v="Plato_11"/>
    <n v="120.17"/>
    <d v="2023-04-05T02:12:00"/>
    <d v="2023-04-05T02:12:00"/>
    <d v="2023-04-05T04:27:00"/>
    <d v="1899-12-30T02:15:00"/>
    <n v="0.18333333333333332"/>
    <d v="1899-12-30T02:04:00"/>
    <x v="0"/>
    <x v="4"/>
  </r>
  <r>
    <n v="463"/>
    <s v="Cliente_194"/>
    <n v="2"/>
    <d v="2023-04-05T00:53:00"/>
    <d v="2023-04-05T03:13:00"/>
    <x v="2"/>
    <x v="0"/>
    <s v="Tarjeta de débito"/>
    <n v="17.07"/>
    <s v="Ocupada"/>
    <x v="3"/>
    <s v="Plato_17"/>
    <n v="110.07"/>
    <d v="2023-04-05T00:53:00"/>
    <d v="2023-04-05T00:53:00"/>
    <d v="2023-04-05T03:13:00"/>
    <d v="1899-12-30T02:35:00"/>
    <n v="0.23333333333333334"/>
    <d v="1899-12-30T02:21:00"/>
    <x v="0"/>
    <x v="4"/>
  </r>
  <r>
    <n v="464"/>
    <s v="Cliente_440"/>
    <n v="1"/>
    <d v="2023-04-05T01:21:00"/>
    <d v="2023-04-05T04:39:00"/>
    <x v="4"/>
    <x v="0"/>
    <s v="Tarjeta de crédito"/>
    <n v="48.5"/>
    <s v="Reservada"/>
    <x v="9"/>
    <s v="Plato_10"/>
    <n v="202.5"/>
    <d v="2023-04-05T01:21:00"/>
    <d v="2023-04-05T01:21:00"/>
    <d v="2023-04-05T04:39:00"/>
    <d v="1899-12-30T03:18:00"/>
    <n v="1.4"/>
    <d v="1899-12-30T01:54:00"/>
    <x v="0"/>
    <x v="4"/>
  </r>
  <r>
    <n v="465"/>
    <s v="Cliente_876"/>
    <n v="2"/>
    <d v="2023-04-05T01:11:00"/>
    <d v="2023-04-05T03:38:00"/>
    <x v="1"/>
    <x v="0"/>
    <s v="Tarjeta de crédito"/>
    <n v="44.9"/>
    <s v="Ocupada"/>
    <x v="7"/>
    <s v="Plato_1"/>
    <n v="165.9"/>
    <d v="2023-04-05T01:11:00"/>
    <d v="2023-04-05T01:11:00"/>
    <d v="2023-04-05T03:38:00"/>
    <d v="1899-12-30T02:42:00"/>
    <n v="1"/>
    <d v="1899-12-30T01:42:00"/>
    <x v="0"/>
    <x v="4"/>
  </r>
  <r>
    <n v="466"/>
    <s v="Cliente_365"/>
    <n v="1"/>
    <d v="2023-04-05T01:54:00"/>
    <d v="2023-04-05T04:20:00"/>
    <x v="1"/>
    <x v="0"/>
    <s v="Tarjeta de crédito"/>
    <n v="26.63"/>
    <s v="Libre"/>
    <x v="6"/>
    <s v="Plato_5"/>
    <n v="166.63"/>
    <d v="2023-04-05T01:54:00"/>
    <d v="2023-04-05T01:54:00"/>
    <d v="2023-04-05T04:20:00"/>
    <d v="1899-12-30T02:26:00"/>
    <n v="2.4166666666666665"/>
    <d v="1899-12-30T00:01:00"/>
    <x v="0"/>
    <x v="4"/>
  </r>
  <r>
    <n v="467"/>
    <s v="Cliente_185"/>
    <n v="3"/>
    <d v="2023-04-05T02:42:00"/>
    <d v="2023-04-05T04:14:00"/>
    <x v="1"/>
    <x v="0"/>
    <s v="Tarjeta de débito"/>
    <n v="42.31"/>
    <s v="Reservada"/>
    <x v="4"/>
    <s v="Plato_11"/>
    <n v="185.31"/>
    <d v="2023-04-05T02:42:00"/>
    <d v="2023-04-05T02:42:00"/>
    <d v="2023-04-05T04:14:00"/>
    <d v="1899-12-30T01:32:00"/>
    <n v="1.2"/>
    <d v="1899-12-30T00:20:00"/>
    <x v="0"/>
    <x v="4"/>
  </r>
  <r>
    <n v="468"/>
    <s v="Cliente_558"/>
    <n v="6"/>
    <d v="2023-04-05T02:59:00"/>
    <d v="2023-04-05T05:45:00"/>
    <x v="2"/>
    <x v="1"/>
    <s v="Tarjeta de crédito"/>
    <n v="14.28"/>
    <s v="Reservada"/>
    <x v="10"/>
    <s v="Plato_12"/>
    <n v="120.28"/>
    <d v="2023-04-05T02:59:00"/>
    <d v="2023-04-05T02:59:00"/>
    <d v="2023-04-05T05:45:00"/>
    <d v="1899-12-30T02:46:00"/>
    <n v="1.05"/>
    <d v="1899-12-30T01:43:00"/>
    <x v="0"/>
    <x v="4"/>
  </r>
  <r>
    <n v="469"/>
    <s v="Cliente_535"/>
    <n v="2"/>
    <d v="2023-04-05T02:57:00"/>
    <d v="2023-04-05T05:22:00"/>
    <x v="1"/>
    <x v="2"/>
    <s v="Tarjeta de crédito"/>
    <n v="25.26"/>
    <s v="Reservada"/>
    <x v="1"/>
    <s v="Plato_8"/>
    <n v="162.26"/>
    <d v="2023-04-05T02:57:00"/>
    <d v="2023-04-05T02:57:00"/>
    <d v="2023-04-05T05:22:00"/>
    <d v="1899-12-30T02:25:00"/>
    <n v="1.1000000000000001"/>
    <d v="1899-12-30T01:19:00"/>
    <x v="0"/>
    <x v="4"/>
  </r>
  <r>
    <n v="470"/>
    <s v="Cliente_18"/>
    <n v="3"/>
    <d v="2023-04-05T01:41:00"/>
    <d v="2023-04-05T04:17:00"/>
    <x v="4"/>
    <x v="0"/>
    <s v="Tarjeta de crédito"/>
    <n v="47.46"/>
    <s v="Ocupada"/>
    <x v="7"/>
    <s v="Plato_7"/>
    <n v="125.46000000000001"/>
    <d v="2023-04-05T01:41:00"/>
    <d v="2023-04-05T01:41:00"/>
    <d v="2023-04-05T04:17:00"/>
    <d v="1899-12-30T02:51:00"/>
    <n v="1.2"/>
    <d v="1899-12-30T01:39:00"/>
    <x v="0"/>
    <x v="4"/>
  </r>
  <r>
    <n v="471"/>
    <s v="Cliente_696"/>
    <n v="6"/>
    <d v="2023-04-05T03:36:00"/>
    <d v="2023-04-05T05:38:00"/>
    <x v="4"/>
    <x v="1"/>
    <s v="Tarjeta de débito"/>
    <n v="28.49"/>
    <s v="Reservada"/>
    <x v="4"/>
    <s v="Plato_8"/>
    <n v="133.49"/>
    <d v="2023-04-05T03:36:00"/>
    <d v="2023-04-05T03:36:00"/>
    <d v="2023-04-05T05:38:00"/>
    <d v="1899-12-30T02:02:00"/>
    <n v="0.95"/>
    <d v="1899-12-30T01:05:00"/>
    <x v="0"/>
    <x v="4"/>
  </r>
  <r>
    <n v="472"/>
    <s v="Cliente_704"/>
    <n v="2"/>
    <d v="2023-04-05T03:57:00"/>
    <d v="2023-04-05T06:52:00"/>
    <x v="2"/>
    <x v="0"/>
    <s v="Efectivo"/>
    <n v="36.79"/>
    <s v="Ocupada"/>
    <x v="7"/>
    <s v="Plato_8"/>
    <n v="150.79"/>
    <d v="2023-04-05T03:57:00"/>
    <d v="2023-04-05T03:57:00"/>
    <d v="2023-04-05T06:52:00"/>
    <d v="1899-12-30T03:10:00"/>
    <n v="1.2166666666666666"/>
    <d v="1899-12-30T01:57:00"/>
    <x v="0"/>
    <x v="4"/>
  </r>
  <r>
    <n v="473"/>
    <s v="Cliente_720"/>
    <n v="4"/>
    <d v="2023-04-06T03:36:00"/>
    <d v="2023-04-06T07:04:00"/>
    <x v="2"/>
    <x v="0"/>
    <s v="Tarjeta de débito"/>
    <n v="15.63"/>
    <s v="Ocupada"/>
    <x v="3"/>
    <s v="Plato_5"/>
    <n v="94.63"/>
    <d v="2023-04-06T03:36:00"/>
    <d v="2023-04-06T03:36:00"/>
    <d v="2023-04-06T07:04:00"/>
    <d v="1899-12-30T03:43:00"/>
    <n v="1.0166666666666666"/>
    <d v="1899-12-30T02:42:00"/>
    <x v="0"/>
    <x v="5"/>
  </r>
  <r>
    <n v="474"/>
    <s v="Cliente_624"/>
    <n v="6"/>
    <d v="2023-04-06T01:52:00"/>
    <d v="2023-04-06T03:32:00"/>
    <x v="4"/>
    <x v="0"/>
    <s v="Tarjeta de crédito"/>
    <n v="21.66"/>
    <s v="Libre"/>
    <x v="4"/>
    <s v="Plato_18"/>
    <n v="199.66"/>
    <d v="2023-04-06T01:52:00"/>
    <d v="2023-04-06T01:52:00"/>
    <d v="2023-04-06T03:32:00"/>
    <d v="1899-12-30T01:40:00"/>
    <n v="2.6833333333333331"/>
    <d v="1899-12-30T00:00:00"/>
    <x v="1"/>
    <x v="5"/>
  </r>
  <r>
    <n v="475"/>
    <s v="Cliente_289"/>
    <n v="4"/>
    <d v="2023-04-06T03:17:00"/>
    <d v="2023-04-06T05:50:00"/>
    <x v="3"/>
    <x v="2"/>
    <s v="Tarjeta de débito"/>
    <n v="19.55"/>
    <s v="Ocupada"/>
    <x v="3"/>
    <s v="Plato_7"/>
    <n v="193.55"/>
    <d v="2023-04-06T03:17:00"/>
    <d v="2023-04-06T03:17:00"/>
    <d v="2023-04-06T05:50:00"/>
    <d v="1899-12-30T02:48:00"/>
    <n v="0.58333333333333337"/>
    <d v="1899-12-30T02:13:00"/>
    <x v="0"/>
    <x v="5"/>
  </r>
  <r>
    <n v="476"/>
    <s v="Cliente_434"/>
    <n v="2"/>
    <d v="2023-04-06T00:03:00"/>
    <d v="2023-04-06T01:47:00"/>
    <x v="0"/>
    <x v="1"/>
    <s v="Tarjeta de débito"/>
    <n v="43.53"/>
    <s v="Ocupada"/>
    <x v="3"/>
    <s v="Plato_7"/>
    <n v="261.52999999999997"/>
    <d v="2023-04-06T00:03:00"/>
    <d v="2023-04-06T00:03:00"/>
    <d v="2023-04-06T01:47:00"/>
    <d v="1899-12-30T01:59:00"/>
    <n v="1.9166666666666667"/>
    <d v="1899-12-30T00:04:00"/>
    <x v="0"/>
    <x v="5"/>
  </r>
  <r>
    <n v="477"/>
    <s v="Cliente_149"/>
    <n v="6"/>
    <d v="2023-04-06T01:39:00"/>
    <d v="2023-04-06T02:58:00"/>
    <x v="4"/>
    <x v="1"/>
    <s v="Tarjeta de crédito"/>
    <n v="33.85"/>
    <s v="Reservada"/>
    <x v="1"/>
    <s v="Plato_18"/>
    <n v="237.85"/>
    <d v="2023-04-06T01:39:00"/>
    <d v="2023-04-06T01:39:00"/>
    <d v="2023-04-06T02:58:00"/>
    <d v="1899-12-30T01:19:00"/>
    <n v="1.9166666666666667"/>
    <d v="1899-12-30T00:00:00"/>
    <x v="1"/>
    <x v="5"/>
  </r>
  <r>
    <n v="478"/>
    <s v="Cliente_29"/>
    <n v="5"/>
    <d v="2023-04-06T00:01:00"/>
    <d v="2023-04-06T03:28:00"/>
    <x v="1"/>
    <x v="0"/>
    <s v="Efectivo"/>
    <n v="32.78"/>
    <s v="Ocupada"/>
    <x v="6"/>
    <s v="Plato_2"/>
    <n v="150.78"/>
    <d v="2023-04-06T00:01:00"/>
    <d v="2023-04-06T00:01:00"/>
    <d v="2023-04-06T03:28:00"/>
    <d v="1899-12-30T03:42:00"/>
    <n v="1.5"/>
    <d v="1899-12-30T02:12:00"/>
    <x v="0"/>
    <x v="5"/>
  </r>
  <r>
    <n v="479"/>
    <s v="Cliente_708"/>
    <n v="3"/>
    <d v="2023-04-06T00:42:00"/>
    <d v="2023-04-06T04:30:00"/>
    <x v="0"/>
    <x v="0"/>
    <s v="Tarjeta de débito"/>
    <n v="39.58"/>
    <s v="Reservada"/>
    <x v="10"/>
    <s v="Plato_4"/>
    <n v="91.58"/>
    <d v="2023-04-06T00:42:00"/>
    <d v="2023-04-06T00:42:00"/>
    <d v="2023-04-06T04:30:00"/>
    <d v="1899-12-30T03:48:00"/>
    <n v="1.3833333333333333"/>
    <d v="1899-12-30T02:25:00"/>
    <x v="0"/>
    <x v="5"/>
  </r>
  <r>
    <n v="480"/>
    <s v="Cliente_125"/>
    <n v="5"/>
    <d v="2023-04-06T03:26:00"/>
    <d v="2023-04-06T07:19:00"/>
    <x v="3"/>
    <x v="1"/>
    <s v="Efectivo"/>
    <n v="18.63"/>
    <s v="Reservada"/>
    <x v="7"/>
    <s v="Plato_8"/>
    <n v="177.63"/>
    <d v="2023-04-06T03:26:00"/>
    <d v="2023-04-06T03:26:00"/>
    <d v="2023-04-06T07:19:00"/>
    <d v="1899-12-30T03:53:00"/>
    <n v="1.0833333333333333"/>
    <d v="1899-12-30T02:48:00"/>
    <x v="0"/>
    <x v="5"/>
  </r>
  <r>
    <n v="481"/>
    <s v="Cliente_618"/>
    <n v="4"/>
    <d v="2023-04-06T01:57:00"/>
    <d v="2023-04-06T04:43:00"/>
    <x v="1"/>
    <x v="0"/>
    <s v="Tarjeta de crédito"/>
    <n v="42.02"/>
    <s v="Reservada"/>
    <x v="4"/>
    <s v="Plato_10"/>
    <n v="94.02000000000001"/>
    <d v="2023-04-06T01:57:00"/>
    <d v="2023-04-06T01:57:00"/>
    <d v="2023-04-06T04:43:00"/>
    <d v="1899-12-30T02:46:00"/>
    <n v="0.96666666666666667"/>
    <d v="1899-12-30T01:48:00"/>
    <x v="0"/>
    <x v="5"/>
  </r>
  <r>
    <n v="482"/>
    <s v="Cliente_115"/>
    <n v="4"/>
    <d v="2023-04-06T00:41:00"/>
    <d v="2023-04-06T02:59:00"/>
    <x v="0"/>
    <x v="1"/>
    <s v="Tarjeta de crédito"/>
    <n v="18.84"/>
    <s v="Libre"/>
    <x v="1"/>
    <s v="Plato_13"/>
    <n v="81.84"/>
    <d v="2023-04-06T00:41:00"/>
    <d v="2023-04-06T00:41:00"/>
    <d v="2023-04-06T02:59:00"/>
    <d v="1899-12-30T02:18:00"/>
    <n v="0.35"/>
    <d v="1899-12-30T01:57:00"/>
    <x v="0"/>
    <x v="5"/>
  </r>
  <r>
    <n v="483"/>
    <s v="Cliente_527"/>
    <n v="4"/>
    <d v="2023-04-06T03:50:00"/>
    <d v="2023-04-06T07:01:00"/>
    <x v="1"/>
    <x v="0"/>
    <s v="Tarjeta de crédito"/>
    <n v="12.74"/>
    <s v="Reservada"/>
    <x v="8"/>
    <s v="Plato_6"/>
    <n v="93.74"/>
    <d v="2023-04-06T03:50:00"/>
    <d v="2023-04-06T03:50:00"/>
    <d v="2023-04-06T07:01:00"/>
    <d v="1899-12-30T03:11:00"/>
    <n v="0.8833333333333333"/>
    <d v="1899-12-30T02:18:00"/>
    <x v="0"/>
    <x v="5"/>
  </r>
  <r>
    <n v="484"/>
    <s v="Cliente_71"/>
    <n v="2"/>
    <d v="2023-04-06T01:33:00"/>
    <d v="2023-04-06T04:31:00"/>
    <x v="4"/>
    <x v="0"/>
    <s v="Tarjeta de crédito"/>
    <n v="22.76"/>
    <s v="Libre"/>
    <x v="9"/>
    <s v="Plato_1"/>
    <n v="97.76"/>
    <d v="2023-04-06T01:33:00"/>
    <d v="2023-04-06T01:33:00"/>
    <d v="2023-04-06T04:31:00"/>
    <d v="1899-12-30T02:58:00"/>
    <n v="0.56666666666666665"/>
    <d v="1899-12-30T02:24:00"/>
    <x v="0"/>
    <x v="5"/>
  </r>
  <r>
    <n v="485"/>
    <s v="Cliente_524"/>
    <n v="5"/>
    <d v="2023-04-06T01:00:00"/>
    <d v="2023-04-06T02:52:00"/>
    <x v="3"/>
    <x v="2"/>
    <s v="Tarjeta de crédito"/>
    <n v="39.07"/>
    <s v="Reservada"/>
    <x v="6"/>
    <s v="Plato_7"/>
    <n v="183.07"/>
    <d v="2023-04-06T01:00:00"/>
    <d v="2023-04-06T01:00:00"/>
    <d v="2023-04-06T02:52:00"/>
    <d v="1899-12-30T01:52:00"/>
    <n v="1.3166666666666667"/>
    <d v="1899-12-30T00:33:00"/>
    <x v="0"/>
    <x v="5"/>
  </r>
  <r>
    <n v="486"/>
    <s v="Cliente_437"/>
    <n v="3"/>
    <d v="2023-04-06T02:47:00"/>
    <d v="2023-04-06T06:12:00"/>
    <x v="1"/>
    <x v="1"/>
    <s v="Tarjeta de débito"/>
    <n v="12.66"/>
    <s v="Ocupada"/>
    <x v="1"/>
    <s v="Plato_19"/>
    <n v="162.66"/>
    <d v="2023-04-06T02:47:00"/>
    <d v="2023-04-06T02:47:00"/>
    <d v="2023-04-06T06:12:00"/>
    <d v="1899-12-30T03:40:00"/>
    <n v="0.98333333333333328"/>
    <d v="1899-12-30T02:41:00"/>
    <x v="0"/>
    <x v="5"/>
  </r>
  <r>
    <n v="487"/>
    <s v="Cliente_946"/>
    <n v="1"/>
    <d v="2023-04-06T01:34:00"/>
    <d v="2023-04-06T03:50:00"/>
    <x v="1"/>
    <x v="0"/>
    <s v="Tarjeta de crédito"/>
    <n v="45.76"/>
    <s v="Ocupada"/>
    <x v="3"/>
    <s v="Plato_18"/>
    <n v="197.76"/>
    <d v="2023-04-06T01:34:00"/>
    <d v="2023-04-06T01:34:00"/>
    <d v="2023-04-06T03:50:00"/>
    <d v="1899-12-30T02:31:00"/>
    <n v="1.5333333333333334"/>
    <d v="1899-12-30T00:59:00"/>
    <x v="0"/>
    <x v="5"/>
  </r>
  <r>
    <n v="488"/>
    <s v="Cliente_719"/>
    <n v="4"/>
    <d v="2023-04-06T00:00:00"/>
    <d v="2023-04-06T01:58:00"/>
    <x v="0"/>
    <x v="0"/>
    <s v="Tarjeta de débito"/>
    <n v="37.380000000000003"/>
    <s v="Libre"/>
    <x v="10"/>
    <s v="Plato_4"/>
    <n v="222.38"/>
    <d v="2023-04-06T00:00:00"/>
    <d v="2023-04-06T00:00:00"/>
    <d v="2023-04-06T01:58:00"/>
    <d v="1899-12-30T01:58:00"/>
    <n v="2.0666666666666669"/>
    <d v="1899-12-30T00:00:00"/>
    <x v="1"/>
    <x v="5"/>
  </r>
  <r>
    <n v="489"/>
    <s v="Cliente_354"/>
    <n v="1"/>
    <d v="2023-04-06T02:57:00"/>
    <d v="2023-04-06T05:27:00"/>
    <x v="0"/>
    <x v="1"/>
    <s v="Tarjeta de crédito"/>
    <n v="22.27"/>
    <s v="Ocupada"/>
    <x v="10"/>
    <s v="Plato_20"/>
    <n v="171.27"/>
    <d v="2023-04-06T02:57:00"/>
    <d v="2023-04-06T02:57:00"/>
    <d v="2023-04-06T05:27:00"/>
    <d v="1899-12-30T02:45:00"/>
    <n v="0.56666666666666665"/>
    <d v="1899-12-30T02:11:00"/>
    <x v="0"/>
    <x v="5"/>
  </r>
  <r>
    <n v="490"/>
    <s v="Cliente_194"/>
    <n v="2"/>
    <d v="2023-04-06T03:20:00"/>
    <d v="2023-04-06T04:57:00"/>
    <x v="3"/>
    <x v="0"/>
    <s v="Tarjeta de crédito"/>
    <n v="26.79"/>
    <s v="Libre"/>
    <x v="1"/>
    <s v="Plato_10"/>
    <n v="238.79"/>
    <d v="2023-04-06T03:20:00"/>
    <d v="2023-04-06T03:20:00"/>
    <d v="2023-04-06T04:57:00"/>
    <d v="1899-12-30T01:37:00"/>
    <n v="2.1833333333333331"/>
    <d v="1899-12-30T00:00:00"/>
    <x v="1"/>
    <x v="5"/>
  </r>
  <r>
    <n v="491"/>
    <s v="Cliente_160"/>
    <n v="4"/>
    <d v="2023-04-06T00:07:00"/>
    <d v="2023-04-06T02:37:00"/>
    <x v="4"/>
    <x v="1"/>
    <s v="Tarjeta de crédito"/>
    <n v="34.68"/>
    <s v="Ocupada"/>
    <x v="0"/>
    <s v="Plato_9"/>
    <n v="152.68"/>
    <d v="2023-04-06T00:07:00"/>
    <d v="2023-04-06T00:07:00"/>
    <d v="2023-04-06T02:37:00"/>
    <d v="1899-12-30T02:45:00"/>
    <n v="0.68333333333333335"/>
    <d v="1899-12-30T02:04:00"/>
    <x v="0"/>
    <x v="5"/>
  </r>
  <r>
    <n v="492"/>
    <s v="Cliente_363"/>
    <n v="4"/>
    <d v="2023-04-06T01:03:00"/>
    <d v="2023-04-06T04:36:00"/>
    <x v="1"/>
    <x v="0"/>
    <s v="Tarjeta de crédito"/>
    <n v="16.62"/>
    <s v="Reservada"/>
    <x v="1"/>
    <s v="Plato_11"/>
    <n v="226.62"/>
    <d v="2023-04-06T01:03:00"/>
    <d v="2023-04-06T01:03:00"/>
    <d v="2023-04-06T04:36:00"/>
    <d v="1899-12-30T03:33:00"/>
    <n v="0.81666666666666665"/>
    <d v="1899-12-30T02:44:00"/>
    <x v="0"/>
    <x v="5"/>
  </r>
  <r>
    <n v="493"/>
    <s v="Cliente_140"/>
    <n v="2"/>
    <d v="2023-04-06T00:31:00"/>
    <d v="2023-04-06T01:46:00"/>
    <x v="3"/>
    <x v="0"/>
    <s v="Tarjeta de crédito"/>
    <n v="32.67"/>
    <s v="Ocupada"/>
    <x v="4"/>
    <s v="Plato_4"/>
    <n v="86.67"/>
    <d v="2023-04-06T00:31:00"/>
    <d v="2023-04-06T00:31:00"/>
    <d v="2023-04-06T01:46:00"/>
    <d v="1899-12-30T01:30:00"/>
    <n v="0.13333333333333333"/>
    <d v="1899-12-30T01:22:00"/>
    <x v="0"/>
    <x v="5"/>
  </r>
  <r>
    <n v="494"/>
    <s v="Cliente_546"/>
    <n v="5"/>
    <d v="2023-04-06T01:28:00"/>
    <d v="2023-04-06T04:49:00"/>
    <x v="1"/>
    <x v="1"/>
    <s v="Tarjeta de crédito"/>
    <n v="11.85"/>
    <s v="Reservada"/>
    <x v="3"/>
    <s v="Plato_15"/>
    <n v="183.85"/>
    <d v="2023-04-06T01:28:00"/>
    <d v="2023-04-06T01:28:00"/>
    <d v="2023-04-06T04:49:00"/>
    <d v="1899-12-30T03:21:00"/>
    <n v="0.51666666666666672"/>
    <d v="1899-12-30T02:50:00"/>
    <x v="0"/>
    <x v="5"/>
  </r>
  <r>
    <n v="495"/>
    <s v="Cliente_778"/>
    <n v="6"/>
    <d v="2023-04-06T03:01:00"/>
    <d v="2023-04-06T06:50:00"/>
    <x v="2"/>
    <x v="1"/>
    <s v="Tarjeta de crédito"/>
    <n v="33.96"/>
    <s v="Libre"/>
    <x v="5"/>
    <s v="Plato_20"/>
    <n v="296.95999999999998"/>
    <d v="2023-04-06T03:01:00"/>
    <d v="2023-04-06T03:01:00"/>
    <d v="2023-04-06T06:50:00"/>
    <d v="1899-12-30T03:49:00"/>
    <n v="1.7"/>
    <d v="1899-12-30T02:07:00"/>
    <x v="0"/>
    <x v="5"/>
  </r>
  <r>
    <n v="496"/>
    <s v="Cliente_402"/>
    <n v="3"/>
    <d v="2023-04-06T02:34:00"/>
    <d v="2023-04-06T06:22:00"/>
    <x v="1"/>
    <x v="0"/>
    <s v="Tarjeta de crédito"/>
    <n v="39.42"/>
    <s v="Reservada"/>
    <x v="10"/>
    <s v="Plato_11"/>
    <n v="262.42"/>
    <d v="2023-04-06T02:34:00"/>
    <d v="2023-04-06T02:34:00"/>
    <d v="2023-04-06T06:22:00"/>
    <d v="1899-12-30T03:48:00"/>
    <n v="2.2166666666666668"/>
    <d v="1899-12-30T01:35:00"/>
    <x v="0"/>
    <x v="5"/>
  </r>
  <r>
    <n v="497"/>
    <s v="Cliente_784"/>
    <n v="6"/>
    <d v="2023-04-06T03:30:00"/>
    <d v="2023-04-06T06:58:00"/>
    <x v="0"/>
    <x v="0"/>
    <s v="Tarjeta de débito"/>
    <n v="29.93"/>
    <s v="Reservada"/>
    <x v="10"/>
    <s v="Plato_2"/>
    <n v="179.93"/>
    <d v="2023-04-06T03:30:00"/>
    <d v="2023-04-06T03:30:00"/>
    <d v="2023-04-06T06:58:00"/>
    <d v="1899-12-30T03:28:00"/>
    <n v="0.6333333333333333"/>
    <d v="1899-12-30T02:50:00"/>
    <x v="0"/>
    <x v="5"/>
  </r>
  <r>
    <n v="498"/>
    <s v="Cliente_259"/>
    <n v="3"/>
    <d v="2023-04-06T00:17:00"/>
    <d v="2023-04-06T03:46:00"/>
    <x v="0"/>
    <x v="0"/>
    <s v="Tarjeta de crédito"/>
    <n v="21.99"/>
    <s v="Libre"/>
    <x v="0"/>
    <s v="Plato_12"/>
    <n v="40.989999999999995"/>
    <d v="2023-04-06T00:17:00"/>
    <d v="2023-04-06T00:17:00"/>
    <d v="2023-04-06T03:46:00"/>
    <d v="1899-12-30T03:29:00"/>
    <n v="0.53333333333333333"/>
    <d v="1899-12-30T02:57:00"/>
    <x v="0"/>
    <x v="5"/>
  </r>
  <r>
    <n v="499"/>
    <s v="Cliente_919"/>
    <n v="5"/>
    <d v="2023-04-06T01:21:00"/>
    <d v="2023-04-06T04:28:00"/>
    <x v="2"/>
    <x v="2"/>
    <s v="Tarjeta de débito"/>
    <n v="22.69"/>
    <s v="Reservada"/>
    <x v="2"/>
    <s v="Plato_10"/>
    <n v="180.69"/>
    <d v="2023-04-06T01:21:00"/>
    <d v="2023-04-06T01:21:00"/>
    <d v="2023-04-06T04:28:00"/>
    <d v="1899-12-30T03:07:00"/>
    <n v="2.1666666666666665"/>
    <d v="1899-12-30T00:57:00"/>
    <x v="0"/>
    <x v="5"/>
  </r>
  <r>
    <n v="500"/>
    <s v="Cliente_354"/>
    <n v="5"/>
    <d v="2023-04-06T01:17:00"/>
    <d v="2023-04-06T05:15:00"/>
    <x v="4"/>
    <x v="1"/>
    <s v="Tarjeta de débito"/>
    <n v="37.619999999999997"/>
    <s v="Ocupada"/>
    <x v="10"/>
    <s v="Plato_6"/>
    <n v="130.62"/>
    <d v="2023-04-06T01:17:00"/>
    <d v="2023-04-06T01:17:00"/>
    <d v="2023-04-06T05:15:00"/>
    <d v="1899-12-30T04:13:00"/>
    <n v="0.7"/>
    <d v="1899-12-30T03:31:00"/>
    <x v="0"/>
    <x v="5"/>
  </r>
  <r>
    <n v="501"/>
    <s v="Cliente_637"/>
    <n v="1"/>
    <d v="2023-04-06T03:44:00"/>
    <d v="2023-04-06T06:31:00"/>
    <x v="1"/>
    <x v="2"/>
    <s v="Tarjeta de crédito"/>
    <n v="28.38"/>
    <s v="Ocupada"/>
    <x v="5"/>
    <s v="Plato_20"/>
    <n v="166.38"/>
    <d v="2023-04-06T03:44:00"/>
    <d v="2023-04-06T03:44:00"/>
    <d v="2023-04-06T06:31:00"/>
    <d v="1899-12-30T03:02:00"/>
    <n v="0.65"/>
    <d v="1899-12-30T02:23:00"/>
    <x v="0"/>
    <x v="5"/>
  </r>
  <r>
    <n v="502"/>
    <s v="Cliente_759"/>
    <n v="2"/>
    <d v="2023-04-06T00:45:00"/>
    <d v="2023-04-06T01:57:00"/>
    <x v="3"/>
    <x v="0"/>
    <s v="Tarjeta de crédito"/>
    <n v="32.9"/>
    <s v="Reservada"/>
    <x v="6"/>
    <s v="Plato_5"/>
    <n v="171.9"/>
    <d v="2023-04-06T00:45:00"/>
    <d v="2023-04-06T00:45:00"/>
    <d v="2023-04-06T01:57:00"/>
    <d v="1899-12-30T01:12:00"/>
    <n v="1.2166666666666666"/>
    <d v="1899-12-30T00:00:00"/>
    <x v="1"/>
    <x v="5"/>
  </r>
  <r>
    <n v="503"/>
    <s v="Cliente_948"/>
    <n v="1"/>
    <d v="2023-04-06T02:20:00"/>
    <d v="2023-04-06T04:02:00"/>
    <x v="0"/>
    <x v="0"/>
    <s v="Tarjeta de crédito"/>
    <n v="35.840000000000003"/>
    <s v="Reservada"/>
    <x v="0"/>
    <s v="Plato_20"/>
    <n v="172.84"/>
    <d v="2023-04-06T02:20:00"/>
    <d v="2023-04-06T02:20:00"/>
    <d v="2023-04-06T04:02:00"/>
    <d v="1899-12-30T01:42:00"/>
    <n v="1.4166666666666667"/>
    <d v="1899-12-30T00:17:00"/>
    <x v="0"/>
    <x v="5"/>
  </r>
  <r>
    <n v="504"/>
    <s v="Cliente_172"/>
    <n v="5"/>
    <d v="2023-04-06T02:10:00"/>
    <d v="2023-04-06T04:48:00"/>
    <x v="3"/>
    <x v="2"/>
    <s v="Efectivo"/>
    <n v="31.31"/>
    <s v="Reservada"/>
    <x v="2"/>
    <s v="Plato_6"/>
    <n v="85.31"/>
    <d v="2023-04-06T02:10:00"/>
    <d v="2023-04-06T02:10:00"/>
    <d v="2023-04-06T04:48:00"/>
    <d v="1899-12-30T02:38:00"/>
    <n v="0.31666666666666665"/>
    <d v="1899-12-30T02:19:00"/>
    <x v="0"/>
    <x v="5"/>
  </r>
  <r>
    <n v="505"/>
    <s v="Cliente_70"/>
    <n v="1"/>
    <d v="2023-04-06T02:38:00"/>
    <d v="2023-04-06T06:07:00"/>
    <x v="2"/>
    <x v="2"/>
    <s v="Tarjeta de crédito"/>
    <n v="25.76"/>
    <s v="Reservada"/>
    <x v="1"/>
    <s v="Plato_20"/>
    <n v="180.76"/>
    <d v="2023-04-06T02:38:00"/>
    <d v="2023-04-06T02:38:00"/>
    <d v="2023-04-06T06:07:00"/>
    <d v="1899-12-30T03:29:00"/>
    <n v="1.9166666666666667"/>
    <d v="1899-12-30T01:34:00"/>
    <x v="0"/>
    <x v="5"/>
  </r>
  <r>
    <n v="506"/>
    <s v="Cliente_835"/>
    <n v="2"/>
    <d v="2023-04-06T02:01:00"/>
    <d v="2023-04-06T04:02:00"/>
    <x v="0"/>
    <x v="2"/>
    <s v="Tarjeta de crédito"/>
    <n v="11.65"/>
    <s v="Ocupada"/>
    <x v="3"/>
    <s v="Plato_8"/>
    <n v="81.650000000000006"/>
    <d v="2023-04-06T02:01:00"/>
    <d v="2023-04-06T02:01:00"/>
    <d v="2023-04-06T04:02:00"/>
    <d v="1899-12-30T02:16:00"/>
    <n v="8.3333333333333329E-2"/>
    <d v="1899-12-30T02:11:00"/>
    <x v="0"/>
    <x v="5"/>
  </r>
  <r>
    <n v="507"/>
    <s v="Cliente_989"/>
    <n v="4"/>
    <d v="2023-04-06T03:26:00"/>
    <d v="2023-04-06T04:30:00"/>
    <x v="2"/>
    <x v="1"/>
    <s v="Tarjeta de crédito"/>
    <n v="43.42"/>
    <s v="Libre"/>
    <x v="6"/>
    <s v="Plato_18"/>
    <n v="253.42000000000002"/>
    <d v="2023-04-06T03:26:00"/>
    <d v="2023-04-06T03:26:00"/>
    <d v="2023-04-06T04:30:00"/>
    <d v="1899-12-30T01:04:00"/>
    <n v="1.1499999999999999"/>
    <d v="1899-12-30T00:00:00"/>
    <x v="1"/>
    <x v="5"/>
  </r>
  <r>
    <n v="508"/>
    <s v="Cliente_821"/>
    <n v="1"/>
    <d v="2023-04-06T02:50:00"/>
    <d v="2023-04-06T06:35:00"/>
    <x v="3"/>
    <x v="0"/>
    <s v="Tarjeta de crédito"/>
    <n v="42.8"/>
    <s v="Reservada"/>
    <x v="2"/>
    <s v="Plato_15"/>
    <n v="74.8"/>
    <d v="2023-04-06T02:50:00"/>
    <d v="2023-04-06T02:50:00"/>
    <d v="2023-04-06T06:35:00"/>
    <d v="1899-12-30T03:45:00"/>
    <n v="0.56666666666666665"/>
    <d v="1899-12-30T03:11:00"/>
    <x v="0"/>
    <x v="5"/>
  </r>
  <r>
    <n v="509"/>
    <s v="Cliente_977"/>
    <n v="3"/>
    <d v="2023-04-06T03:12:00"/>
    <d v="2023-04-06T06:02:00"/>
    <x v="1"/>
    <x v="1"/>
    <s v="Tarjeta de crédito"/>
    <n v="16.260000000000002"/>
    <s v="Ocupada"/>
    <x v="2"/>
    <s v="Plato_20"/>
    <n v="96.26"/>
    <d v="2023-04-06T03:12:00"/>
    <d v="2023-04-06T03:12:00"/>
    <d v="2023-04-06T06:02:00"/>
    <d v="1899-12-30T03:05:00"/>
    <n v="0.78333333333333333"/>
    <d v="1899-12-30T02:18:00"/>
    <x v="0"/>
    <x v="5"/>
  </r>
  <r>
    <n v="510"/>
    <s v="Cliente_509"/>
    <n v="4"/>
    <d v="2023-04-06T03:32:00"/>
    <d v="2023-04-06T04:33:00"/>
    <x v="4"/>
    <x v="0"/>
    <s v="Tarjeta de crédito"/>
    <n v="14.97"/>
    <s v="Libre"/>
    <x v="3"/>
    <s v="Plato_19"/>
    <n v="50.97"/>
    <d v="2023-04-06T03:32:00"/>
    <d v="2023-04-06T03:32:00"/>
    <d v="2023-04-06T04:33:00"/>
    <d v="1899-12-30T01:01:00"/>
    <n v="0.8"/>
    <d v="1899-12-30T00:13:00"/>
    <x v="0"/>
    <x v="5"/>
  </r>
  <r>
    <n v="511"/>
    <s v="Cliente_951"/>
    <n v="1"/>
    <d v="2023-04-06T01:38:00"/>
    <d v="2023-04-06T03:23:00"/>
    <x v="1"/>
    <x v="0"/>
    <s v="Tarjeta de crédito"/>
    <n v="35.950000000000003"/>
    <s v="Libre"/>
    <x v="10"/>
    <s v="Plato_14"/>
    <n v="172.95"/>
    <d v="2023-04-06T01:38:00"/>
    <d v="2023-04-06T01:38:00"/>
    <d v="2023-04-06T03:23:00"/>
    <d v="1899-12-30T01:45:00"/>
    <n v="0.6333333333333333"/>
    <d v="1899-12-30T01:07:00"/>
    <x v="0"/>
    <x v="5"/>
  </r>
  <r>
    <n v="512"/>
    <s v="Cliente_285"/>
    <n v="1"/>
    <d v="2023-04-06T01:19:00"/>
    <d v="2023-04-06T02:26:00"/>
    <x v="3"/>
    <x v="0"/>
    <s v="Tarjeta de crédito"/>
    <n v="37.369999999999997"/>
    <s v="Ocupada"/>
    <x v="0"/>
    <s v="Plato_3"/>
    <n v="165.37"/>
    <d v="2023-04-06T01:19:00"/>
    <d v="2023-04-06T01:19:00"/>
    <d v="2023-04-06T02:26:00"/>
    <d v="1899-12-30T01:22:00"/>
    <n v="0.98333333333333328"/>
    <d v="1899-12-30T00:23:00"/>
    <x v="0"/>
    <x v="5"/>
  </r>
  <r>
    <n v="513"/>
    <s v="Cliente_873"/>
    <n v="6"/>
    <d v="2023-04-06T01:28:00"/>
    <d v="2023-04-06T04:51:00"/>
    <x v="0"/>
    <x v="1"/>
    <s v="Tarjeta de crédito"/>
    <n v="22.74"/>
    <s v="Ocupada"/>
    <x v="6"/>
    <s v="Plato_4"/>
    <n v="76.739999999999995"/>
    <d v="2023-04-06T01:28:00"/>
    <d v="2023-04-06T01:28:00"/>
    <d v="2023-04-06T04:51:00"/>
    <d v="1899-12-30T03:38:00"/>
    <n v="0.93333333333333335"/>
    <d v="1899-12-30T02:42:00"/>
    <x v="0"/>
    <x v="5"/>
  </r>
  <r>
    <n v="514"/>
    <s v="Cliente_819"/>
    <n v="5"/>
    <d v="2023-04-06T01:19:00"/>
    <d v="2023-04-06T04:36:00"/>
    <x v="4"/>
    <x v="0"/>
    <s v="Tarjeta de crédito"/>
    <n v="38.840000000000003"/>
    <s v="Libre"/>
    <x v="9"/>
    <s v="Plato_10"/>
    <n v="212.84"/>
    <d v="2023-04-06T01:19:00"/>
    <d v="2023-04-06T01:19:00"/>
    <d v="2023-04-06T04:36:00"/>
    <d v="1899-12-30T03:17:00"/>
    <n v="1.8666666666666667"/>
    <d v="1899-12-30T01:25:00"/>
    <x v="0"/>
    <x v="5"/>
  </r>
  <r>
    <n v="515"/>
    <s v="Cliente_690"/>
    <n v="2"/>
    <d v="2023-04-06T00:58:00"/>
    <d v="2023-04-06T02:03:00"/>
    <x v="2"/>
    <x v="0"/>
    <s v="Tarjeta de crédito"/>
    <n v="43.79"/>
    <s v="Ocupada"/>
    <x v="9"/>
    <s v="Plato_4"/>
    <n v="61.79"/>
    <d v="2023-04-06T00:58:00"/>
    <d v="2023-04-06T00:58:00"/>
    <d v="2023-04-06T02:03:00"/>
    <d v="1899-12-30T01:20:00"/>
    <n v="0.21666666666666667"/>
    <d v="1899-12-30T01:07:00"/>
    <x v="0"/>
    <x v="5"/>
  </r>
  <r>
    <n v="516"/>
    <s v="Cliente_334"/>
    <n v="2"/>
    <d v="2023-04-06T03:55:00"/>
    <d v="2023-04-06T04:59:00"/>
    <x v="4"/>
    <x v="0"/>
    <s v="Tarjeta de crédito"/>
    <n v="20.85"/>
    <s v="Reservada"/>
    <x v="3"/>
    <s v="Plato_12"/>
    <n v="166.85"/>
    <d v="2023-04-06T03:55:00"/>
    <d v="2023-04-06T03:55:00"/>
    <d v="2023-04-06T04:59:00"/>
    <d v="1899-12-30T01:04:00"/>
    <n v="1.6166666666666667"/>
    <d v="1899-12-30T00:00:00"/>
    <x v="1"/>
    <x v="5"/>
  </r>
  <r>
    <n v="517"/>
    <s v="Cliente_508"/>
    <n v="5"/>
    <d v="2023-04-06T01:35:00"/>
    <d v="2023-04-06T05:30:00"/>
    <x v="4"/>
    <x v="0"/>
    <s v="Efectivo"/>
    <n v="23.92"/>
    <s v="Reservada"/>
    <x v="8"/>
    <s v="Plato_7"/>
    <n v="126.92"/>
    <d v="2023-04-06T01:35:00"/>
    <d v="2023-04-06T01:35:00"/>
    <d v="2023-04-06T05:30:00"/>
    <d v="1899-12-30T03:55:00"/>
    <n v="1.0833333333333333"/>
    <d v="1899-12-30T02:50:00"/>
    <x v="0"/>
    <x v="5"/>
  </r>
  <r>
    <n v="518"/>
    <s v="Cliente_830"/>
    <n v="6"/>
    <d v="2023-04-06T02:08:00"/>
    <d v="2023-04-06T06:02:00"/>
    <x v="4"/>
    <x v="1"/>
    <s v="Tarjeta de crédito"/>
    <n v="18.48"/>
    <s v="Ocupada"/>
    <x v="1"/>
    <s v="Plato_11"/>
    <n v="95.48"/>
    <d v="2023-04-06T02:08:00"/>
    <d v="2023-04-06T02:08:00"/>
    <d v="2023-04-06T06:02:00"/>
    <d v="1899-12-30T04:09:00"/>
    <n v="0.8833333333333333"/>
    <d v="1899-12-30T03:16:00"/>
    <x v="0"/>
    <x v="5"/>
  </r>
  <r>
    <n v="519"/>
    <s v="Cliente_787"/>
    <n v="2"/>
    <d v="2023-04-06T00:48:00"/>
    <d v="2023-04-06T03:49:00"/>
    <x v="3"/>
    <x v="0"/>
    <s v="Tarjeta de crédito"/>
    <n v="34.590000000000003"/>
    <s v="Libre"/>
    <x v="3"/>
    <s v="Plato_6"/>
    <n v="279.59000000000003"/>
    <d v="2023-04-06T00:48:00"/>
    <d v="2023-04-06T00:48:00"/>
    <d v="2023-04-06T03:49:00"/>
    <d v="1899-12-30T03:01:00"/>
    <n v="2.6"/>
    <d v="1899-12-30T00:25:00"/>
    <x v="0"/>
    <x v="5"/>
  </r>
  <r>
    <n v="520"/>
    <s v="Cliente_616"/>
    <n v="4"/>
    <d v="2023-04-06T03:35:00"/>
    <d v="2023-04-06T06:23:00"/>
    <x v="4"/>
    <x v="2"/>
    <s v="Tarjeta de crédito"/>
    <n v="43.99"/>
    <s v="Libre"/>
    <x v="1"/>
    <s v="Plato_9"/>
    <n v="323.99"/>
    <d v="2023-04-06T03:35:00"/>
    <d v="2023-04-06T03:35:00"/>
    <d v="2023-04-06T06:23:00"/>
    <d v="1899-12-30T02:48:00"/>
    <n v="2.0166666666666666"/>
    <d v="1899-12-30T00:47:00"/>
    <x v="0"/>
    <x v="5"/>
  </r>
  <r>
    <n v="521"/>
    <s v="Cliente_422"/>
    <n v="2"/>
    <d v="2023-04-06T00:43:00"/>
    <d v="2023-04-06T02:54:00"/>
    <x v="4"/>
    <x v="0"/>
    <s v="Tarjeta de crédito"/>
    <n v="15.18"/>
    <s v="Libre"/>
    <x v="6"/>
    <s v="Plato_1"/>
    <n v="225.18"/>
    <d v="2023-04-06T00:43:00"/>
    <d v="2023-04-06T00:43:00"/>
    <d v="2023-04-06T02:54:00"/>
    <d v="1899-12-30T02:11:00"/>
    <n v="1.5166666666666666"/>
    <d v="1899-12-30T00:40:00"/>
    <x v="0"/>
    <x v="5"/>
  </r>
  <r>
    <n v="522"/>
    <s v="Cliente_740"/>
    <n v="5"/>
    <d v="2023-04-06T01:38:00"/>
    <d v="2023-04-06T04:26:00"/>
    <x v="4"/>
    <x v="0"/>
    <s v="Efectivo"/>
    <n v="35.35"/>
    <s v="Libre"/>
    <x v="7"/>
    <s v="Plato_16"/>
    <n v="119.35"/>
    <d v="2023-04-06T01:38:00"/>
    <d v="2023-04-06T01:38:00"/>
    <d v="2023-04-06T04:26:00"/>
    <d v="1899-12-30T02:48:00"/>
    <n v="0.78333333333333333"/>
    <d v="1899-12-30T02:01:00"/>
    <x v="0"/>
    <x v="5"/>
  </r>
  <r>
    <n v="523"/>
    <s v="Cliente_930"/>
    <n v="3"/>
    <d v="2023-04-06T01:39:00"/>
    <d v="2023-04-06T04:42:00"/>
    <x v="3"/>
    <x v="0"/>
    <s v="Tarjeta de crédito"/>
    <n v="45.41"/>
    <s v="Ocupada"/>
    <x v="10"/>
    <s v="Plato_6"/>
    <n v="126.41"/>
    <d v="2023-04-06T01:39:00"/>
    <d v="2023-04-06T01:39:00"/>
    <d v="2023-04-06T04:42:00"/>
    <d v="1899-12-30T03:18:00"/>
    <n v="0.85"/>
    <d v="1899-12-30T02:27:00"/>
    <x v="0"/>
    <x v="5"/>
  </r>
  <r>
    <n v="524"/>
    <s v="Cliente_218"/>
    <n v="4"/>
    <d v="2023-04-06T00:03:00"/>
    <d v="2023-04-06T02:32:00"/>
    <x v="0"/>
    <x v="0"/>
    <s v="Tarjeta de crédito"/>
    <n v="26.91"/>
    <s v="Ocupada"/>
    <x v="4"/>
    <s v="Plato_5"/>
    <n v="102.91"/>
    <d v="2023-04-06T00:03:00"/>
    <d v="2023-04-06T00:03:00"/>
    <d v="2023-04-06T02:32:00"/>
    <d v="1899-12-30T02:44:00"/>
    <n v="1.0166666666666666"/>
    <d v="1899-12-30T01:43:00"/>
    <x v="0"/>
    <x v="5"/>
  </r>
  <r>
    <n v="525"/>
    <s v="Cliente_318"/>
    <n v="3"/>
    <d v="2023-04-06T03:27:00"/>
    <d v="2023-04-06T07:14:00"/>
    <x v="0"/>
    <x v="0"/>
    <s v="Tarjeta de crédito"/>
    <n v="32.869999999999997"/>
    <s v="Ocupada"/>
    <x v="5"/>
    <s v="Plato_14"/>
    <n v="229.87"/>
    <d v="2023-04-06T03:27:00"/>
    <d v="2023-04-06T03:27:00"/>
    <d v="2023-04-06T07:14:00"/>
    <d v="1899-12-30T04:02:00"/>
    <n v="1.2833333333333334"/>
    <d v="1899-12-30T02:45:00"/>
    <x v="0"/>
    <x v="5"/>
  </r>
  <r>
    <n v="526"/>
    <s v="Cliente_257"/>
    <n v="6"/>
    <d v="2023-04-06T03:44:00"/>
    <d v="2023-04-06T05:41:00"/>
    <x v="4"/>
    <x v="2"/>
    <s v="Tarjeta de débito"/>
    <n v="43.02"/>
    <s v="Libre"/>
    <x v="6"/>
    <s v="Plato_11"/>
    <n v="76.02000000000001"/>
    <d v="2023-04-06T03:44:00"/>
    <d v="2023-04-06T03:44:00"/>
    <d v="2023-04-06T05:41:00"/>
    <d v="1899-12-30T01:57:00"/>
    <n v="0.36666666666666664"/>
    <d v="1899-12-30T01:35:00"/>
    <x v="0"/>
    <x v="5"/>
  </r>
  <r>
    <n v="527"/>
    <s v="Cliente_112"/>
    <n v="4"/>
    <d v="2023-04-06T03:41:00"/>
    <d v="2023-04-06T05:55:00"/>
    <x v="1"/>
    <x v="1"/>
    <s v="Efectivo"/>
    <n v="22.95"/>
    <s v="Ocupada"/>
    <x v="0"/>
    <s v="Plato_6"/>
    <n v="76.95"/>
    <d v="2023-04-06T03:41:00"/>
    <d v="2023-04-06T03:41:00"/>
    <d v="2023-04-06T05:55:00"/>
    <d v="1899-12-30T02:29:00"/>
    <n v="0.51666666666666672"/>
    <d v="1899-12-30T01:58:00"/>
    <x v="0"/>
    <x v="5"/>
  </r>
  <r>
    <n v="528"/>
    <s v="Cliente_95"/>
    <n v="2"/>
    <d v="2023-04-06T01:47:00"/>
    <d v="2023-04-06T03:48:00"/>
    <x v="2"/>
    <x v="0"/>
    <s v="Tarjeta de débito"/>
    <n v="15.62"/>
    <s v="Reservada"/>
    <x v="6"/>
    <s v="Plato_3"/>
    <n v="93.62"/>
    <d v="2023-04-06T01:47:00"/>
    <d v="2023-04-06T01:47:00"/>
    <d v="2023-04-06T03:48:00"/>
    <d v="1899-12-30T02:01:00"/>
    <n v="2.0166666666666666"/>
    <d v="1899-12-30T00:00:00"/>
    <x v="1"/>
    <x v="5"/>
  </r>
  <r>
    <n v="529"/>
    <s v="Cliente_866"/>
    <n v="2"/>
    <d v="2023-04-06T01:58:00"/>
    <d v="2023-04-06T04:42:00"/>
    <x v="0"/>
    <x v="0"/>
    <s v="Tarjeta de crédito"/>
    <n v="25.91"/>
    <s v="Ocupada"/>
    <x v="0"/>
    <s v="Plato_18"/>
    <n v="233.91"/>
    <d v="2023-04-06T01:58:00"/>
    <d v="2023-04-06T01:58:00"/>
    <d v="2023-04-06T04:42:00"/>
    <d v="1899-12-30T02:59:00"/>
    <n v="2.6166666666666667"/>
    <d v="1899-12-30T00:22:00"/>
    <x v="0"/>
    <x v="5"/>
  </r>
  <r>
    <n v="530"/>
    <s v="Cliente_232"/>
    <n v="5"/>
    <d v="2023-04-06T02:13:00"/>
    <d v="2023-04-06T06:07:00"/>
    <x v="3"/>
    <x v="0"/>
    <s v="Tarjeta de crédito"/>
    <n v="30.19"/>
    <s v="Ocupada"/>
    <x v="3"/>
    <s v="Plato_4"/>
    <n v="190.19"/>
    <d v="2023-04-06T02:13:00"/>
    <d v="2023-04-06T02:13:00"/>
    <d v="2023-04-06T06:07:00"/>
    <d v="1899-12-30T04:09:00"/>
    <n v="1.7666666666666666"/>
    <d v="1899-12-30T02:23:00"/>
    <x v="0"/>
    <x v="5"/>
  </r>
  <r>
    <n v="531"/>
    <s v="Cliente_882"/>
    <n v="6"/>
    <d v="2023-04-06T03:03:00"/>
    <d v="2023-04-06T05:04:00"/>
    <x v="2"/>
    <x v="2"/>
    <s v="Efectivo"/>
    <n v="34.39"/>
    <s v="Libre"/>
    <x v="3"/>
    <s v="Plato_13"/>
    <n v="278.39"/>
    <d v="2023-04-06T03:03:00"/>
    <d v="2023-04-06T03:03:00"/>
    <d v="2023-04-06T05:04:00"/>
    <d v="1899-12-30T02:01:00"/>
    <n v="3.3166666666666669"/>
    <d v="1899-12-30T00:00:00"/>
    <x v="1"/>
    <x v="5"/>
  </r>
  <r>
    <n v="532"/>
    <s v="Cliente_63"/>
    <n v="3"/>
    <d v="2023-04-06T01:48:00"/>
    <d v="2023-04-06T05:26:00"/>
    <x v="0"/>
    <x v="1"/>
    <s v="Tarjeta de débito"/>
    <n v="17.95"/>
    <s v="Reservada"/>
    <x v="10"/>
    <s v="Plato_13"/>
    <n v="154.94999999999999"/>
    <d v="2023-04-06T01:48:00"/>
    <d v="2023-04-06T01:48:00"/>
    <d v="2023-04-06T05:26:00"/>
    <d v="1899-12-30T03:38:00"/>
    <n v="0.98333333333333328"/>
    <d v="1899-12-30T02:39:00"/>
    <x v="0"/>
    <x v="5"/>
  </r>
  <r>
    <n v="533"/>
    <s v="Cliente_336"/>
    <n v="3"/>
    <d v="2023-04-06T03:14:00"/>
    <d v="2023-04-06T05:20:00"/>
    <x v="3"/>
    <x v="2"/>
    <s v="Tarjeta de débito"/>
    <n v="20.09"/>
    <s v="Libre"/>
    <x v="8"/>
    <s v="Plato_3"/>
    <n v="61.09"/>
    <d v="2023-04-06T03:14:00"/>
    <d v="2023-04-06T03:14:00"/>
    <d v="2023-04-06T05:20:00"/>
    <d v="1899-12-30T02:06:00"/>
    <n v="0.8"/>
    <d v="1899-12-30T01:18:00"/>
    <x v="0"/>
    <x v="5"/>
  </r>
  <r>
    <n v="534"/>
    <s v="Cliente_113"/>
    <n v="6"/>
    <d v="2023-04-06T01:02:00"/>
    <d v="2023-04-06T04:29:00"/>
    <x v="4"/>
    <x v="2"/>
    <s v="Tarjeta de crédito"/>
    <n v="23.59"/>
    <s v="Reservada"/>
    <x v="2"/>
    <s v="Plato_7"/>
    <n v="170.59"/>
    <d v="2023-04-06T01:02:00"/>
    <d v="2023-04-06T01:02:00"/>
    <d v="2023-04-06T04:29:00"/>
    <d v="1899-12-30T03:27:00"/>
    <n v="1.2666666666666666"/>
    <d v="1899-12-30T02:11:00"/>
    <x v="0"/>
    <x v="5"/>
  </r>
  <r>
    <n v="535"/>
    <s v="Cliente_711"/>
    <n v="3"/>
    <d v="2023-04-06T00:57:00"/>
    <d v="2023-04-06T03:32:00"/>
    <x v="1"/>
    <x v="1"/>
    <s v="Tarjeta de crédito"/>
    <n v="39.450000000000003"/>
    <s v="Libre"/>
    <x v="9"/>
    <s v="Plato_20"/>
    <n v="315.45"/>
    <d v="2023-04-06T00:57:00"/>
    <d v="2023-04-06T00:57:00"/>
    <d v="2023-04-06T03:32:00"/>
    <d v="1899-12-30T02:35:00"/>
    <n v="1.8833333333333333"/>
    <d v="1899-12-30T00:42:00"/>
    <x v="0"/>
    <x v="5"/>
  </r>
  <r>
    <n v="536"/>
    <s v="Cliente_785"/>
    <n v="2"/>
    <d v="2023-04-06T02:31:00"/>
    <d v="2023-04-06T04:39:00"/>
    <x v="4"/>
    <x v="0"/>
    <s v="Tarjeta de crédito"/>
    <n v="46"/>
    <s v="Reservada"/>
    <x v="9"/>
    <s v="Plato_4"/>
    <n v="258"/>
    <d v="2023-04-06T02:31:00"/>
    <d v="2023-04-06T02:31:00"/>
    <d v="2023-04-06T04:39:00"/>
    <d v="1899-12-30T02:08:00"/>
    <n v="2.5333333333333332"/>
    <d v="1899-12-30T00:00:00"/>
    <x v="1"/>
    <x v="5"/>
  </r>
  <r>
    <n v="537"/>
    <s v="Cliente_486"/>
    <n v="6"/>
    <d v="2023-04-06T00:24:00"/>
    <d v="2023-04-06T02:09:00"/>
    <x v="0"/>
    <x v="1"/>
    <s v="Tarjeta de débito"/>
    <n v="28.68"/>
    <s v="Ocupada"/>
    <x v="4"/>
    <s v="Plato_13"/>
    <n v="91.68"/>
    <d v="2023-04-06T00:24:00"/>
    <d v="2023-04-06T00:24:00"/>
    <d v="2023-04-06T02:09:00"/>
    <d v="1899-12-30T02:00:00"/>
    <n v="0.35"/>
    <d v="1899-12-30T01:39:00"/>
    <x v="0"/>
    <x v="5"/>
  </r>
  <r>
    <n v="538"/>
    <s v="Cliente_397"/>
    <n v="4"/>
    <d v="2023-04-06T03:19:00"/>
    <d v="2023-04-06T05:33:00"/>
    <x v="4"/>
    <x v="2"/>
    <s v="Tarjeta de débito"/>
    <n v="41.35"/>
    <s v="Libre"/>
    <x v="1"/>
    <s v="Plato_2"/>
    <n v="183.35"/>
    <d v="2023-04-06T03:19:00"/>
    <d v="2023-04-06T03:19:00"/>
    <d v="2023-04-06T05:33:00"/>
    <d v="1899-12-30T02:14:00"/>
    <n v="3.3"/>
    <d v="1899-12-30T00:00:00"/>
    <x v="1"/>
    <x v="5"/>
  </r>
  <r>
    <n v="539"/>
    <s v="Cliente_554"/>
    <n v="3"/>
    <d v="2023-04-06T03:51:00"/>
    <d v="2023-04-06T07:00:00"/>
    <x v="2"/>
    <x v="1"/>
    <s v="Efectivo"/>
    <n v="20.9"/>
    <s v="Libre"/>
    <x v="1"/>
    <s v="Plato_2"/>
    <n v="260.89999999999998"/>
    <d v="2023-04-06T03:51:00"/>
    <d v="2023-04-06T03:51:00"/>
    <d v="2023-04-06T07:00:00"/>
    <d v="1899-12-30T03:09:00"/>
    <n v="2.15"/>
    <d v="1899-12-30T01:00:00"/>
    <x v="0"/>
    <x v="5"/>
  </r>
  <r>
    <n v="540"/>
    <s v="Cliente_320"/>
    <n v="4"/>
    <d v="2023-04-06T03:46:00"/>
    <d v="2023-04-06T06:56:00"/>
    <x v="1"/>
    <x v="0"/>
    <s v="Tarjeta de crédito"/>
    <n v="47.85"/>
    <s v="Reservada"/>
    <x v="7"/>
    <s v="Plato_4"/>
    <n v="171.85"/>
    <d v="2023-04-06T03:46:00"/>
    <d v="2023-04-06T03:46:00"/>
    <d v="2023-04-06T06:56:00"/>
    <d v="1899-12-30T03:10:00"/>
    <n v="1.3666666666666667"/>
    <d v="1899-12-30T01:48:00"/>
    <x v="0"/>
    <x v="5"/>
  </r>
  <r>
    <n v="541"/>
    <s v="Cliente_427"/>
    <n v="2"/>
    <d v="2023-04-06T00:33:00"/>
    <d v="2023-04-06T04:32:00"/>
    <x v="1"/>
    <x v="1"/>
    <s v="Tarjeta de débito"/>
    <n v="33.700000000000003"/>
    <s v="Reservada"/>
    <x v="1"/>
    <s v="Plato_12"/>
    <n v="235.7"/>
    <d v="2023-04-06T00:33:00"/>
    <d v="2023-04-06T00:33:00"/>
    <d v="2023-04-06T04:32:00"/>
    <d v="1899-12-30T03:59:00"/>
    <n v="2.0666666666666669"/>
    <d v="1899-12-30T01:55:00"/>
    <x v="0"/>
    <x v="5"/>
  </r>
  <r>
    <n v="542"/>
    <s v="Cliente_791"/>
    <n v="5"/>
    <d v="2023-04-06T02:47:00"/>
    <d v="2023-04-06T04:43:00"/>
    <x v="0"/>
    <x v="1"/>
    <s v="Tarjeta de crédito"/>
    <n v="49.05"/>
    <s v="Reservada"/>
    <x v="9"/>
    <s v="Plato_18"/>
    <n v="197.05"/>
    <d v="2023-04-06T02:47:00"/>
    <d v="2023-04-06T02:47:00"/>
    <d v="2023-04-06T04:43:00"/>
    <d v="1899-12-30T01:56:00"/>
    <n v="1.9166666666666667"/>
    <d v="1899-12-30T00:01:00"/>
    <x v="0"/>
    <x v="5"/>
  </r>
  <r>
    <n v="543"/>
    <s v="Cliente_996"/>
    <n v="5"/>
    <d v="2023-04-06T00:47:00"/>
    <d v="2023-04-06T03:37:00"/>
    <x v="4"/>
    <x v="2"/>
    <s v="Tarjeta de crédito"/>
    <n v="49.37"/>
    <s v="Reservada"/>
    <x v="3"/>
    <s v="Plato_16"/>
    <n v="255.37"/>
    <d v="2023-04-06T00:47:00"/>
    <d v="2023-04-06T00:47:00"/>
    <d v="2023-04-06T03:37:00"/>
    <d v="1899-12-30T02:50:00"/>
    <n v="1.2333333333333334"/>
    <d v="1899-12-30T01:36:00"/>
    <x v="0"/>
    <x v="5"/>
  </r>
  <r>
    <n v="544"/>
    <s v="Cliente_392"/>
    <n v="4"/>
    <d v="2023-04-06T03:17:00"/>
    <d v="2023-04-06T04:45:00"/>
    <x v="3"/>
    <x v="0"/>
    <s v="Tarjeta de crédito"/>
    <n v="44.91"/>
    <s v="Ocupada"/>
    <x v="8"/>
    <s v="Plato_8"/>
    <n v="114.91"/>
    <d v="2023-04-06T03:17:00"/>
    <d v="2023-04-06T03:17:00"/>
    <d v="2023-04-06T04:45:00"/>
    <d v="1899-12-30T01:43:00"/>
    <n v="0.8"/>
    <d v="1899-12-30T00:55:00"/>
    <x v="0"/>
    <x v="5"/>
  </r>
  <r>
    <n v="545"/>
    <s v="Cliente_615"/>
    <n v="5"/>
    <d v="2023-04-06T02:39:00"/>
    <d v="2023-04-06T04:26:00"/>
    <x v="2"/>
    <x v="0"/>
    <s v="Efectivo"/>
    <n v="12.18"/>
    <s v="Ocupada"/>
    <x v="9"/>
    <s v="Plato_11"/>
    <n v="142.18"/>
    <d v="2023-04-06T02:39:00"/>
    <d v="2023-04-06T02:39:00"/>
    <d v="2023-04-06T04:26:00"/>
    <d v="1899-12-30T02:02:00"/>
    <n v="1.65"/>
    <d v="1899-12-30T00:23:00"/>
    <x v="0"/>
    <x v="5"/>
  </r>
  <r>
    <n v="546"/>
    <s v="Cliente_968"/>
    <n v="2"/>
    <d v="2023-04-06T03:14:00"/>
    <d v="2023-04-06T05:29:00"/>
    <x v="4"/>
    <x v="0"/>
    <s v="Tarjeta de débito"/>
    <n v="47.81"/>
    <s v="Reservada"/>
    <x v="6"/>
    <s v="Plato_15"/>
    <n v="139.81"/>
    <d v="2023-04-06T03:14:00"/>
    <d v="2023-04-06T03:14:00"/>
    <d v="2023-04-06T05:29:00"/>
    <d v="1899-12-30T02:15:00"/>
    <n v="1.5166666666666666"/>
    <d v="1899-12-30T00:44:00"/>
    <x v="0"/>
    <x v="5"/>
  </r>
  <r>
    <n v="547"/>
    <s v="Cliente_206"/>
    <n v="3"/>
    <d v="2023-04-06T02:43:00"/>
    <d v="2023-04-06T04:36:00"/>
    <x v="3"/>
    <x v="2"/>
    <s v="Tarjeta de crédito"/>
    <n v="20.04"/>
    <s v="Ocupada"/>
    <x v="1"/>
    <s v="Plato_17"/>
    <n v="247.04"/>
    <d v="2023-04-06T02:43:00"/>
    <d v="2023-04-06T02:43:00"/>
    <d v="2023-04-06T04:36:00"/>
    <d v="1899-12-30T02:08:00"/>
    <n v="1.6166666666666667"/>
    <d v="1899-12-30T00:31:00"/>
    <x v="0"/>
    <x v="5"/>
  </r>
  <r>
    <n v="548"/>
    <s v="Cliente_669"/>
    <n v="2"/>
    <d v="2023-04-06T00:55:00"/>
    <d v="2023-04-06T04:03:00"/>
    <x v="2"/>
    <x v="0"/>
    <s v="Tarjeta de crédito"/>
    <n v="28.88"/>
    <s v="Libre"/>
    <x v="9"/>
    <s v="Plato_18"/>
    <n v="124.88"/>
    <d v="2023-04-06T00:55:00"/>
    <d v="2023-04-06T00:55:00"/>
    <d v="2023-04-06T04:03:00"/>
    <d v="1899-12-30T03:08:00"/>
    <n v="1.7666666666666666"/>
    <d v="1899-12-30T01:22:00"/>
    <x v="0"/>
    <x v="5"/>
  </r>
  <r>
    <n v="549"/>
    <s v="Cliente_195"/>
    <n v="2"/>
    <d v="2023-04-06T01:33:00"/>
    <d v="2023-04-06T05:26:00"/>
    <x v="1"/>
    <x v="0"/>
    <s v="Tarjeta de crédito"/>
    <n v="35.340000000000003"/>
    <s v="Libre"/>
    <x v="1"/>
    <s v="Plato_1"/>
    <n v="197.34"/>
    <d v="2023-04-06T01:33:00"/>
    <d v="2023-04-06T01:33:00"/>
    <d v="2023-04-06T05:26:00"/>
    <d v="1899-12-30T03:53:00"/>
    <n v="1.6333333333333333"/>
    <d v="1899-12-30T02:15:00"/>
    <x v="0"/>
    <x v="5"/>
  </r>
  <r>
    <n v="550"/>
    <s v="Cliente_900"/>
    <n v="6"/>
    <d v="2023-04-06T01:08:00"/>
    <d v="2023-04-06T02:39:00"/>
    <x v="0"/>
    <x v="0"/>
    <s v="Tarjeta de crédito"/>
    <n v="28.33"/>
    <s v="Ocupada"/>
    <x v="2"/>
    <s v="Plato_2"/>
    <n v="152.32999999999998"/>
    <d v="2023-04-06T01:08:00"/>
    <d v="2023-04-06T01:08:00"/>
    <d v="2023-04-06T02:39:00"/>
    <d v="1899-12-30T01:46:00"/>
    <n v="0.95"/>
    <d v="1899-12-30T00:49:00"/>
    <x v="0"/>
    <x v="5"/>
  </r>
  <r>
    <n v="551"/>
    <s v="Cliente_705"/>
    <n v="2"/>
    <d v="2023-04-06T02:58:00"/>
    <d v="2023-04-06T04:10:00"/>
    <x v="0"/>
    <x v="1"/>
    <s v="Tarjeta de crédito"/>
    <n v="17.54"/>
    <s v="Reservada"/>
    <x v="3"/>
    <s v="Plato_2"/>
    <n v="188.54"/>
    <d v="2023-04-06T02:58:00"/>
    <d v="2023-04-06T02:58:00"/>
    <d v="2023-04-06T04:10:00"/>
    <d v="1899-12-30T01:12:00"/>
    <n v="2.0499999999999998"/>
    <d v="1899-12-30T00:00:00"/>
    <x v="1"/>
    <x v="5"/>
  </r>
  <r>
    <n v="552"/>
    <s v="Cliente_462"/>
    <n v="6"/>
    <d v="2023-04-06T00:26:00"/>
    <d v="2023-04-06T03:54:00"/>
    <x v="0"/>
    <x v="2"/>
    <s v="Tarjeta de débito"/>
    <n v="10.28"/>
    <s v="Libre"/>
    <x v="0"/>
    <s v="Plato_20"/>
    <n v="253.28"/>
    <d v="2023-04-06T00:26:00"/>
    <d v="2023-04-06T00:26:00"/>
    <d v="2023-04-06T03:54:00"/>
    <d v="1899-12-30T03:28:00"/>
    <n v="1.9166666666666667"/>
    <d v="1899-12-30T01:33:00"/>
    <x v="0"/>
    <x v="5"/>
  </r>
  <r>
    <n v="553"/>
    <s v="Cliente_809"/>
    <n v="2"/>
    <d v="2023-04-06T02:45:00"/>
    <d v="2023-04-06T05:24:00"/>
    <x v="0"/>
    <x v="0"/>
    <s v="Tarjeta de crédito"/>
    <n v="44.38"/>
    <s v="Libre"/>
    <x v="2"/>
    <s v="Plato_2"/>
    <n v="247.38"/>
    <d v="2023-04-06T02:45:00"/>
    <d v="2023-04-06T02:45:00"/>
    <d v="2023-04-06T05:24:00"/>
    <d v="1899-12-30T02:39:00"/>
    <n v="2.9666666666666668"/>
    <d v="1899-12-30T00:00:00"/>
    <x v="1"/>
    <x v="5"/>
  </r>
  <r>
    <n v="554"/>
    <s v="Cliente_21"/>
    <n v="6"/>
    <d v="2023-04-06T01:30:00"/>
    <d v="2023-04-06T02:55:00"/>
    <x v="0"/>
    <x v="0"/>
    <s v="Tarjeta de débito"/>
    <n v="19.600000000000001"/>
    <s v="Ocupada"/>
    <x v="0"/>
    <s v="Plato_14"/>
    <n v="185.6"/>
    <d v="2023-04-06T01:30:00"/>
    <d v="2023-04-06T01:30:00"/>
    <d v="2023-04-06T02:55:00"/>
    <d v="1899-12-30T01:40:00"/>
    <n v="1.1833333333333333"/>
    <d v="1899-12-30T00:29:00"/>
    <x v="0"/>
    <x v="5"/>
  </r>
  <r>
    <n v="555"/>
    <s v="Cliente_110"/>
    <n v="1"/>
    <d v="2023-04-06T01:59:00"/>
    <d v="2023-04-06T05:02:00"/>
    <x v="2"/>
    <x v="1"/>
    <s v="Efectivo"/>
    <n v="41.08"/>
    <s v="Libre"/>
    <x v="2"/>
    <s v="Plato_2"/>
    <n v="71.08"/>
    <d v="2023-04-06T01:59:00"/>
    <d v="2023-04-06T01:59:00"/>
    <d v="2023-04-06T05:02:00"/>
    <d v="1899-12-30T03:03:00"/>
    <n v="0.76666666666666672"/>
    <d v="1899-12-30T02:17:00"/>
    <x v="0"/>
    <x v="5"/>
  </r>
  <r>
    <n v="556"/>
    <s v="Cliente_814"/>
    <n v="6"/>
    <d v="2023-04-06T03:57:00"/>
    <d v="2023-04-06T07:41:00"/>
    <x v="2"/>
    <x v="0"/>
    <s v="Tarjeta de débito"/>
    <n v="14.09"/>
    <s v="Libre"/>
    <x v="3"/>
    <s v="Plato_5"/>
    <n v="90.09"/>
    <d v="2023-04-06T03:57:00"/>
    <d v="2023-04-06T03:57:00"/>
    <d v="2023-04-06T07:41:00"/>
    <d v="1899-12-30T03:44:00"/>
    <n v="1.1000000000000001"/>
    <d v="1899-12-30T02:38:00"/>
    <x v="0"/>
    <x v="5"/>
  </r>
  <r>
    <n v="557"/>
    <s v="Cliente_381"/>
    <n v="5"/>
    <d v="2023-04-06T03:52:00"/>
    <d v="2023-04-06T07:39:00"/>
    <x v="2"/>
    <x v="0"/>
    <s v="Efectivo"/>
    <n v="35.880000000000003"/>
    <s v="Ocupada"/>
    <x v="8"/>
    <s v="Plato_15"/>
    <n v="212.88"/>
    <d v="2023-04-06T03:52:00"/>
    <d v="2023-04-06T03:52:00"/>
    <d v="2023-04-06T07:39:00"/>
    <d v="1899-12-30T04:02:00"/>
    <n v="1.7833333333333334"/>
    <d v="1899-12-30T02:15:00"/>
    <x v="0"/>
    <x v="5"/>
  </r>
  <r>
    <n v="558"/>
    <s v="Cliente_284"/>
    <n v="4"/>
    <d v="2023-04-06T00:18:00"/>
    <d v="2023-04-06T03:06:00"/>
    <x v="1"/>
    <x v="0"/>
    <s v="Tarjeta de crédito"/>
    <n v="45.26"/>
    <s v="Reservada"/>
    <x v="3"/>
    <s v="Plato_15"/>
    <n v="224.26"/>
    <d v="2023-04-06T00:18:00"/>
    <d v="2023-04-06T00:18:00"/>
    <d v="2023-04-06T03:06:00"/>
    <d v="1899-12-30T02:48:00"/>
    <n v="2.7833333333333332"/>
    <d v="1899-12-30T00:01:00"/>
    <x v="0"/>
    <x v="5"/>
  </r>
  <r>
    <n v="559"/>
    <s v="Cliente_728"/>
    <n v="1"/>
    <d v="2023-04-06T00:14:00"/>
    <d v="2023-04-06T03:59:00"/>
    <x v="2"/>
    <x v="0"/>
    <s v="Tarjeta de crédito"/>
    <n v="24.36"/>
    <s v="Reservada"/>
    <x v="7"/>
    <s v="Plato_11"/>
    <n v="123.36"/>
    <d v="2023-04-06T00:14:00"/>
    <d v="2023-04-06T00:14:00"/>
    <d v="2023-04-06T03:59:00"/>
    <d v="1899-12-30T03:45:00"/>
    <n v="0.68333333333333335"/>
    <d v="1899-12-30T03:04:00"/>
    <x v="0"/>
    <x v="5"/>
  </r>
  <r>
    <n v="560"/>
    <s v="Cliente_610"/>
    <n v="6"/>
    <d v="2023-04-06T00:15:00"/>
    <d v="2023-04-06T03:17:00"/>
    <x v="3"/>
    <x v="2"/>
    <s v="Tarjeta de débito"/>
    <n v="31.53"/>
    <s v="Reservada"/>
    <x v="10"/>
    <s v="Plato_4"/>
    <n v="142.53"/>
    <d v="2023-04-06T00:15:00"/>
    <d v="2023-04-06T00:15:00"/>
    <d v="2023-04-06T03:17:00"/>
    <d v="1899-12-30T03:02:00"/>
    <n v="0.8"/>
    <d v="1899-12-30T02:14:00"/>
    <x v="0"/>
    <x v="5"/>
  </r>
  <r>
    <n v="561"/>
    <s v="Cliente_190"/>
    <n v="2"/>
    <d v="2023-04-06T01:13:00"/>
    <d v="2023-04-06T03:39:00"/>
    <x v="1"/>
    <x v="0"/>
    <s v="Tarjeta de crédito"/>
    <n v="44.24"/>
    <s v="Reservada"/>
    <x v="9"/>
    <s v="Plato_4"/>
    <n v="108.24000000000001"/>
    <d v="2023-04-06T01:13:00"/>
    <d v="2023-04-06T01:13:00"/>
    <d v="2023-04-06T03:39:00"/>
    <d v="1899-12-30T02:26:00"/>
    <n v="1.0666666666666667"/>
    <d v="1899-12-30T01:22:00"/>
    <x v="0"/>
    <x v="5"/>
  </r>
  <r>
    <n v="562"/>
    <s v="Cliente_454"/>
    <n v="3"/>
    <d v="2023-04-06T02:36:00"/>
    <d v="2023-04-06T06:20:00"/>
    <x v="1"/>
    <x v="2"/>
    <s v="Tarjeta de crédito"/>
    <n v="21.49"/>
    <s v="Libre"/>
    <x v="5"/>
    <s v="Plato_20"/>
    <n v="309.49"/>
    <d v="2023-04-06T02:36:00"/>
    <d v="2023-04-06T02:36:00"/>
    <d v="2023-04-06T06:20:00"/>
    <d v="1899-12-30T03:44:00"/>
    <n v="1.8666666666666667"/>
    <d v="1899-12-30T01:52:00"/>
    <x v="0"/>
    <x v="5"/>
  </r>
  <r>
    <n v="563"/>
    <s v="Cliente_865"/>
    <n v="3"/>
    <d v="2023-04-06T03:04:00"/>
    <d v="2023-04-06T04:43:00"/>
    <x v="3"/>
    <x v="1"/>
    <s v="Efectivo"/>
    <n v="20.07"/>
    <s v="Ocupada"/>
    <x v="10"/>
    <s v="Plato_6"/>
    <n v="74.069999999999993"/>
    <d v="2023-04-06T03:04:00"/>
    <d v="2023-04-06T03:04:00"/>
    <d v="2023-04-06T04:43:00"/>
    <d v="1899-12-30T01:54:00"/>
    <n v="0.6166666666666667"/>
    <d v="1899-12-30T01:17:00"/>
    <x v="0"/>
    <x v="5"/>
  </r>
  <r>
    <n v="564"/>
    <s v="Cliente_825"/>
    <n v="3"/>
    <d v="2023-04-06T00:31:00"/>
    <d v="2023-04-06T02:23:00"/>
    <x v="3"/>
    <x v="2"/>
    <s v="Efectivo"/>
    <n v="33.08"/>
    <s v="Reservada"/>
    <x v="5"/>
    <s v="Plato_19"/>
    <n v="189.07999999999998"/>
    <d v="2023-04-06T00:31:00"/>
    <d v="2023-04-06T00:31:00"/>
    <d v="2023-04-06T02:23:00"/>
    <d v="1899-12-30T01:52:00"/>
    <n v="0.9"/>
    <d v="1899-12-30T00:58:00"/>
    <x v="0"/>
    <x v="5"/>
  </r>
  <r>
    <n v="565"/>
    <s v="Cliente_134"/>
    <n v="6"/>
    <d v="2023-04-06T02:39:00"/>
    <d v="2023-04-06T05:29:00"/>
    <x v="1"/>
    <x v="0"/>
    <s v="Tarjeta de crédito"/>
    <n v="15.11"/>
    <s v="Libre"/>
    <x v="5"/>
    <s v="Plato_15"/>
    <n v="266.11"/>
    <d v="2023-04-06T02:39:00"/>
    <d v="2023-04-06T02:39:00"/>
    <d v="2023-04-06T05:29:00"/>
    <d v="1899-12-30T02:50:00"/>
    <n v="1.6333333333333333"/>
    <d v="1899-12-30T01:12:00"/>
    <x v="0"/>
    <x v="5"/>
  </r>
  <r>
    <n v="566"/>
    <s v="Cliente_88"/>
    <n v="3"/>
    <d v="2023-04-06T01:45:00"/>
    <d v="2023-04-06T04:57:00"/>
    <x v="0"/>
    <x v="0"/>
    <s v="Tarjeta de crédito"/>
    <n v="42.62"/>
    <s v="Libre"/>
    <x v="7"/>
    <s v="Plato_10"/>
    <n v="120.62"/>
    <d v="2023-04-06T01:45:00"/>
    <d v="2023-04-06T01:45:00"/>
    <d v="2023-04-06T04:57:00"/>
    <d v="1899-12-30T03:12:00"/>
    <n v="0.93333333333333335"/>
    <d v="1899-12-30T02:16:00"/>
    <x v="0"/>
    <x v="5"/>
  </r>
  <r>
    <n v="567"/>
    <s v="Cliente_789"/>
    <n v="4"/>
    <d v="2023-04-06T01:59:00"/>
    <d v="2023-04-06T05:16:00"/>
    <x v="4"/>
    <x v="0"/>
    <s v="Tarjeta de débito"/>
    <n v="42.83"/>
    <s v="Ocupada"/>
    <x v="9"/>
    <s v="Plato_16"/>
    <n v="295.83"/>
    <d v="2023-04-06T01:59:00"/>
    <d v="2023-04-06T01:59:00"/>
    <d v="2023-04-06T05:16:00"/>
    <d v="1899-12-30T03:32:00"/>
    <n v="1.7"/>
    <d v="1899-12-30T01:50:00"/>
    <x v="0"/>
    <x v="5"/>
  </r>
  <r>
    <n v="568"/>
    <s v="Cliente_63"/>
    <n v="1"/>
    <d v="2023-04-06T01:39:00"/>
    <d v="2023-04-06T03:28:00"/>
    <x v="4"/>
    <x v="0"/>
    <s v="Tarjeta de débito"/>
    <n v="21.13"/>
    <s v="Ocupada"/>
    <x v="1"/>
    <s v="Plato_18"/>
    <n v="203.13"/>
    <d v="2023-04-06T01:39:00"/>
    <d v="2023-04-06T01:39:00"/>
    <d v="2023-04-06T03:28:00"/>
    <d v="1899-12-30T02:04:00"/>
    <n v="1.4"/>
    <d v="1899-12-30T00:40:00"/>
    <x v="0"/>
    <x v="5"/>
  </r>
  <r>
    <n v="569"/>
    <s v="Cliente_555"/>
    <n v="5"/>
    <d v="2023-04-06T01:28:00"/>
    <d v="2023-04-06T03:05:00"/>
    <x v="1"/>
    <x v="0"/>
    <s v="Tarjeta de crédito"/>
    <n v="28.52"/>
    <s v="Reservada"/>
    <x v="6"/>
    <s v="Plato_18"/>
    <n v="159.52000000000001"/>
    <d v="2023-04-06T01:28:00"/>
    <d v="2023-04-06T01:28:00"/>
    <d v="2023-04-06T03:05:00"/>
    <d v="1899-12-30T01:37:00"/>
    <n v="0.96666666666666667"/>
    <d v="1899-12-30T00:39:00"/>
    <x v="0"/>
    <x v="5"/>
  </r>
  <r>
    <n v="570"/>
    <s v="Cliente_887"/>
    <n v="6"/>
    <d v="2023-04-06T02:40:00"/>
    <d v="2023-04-06T04:27:00"/>
    <x v="3"/>
    <x v="0"/>
    <s v="Tarjeta de crédito"/>
    <n v="38.4"/>
    <s v="Libre"/>
    <x v="1"/>
    <s v="Plato_11"/>
    <n v="123.4"/>
    <d v="2023-04-06T02:40:00"/>
    <d v="2023-04-06T02:40:00"/>
    <d v="2023-04-06T04:27:00"/>
    <d v="1899-12-30T01:47:00"/>
    <n v="0.76666666666666672"/>
    <d v="1899-12-30T01:01:00"/>
    <x v="0"/>
    <x v="5"/>
  </r>
  <r>
    <n v="571"/>
    <s v="Cliente_710"/>
    <n v="2"/>
    <d v="2023-04-06T01:21:00"/>
    <d v="2023-04-06T02:54:00"/>
    <x v="3"/>
    <x v="0"/>
    <s v="Tarjeta de crédito"/>
    <n v="49.54"/>
    <s v="Libre"/>
    <x v="4"/>
    <s v="Plato_6"/>
    <n v="103.53999999999999"/>
    <d v="2023-04-06T01:21:00"/>
    <d v="2023-04-06T01:21:00"/>
    <d v="2023-04-06T02:54:00"/>
    <d v="1899-12-30T01:33:00"/>
    <n v="0.43333333333333335"/>
    <d v="1899-12-30T01:07:00"/>
    <x v="0"/>
    <x v="5"/>
  </r>
  <r>
    <n v="572"/>
    <s v="Cliente_913"/>
    <n v="3"/>
    <d v="2023-04-06T02:53:00"/>
    <d v="2023-04-06T06:27:00"/>
    <x v="4"/>
    <x v="0"/>
    <s v="Efectivo"/>
    <n v="46.21"/>
    <s v="Ocupada"/>
    <x v="2"/>
    <s v="Plato_2"/>
    <n v="120.21000000000001"/>
    <d v="2023-04-06T02:53:00"/>
    <d v="2023-04-06T02:53:00"/>
    <d v="2023-04-06T06:27:00"/>
    <d v="1899-12-30T03:49:00"/>
    <n v="0.73333333333333328"/>
    <d v="1899-12-30T03:05:00"/>
    <x v="0"/>
    <x v="5"/>
  </r>
  <r>
    <n v="573"/>
    <s v="Cliente_41"/>
    <n v="3"/>
    <d v="2023-04-06T03:12:00"/>
    <d v="2023-04-06T07:09:00"/>
    <x v="0"/>
    <x v="0"/>
    <s v="Tarjeta de crédito"/>
    <n v="47.08"/>
    <s v="Ocupada"/>
    <x v="9"/>
    <s v="Plato_13"/>
    <n v="212.07999999999998"/>
    <d v="2023-04-06T03:12:00"/>
    <d v="2023-04-06T03:12:00"/>
    <d v="2023-04-06T07:09:00"/>
    <d v="1899-12-30T04:12:00"/>
    <n v="1.1499999999999999"/>
    <d v="1899-12-30T03:03:00"/>
    <x v="0"/>
    <x v="5"/>
  </r>
  <r>
    <n v="574"/>
    <s v="Cliente_738"/>
    <n v="3"/>
    <d v="2023-04-06T00:31:00"/>
    <d v="2023-04-06T03:08:00"/>
    <x v="3"/>
    <x v="0"/>
    <s v="Tarjeta de crédito"/>
    <n v="42.57"/>
    <s v="Libre"/>
    <x v="2"/>
    <s v="Plato_10"/>
    <n v="249.57"/>
    <d v="2023-04-06T00:31:00"/>
    <d v="2023-04-06T00:31:00"/>
    <d v="2023-04-06T03:08:00"/>
    <d v="1899-12-30T02:37:00"/>
    <n v="2.8"/>
    <d v="1899-12-30T00:00:00"/>
    <x v="1"/>
    <x v="5"/>
  </r>
  <r>
    <n v="575"/>
    <s v="Cliente_268"/>
    <n v="4"/>
    <d v="2023-04-06T01:36:00"/>
    <d v="2023-04-06T04:44:00"/>
    <x v="4"/>
    <x v="0"/>
    <s v="Tarjeta de crédito"/>
    <n v="33.520000000000003"/>
    <s v="Libre"/>
    <x v="3"/>
    <s v="Plato_4"/>
    <n v="51.52"/>
    <d v="2023-04-06T01:36:00"/>
    <d v="2023-04-06T01:36:00"/>
    <d v="2023-04-06T04:44:00"/>
    <d v="1899-12-30T03:08:00"/>
    <n v="0.73333333333333328"/>
    <d v="1899-12-30T02:24:00"/>
    <x v="0"/>
    <x v="5"/>
  </r>
  <r>
    <n v="576"/>
    <s v="Cliente_280"/>
    <n v="1"/>
    <d v="2023-04-06T03:57:00"/>
    <d v="2023-04-06T07:06:00"/>
    <x v="4"/>
    <x v="2"/>
    <s v="Efectivo"/>
    <n v="21.71"/>
    <s v="Reservada"/>
    <x v="7"/>
    <s v="Plato_11"/>
    <n v="255.71"/>
    <d v="2023-04-06T03:57:00"/>
    <d v="2023-04-06T03:57:00"/>
    <d v="2023-04-06T07:06:00"/>
    <d v="1899-12-30T03:09:00"/>
    <n v="1.9166666666666667"/>
    <d v="1899-12-30T01:14:00"/>
    <x v="0"/>
    <x v="5"/>
  </r>
  <r>
    <n v="577"/>
    <s v="Cliente_117"/>
    <n v="4"/>
    <d v="2023-04-06T03:13:00"/>
    <d v="2023-04-06T06:40:00"/>
    <x v="4"/>
    <x v="0"/>
    <s v="Tarjeta de crédito"/>
    <n v="34.119999999999997"/>
    <s v="Libre"/>
    <x v="4"/>
    <s v="Plato_4"/>
    <n v="74.12"/>
    <d v="2023-04-06T03:13:00"/>
    <d v="2023-04-06T03:13:00"/>
    <d v="2023-04-06T06:40:00"/>
    <d v="1899-12-30T03:27:00"/>
    <n v="0.41666666666666669"/>
    <d v="1899-12-30T03:02:00"/>
    <x v="0"/>
    <x v="5"/>
  </r>
  <r>
    <n v="578"/>
    <s v="Cliente_83"/>
    <n v="6"/>
    <d v="2023-04-06T02:11:00"/>
    <d v="2023-04-06T04:24:00"/>
    <x v="0"/>
    <x v="0"/>
    <s v="Tarjeta de crédito"/>
    <n v="32.799999999999997"/>
    <s v="Ocupada"/>
    <x v="0"/>
    <s v="Plato_2"/>
    <n v="122.8"/>
    <d v="2023-04-06T02:11:00"/>
    <d v="2023-04-06T02:11:00"/>
    <d v="2023-04-06T04:24:00"/>
    <d v="1899-12-30T02:28:00"/>
    <n v="0.73333333333333328"/>
    <d v="1899-12-30T01:44:00"/>
    <x v="0"/>
    <x v="5"/>
  </r>
  <r>
    <n v="579"/>
    <s v="Cliente_988"/>
    <n v="2"/>
    <d v="2023-04-06T00:10:00"/>
    <d v="2023-04-06T02:17:00"/>
    <x v="0"/>
    <x v="0"/>
    <s v="Tarjeta de crédito"/>
    <n v="35.96"/>
    <s v="Libre"/>
    <x v="3"/>
    <s v="Plato_1"/>
    <n v="85.960000000000008"/>
    <d v="2023-04-06T00:10:00"/>
    <d v="2023-04-06T00:10:00"/>
    <d v="2023-04-06T02:17:00"/>
    <d v="1899-12-30T02:07:00"/>
    <n v="0.8"/>
    <d v="1899-12-30T01:19:00"/>
    <x v="0"/>
    <x v="5"/>
  </r>
  <r>
    <n v="580"/>
    <s v="Cliente_606"/>
    <n v="5"/>
    <d v="2023-04-06T00:06:00"/>
    <d v="2023-04-06T01:18:00"/>
    <x v="4"/>
    <x v="0"/>
    <s v="Tarjeta de débito"/>
    <n v="44.54"/>
    <s v="Libre"/>
    <x v="7"/>
    <s v="Plato_11"/>
    <n v="77.539999999999992"/>
    <d v="2023-04-06T00:06:00"/>
    <d v="2023-04-06T00:06:00"/>
    <d v="2023-04-06T01:18:00"/>
    <d v="1899-12-30T01:12:00"/>
    <n v="0.5"/>
    <d v="1899-12-30T00:42:00"/>
    <x v="0"/>
    <x v="5"/>
  </r>
  <r>
    <n v="581"/>
    <s v="Cliente_384"/>
    <n v="5"/>
    <d v="2023-04-06T03:33:00"/>
    <d v="2023-04-06T05:08:00"/>
    <x v="4"/>
    <x v="0"/>
    <s v="Tarjeta de crédito"/>
    <n v="13.27"/>
    <s v="Ocupada"/>
    <x v="4"/>
    <s v="Plato_11"/>
    <n v="136.27000000000001"/>
    <d v="2023-04-06T03:33:00"/>
    <d v="2023-04-06T03:33:00"/>
    <d v="2023-04-06T05:08:00"/>
    <d v="1899-12-30T01:50:00"/>
    <n v="0.91666666666666663"/>
    <d v="1899-12-30T00:55:00"/>
    <x v="0"/>
    <x v="5"/>
  </r>
  <r>
    <n v="582"/>
    <s v="Cliente_372"/>
    <n v="1"/>
    <d v="2023-04-06T03:48:00"/>
    <d v="2023-04-06T05:09:00"/>
    <x v="2"/>
    <x v="0"/>
    <s v="Tarjeta de crédito"/>
    <n v="20.23"/>
    <s v="Reservada"/>
    <x v="7"/>
    <s v="Plato_6"/>
    <n v="74.23"/>
    <d v="2023-04-06T03:48:00"/>
    <d v="2023-04-06T03:48:00"/>
    <d v="2023-04-06T05:09:00"/>
    <d v="1899-12-30T01:21:00"/>
    <n v="0.7"/>
    <d v="1899-12-30T00:39:00"/>
    <x v="0"/>
    <x v="5"/>
  </r>
  <r>
    <n v="583"/>
    <s v="Cliente_429"/>
    <n v="2"/>
    <d v="2023-04-06T01:41:00"/>
    <d v="2023-04-06T03:34:00"/>
    <x v="2"/>
    <x v="2"/>
    <s v="Tarjeta de débito"/>
    <n v="35.99"/>
    <s v="Libre"/>
    <x v="2"/>
    <s v="Plato_12"/>
    <n v="278.99"/>
    <d v="2023-04-06T01:41:00"/>
    <d v="2023-04-06T01:41:00"/>
    <d v="2023-04-06T03:34:00"/>
    <d v="1899-12-30T01:53:00"/>
    <n v="1.75"/>
    <d v="1899-12-30T00:08:00"/>
    <x v="0"/>
    <x v="5"/>
  </r>
  <r>
    <n v="584"/>
    <s v="Cliente_283"/>
    <n v="4"/>
    <d v="2023-04-06T03:35:00"/>
    <d v="2023-04-06T06:59:00"/>
    <x v="0"/>
    <x v="0"/>
    <s v="Tarjeta de débito"/>
    <n v="36.979999999999997"/>
    <s v="Reservada"/>
    <x v="9"/>
    <s v="Plato_13"/>
    <n v="175.98"/>
    <d v="2023-04-06T03:35:00"/>
    <d v="2023-04-06T03:35:00"/>
    <d v="2023-04-06T06:59:00"/>
    <d v="1899-12-30T03:24:00"/>
    <n v="1.9"/>
    <d v="1899-12-30T01:30:00"/>
    <x v="0"/>
    <x v="5"/>
  </r>
  <r>
    <n v="585"/>
    <s v="Cliente_876"/>
    <n v="5"/>
    <d v="2023-04-06T01:23:00"/>
    <d v="2023-04-06T02:37:00"/>
    <x v="0"/>
    <x v="1"/>
    <s v="Tarjeta de crédito"/>
    <n v="10.07"/>
    <s v="Libre"/>
    <x v="8"/>
    <s v="Plato_15"/>
    <n v="138.07"/>
    <d v="2023-04-06T01:23:00"/>
    <d v="2023-04-06T01:23:00"/>
    <d v="2023-04-06T02:37:00"/>
    <d v="1899-12-30T01:14:00"/>
    <n v="1.5833333333333333"/>
    <d v="1899-12-30T00:00:00"/>
    <x v="1"/>
    <x v="5"/>
  </r>
  <r>
    <n v="586"/>
    <s v="Cliente_857"/>
    <n v="5"/>
    <d v="2023-04-06T00:44:00"/>
    <d v="2023-04-06T03:55:00"/>
    <x v="0"/>
    <x v="2"/>
    <s v="Efectivo"/>
    <n v="32.79"/>
    <s v="Ocupada"/>
    <x v="5"/>
    <s v="Plato_11"/>
    <n v="203.79"/>
    <d v="2023-04-06T00:44:00"/>
    <d v="2023-04-06T00:44:00"/>
    <d v="2023-04-06T03:55:00"/>
    <d v="1899-12-30T03:26:00"/>
    <n v="1.5333333333333334"/>
    <d v="1899-12-30T01:54:00"/>
    <x v="0"/>
    <x v="5"/>
  </r>
  <r>
    <n v="587"/>
    <s v="Cliente_208"/>
    <n v="4"/>
    <d v="2023-04-06T03:38:00"/>
    <d v="2023-04-06T04:42:00"/>
    <x v="0"/>
    <x v="1"/>
    <s v="Tarjeta de crédito"/>
    <n v="35.03"/>
    <s v="Ocupada"/>
    <x v="7"/>
    <s v="Plato_7"/>
    <n v="83.03"/>
    <d v="2023-04-06T03:38:00"/>
    <d v="2023-04-06T03:38:00"/>
    <d v="2023-04-06T04:42:00"/>
    <d v="1899-12-30T01:19:00"/>
    <n v="0.71666666666666667"/>
    <d v="1899-12-30T00:36:00"/>
    <x v="0"/>
    <x v="5"/>
  </r>
  <r>
    <n v="588"/>
    <s v="Cliente_21"/>
    <n v="2"/>
    <d v="2023-04-06T02:20:00"/>
    <d v="2023-04-06T05:58:00"/>
    <x v="0"/>
    <x v="2"/>
    <s v="Efectivo"/>
    <n v="33.93"/>
    <s v="Libre"/>
    <x v="3"/>
    <s v="Plato_10"/>
    <n v="134.93"/>
    <d v="2023-04-06T02:20:00"/>
    <d v="2023-04-06T02:20:00"/>
    <d v="2023-04-06T05:58:00"/>
    <d v="1899-12-30T03:38:00"/>
    <n v="0.6166666666666667"/>
    <d v="1899-12-30T03:01:00"/>
    <x v="0"/>
    <x v="5"/>
  </r>
  <r>
    <n v="589"/>
    <s v="Cliente_443"/>
    <n v="4"/>
    <d v="2023-04-06T03:14:00"/>
    <d v="2023-04-06T05:57:00"/>
    <x v="4"/>
    <x v="0"/>
    <s v="Tarjeta de débito"/>
    <n v="28.96"/>
    <s v="Libre"/>
    <x v="7"/>
    <s v="Plato_14"/>
    <n v="312.95999999999998"/>
    <d v="2023-04-06T03:14:00"/>
    <d v="2023-04-06T03:14:00"/>
    <d v="2023-04-06T05:57:00"/>
    <d v="1899-12-30T02:43:00"/>
    <n v="2"/>
    <d v="1899-12-30T00:43:00"/>
    <x v="0"/>
    <x v="5"/>
  </r>
  <r>
    <n v="590"/>
    <s v="Cliente_240"/>
    <n v="6"/>
    <d v="2023-04-06T02:45:00"/>
    <d v="2023-04-06T04:27:00"/>
    <x v="2"/>
    <x v="1"/>
    <s v="Tarjeta de crédito"/>
    <n v="40.94"/>
    <s v="Ocupada"/>
    <x v="5"/>
    <s v="Plato_18"/>
    <n v="162.94"/>
    <d v="2023-04-06T02:45:00"/>
    <d v="2023-04-06T02:45:00"/>
    <d v="2023-04-06T04:27:00"/>
    <d v="1899-12-30T01:57:00"/>
    <n v="1.0666666666666667"/>
    <d v="1899-12-30T00:53:00"/>
    <x v="0"/>
    <x v="5"/>
  </r>
  <r>
    <n v="591"/>
    <s v="Cliente_138"/>
    <n v="6"/>
    <d v="2023-04-06T03:44:00"/>
    <d v="2023-04-06T06:19:00"/>
    <x v="0"/>
    <x v="1"/>
    <s v="Tarjeta de crédito"/>
    <n v="44.33"/>
    <s v="Libre"/>
    <x v="6"/>
    <s v="Plato_20"/>
    <n v="164.32999999999998"/>
    <d v="2023-04-06T03:44:00"/>
    <d v="2023-04-06T03:44:00"/>
    <d v="2023-04-06T06:19:00"/>
    <d v="1899-12-30T02:35:00"/>
    <n v="0.85"/>
    <d v="1899-12-30T01:44:00"/>
    <x v="0"/>
    <x v="5"/>
  </r>
  <r>
    <n v="592"/>
    <s v="Cliente_177"/>
    <n v="1"/>
    <d v="2023-04-06T00:48:00"/>
    <d v="2023-04-06T02:40:00"/>
    <x v="2"/>
    <x v="0"/>
    <s v="Tarjeta de crédito"/>
    <n v="35.67"/>
    <s v="Reservada"/>
    <x v="8"/>
    <s v="Plato_5"/>
    <n v="129.67000000000002"/>
    <d v="2023-04-06T00:48:00"/>
    <d v="2023-04-06T00:48:00"/>
    <d v="2023-04-06T02:40:00"/>
    <d v="1899-12-30T01:52:00"/>
    <n v="1.6833333333333333"/>
    <d v="1899-12-30T00:11:00"/>
    <x v="0"/>
    <x v="5"/>
  </r>
  <r>
    <n v="593"/>
    <s v="Cliente_832"/>
    <n v="5"/>
    <d v="2023-04-06T00:25:00"/>
    <d v="2023-04-06T02:17:00"/>
    <x v="4"/>
    <x v="0"/>
    <s v="Tarjeta de débito"/>
    <n v="48.8"/>
    <s v="Reservada"/>
    <x v="0"/>
    <s v="Plato_20"/>
    <n v="257.8"/>
    <d v="2023-04-06T00:25:00"/>
    <d v="2023-04-06T00:25:00"/>
    <d v="2023-04-06T02:17:00"/>
    <d v="1899-12-30T01:52:00"/>
    <n v="0.8"/>
    <d v="1899-12-30T01:04:00"/>
    <x v="0"/>
    <x v="5"/>
  </r>
  <r>
    <n v="594"/>
    <s v="Cliente_480"/>
    <n v="1"/>
    <d v="2023-04-06T03:20:00"/>
    <d v="2023-04-06T04:49:00"/>
    <x v="0"/>
    <x v="0"/>
    <s v="Tarjeta de débito"/>
    <n v="46.01"/>
    <s v="Libre"/>
    <x v="6"/>
    <s v="Plato_11"/>
    <n v="185.01"/>
    <d v="2023-04-06T03:20:00"/>
    <d v="2023-04-06T03:20:00"/>
    <d v="2023-04-06T04:49:00"/>
    <d v="1899-12-30T01:29:00"/>
    <n v="1.6333333333333333"/>
    <d v="1899-12-30T00:00:00"/>
    <x v="1"/>
    <x v="5"/>
  </r>
  <r>
    <n v="595"/>
    <s v="Cliente_290"/>
    <n v="5"/>
    <d v="2023-04-06T03:03:00"/>
    <d v="2023-04-06T05:27:00"/>
    <x v="2"/>
    <x v="0"/>
    <s v="Tarjeta de crédito"/>
    <n v="40.33"/>
    <s v="Ocupada"/>
    <x v="3"/>
    <s v="Plato_13"/>
    <n v="112.33"/>
    <d v="2023-04-06T03:03:00"/>
    <d v="2023-04-06T03:03:00"/>
    <d v="2023-04-06T05:27:00"/>
    <d v="1899-12-30T02:39:00"/>
    <n v="0.81666666666666665"/>
    <d v="1899-12-30T01:50:00"/>
    <x v="0"/>
    <x v="5"/>
  </r>
  <r>
    <n v="596"/>
    <s v="Cliente_351"/>
    <n v="2"/>
    <d v="2023-04-06T01:21:00"/>
    <d v="2023-04-06T03:39:00"/>
    <x v="2"/>
    <x v="0"/>
    <s v="Tarjeta de débito"/>
    <n v="23.7"/>
    <s v="Ocupada"/>
    <x v="8"/>
    <s v="Plato_14"/>
    <n v="263.7"/>
    <d v="2023-04-06T01:21:00"/>
    <d v="2023-04-06T01:21:00"/>
    <d v="2023-04-06T03:39:00"/>
    <d v="1899-12-30T02:33:00"/>
    <n v="2.6333333333333333"/>
    <d v="1899-12-30T00:00:00"/>
    <x v="1"/>
    <x v="5"/>
  </r>
  <r>
    <n v="597"/>
    <s v="Cliente_354"/>
    <n v="1"/>
    <d v="2023-04-06T00:51:00"/>
    <d v="2023-04-06T03:51:00"/>
    <x v="1"/>
    <x v="0"/>
    <s v="Tarjeta de crédito"/>
    <n v="45.46"/>
    <s v="Ocupada"/>
    <x v="6"/>
    <s v="Plato_16"/>
    <n v="195.46"/>
    <d v="2023-04-06T00:51:00"/>
    <d v="2023-04-06T00:51:00"/>
    <d v="2023-04-06T03:51:00"/>
    <d v="1899-12-30T03:15:00"/>
    <n v="2.35"/>
    <d v="1899-12-30T00:54:00"/>
    <x v="0"/>
    <x v="5"/>
  </r>
  <r>
    <n v="598"/>
    <s v="Cliente_344"/>
    <n v="6"/>
    <d v="2023-04-06T03:16:00"/>
    <d v="2023-04-06T06:59:00"/>
    <x v="3"/>
    <x v="0"/>
    <s v="Tarjeta de crédito"/>
    <n v="11.31"/>
    <s v="Reservada"/>
    <x v="0"/>
    <s v="Plato_10"/>
    <n v="220.31"/>
    <d v="2023-04-06T03:16:00"/>
    <d v="2023-04-06T03:16:00"/>
    <d v="2023-04-06T06:59:00"/>
    <d v="1899-12-30T03:43:00"/>
    <n v="1.35"/>
    <d v="1899-12-30T02:22:00"/>
    <x v="0"/>
    <x v="5"/>
  </r>
  <r>
    <n v="599"/>
    <s v="Cliente_564"/>
    <n v="3"/>
    <d v="2023-04-06T00:34:00"/>
    <d v="2023-04-06T04:21:00"/>
    <x v="2"/>
    <x v="0"/>
    <s v="Tarjeta de crédito"/>
    <n v="30.97"/>
    <s v="Libre"/>
    <x v="3"/>
    <s v="Plato_18"/>
    <n v="199.97"/>
    <d v="2023-04-06T00:34:00"/>
    <d v="2023-04-06T00:34:00"/>
    <d v="2023-04-06T04:21:00"/>
    <d v="1899-12-30T03:47:00"/>
    <n v="1.8"/>
    <d v="1899-12-30T01:59:00"/>
    <x v="0"/>
    <x v="5"/>
  </r>
  <r>
    <n v="600"/>
    <s v="Cliente_782"/>
    <n v="4"/>
    <d v="2023-04-06T03:58:00"/>
    <d v="2023-04-06T05:01:00"/>
    <x v="0"/>
    <x v="0"/>
    <s v="Tarjeta de débito"/>
    <n v="41.35"/>
    <s v="Ocupada"/>
    <x v="9"/>
    <s v="Plato_16"/>
    <n v="185.35"/>
    <d v="2023-04-06T03:58:00"/>
    <d v="2023-04-06T03:58:00"/>
    <d v="2023-04-06T05:01:00"/>
    <d v="1899-12-30T01:18:00"/>
    <n v="1.0833333333333333"/>
    <d v="1899-12-30T00:13:00"/>
    <x v="0"/>
    <x v="5"/>
  </r>
  <r>
    <n v="601"/>
    <s v="Cliente_88"/>
    <n v="1"/>
    <d v="2023-04-06T02:43:00"/>
    <d v="2023-04-06T06:15:00"/>
    <x v="4"/>
    <x v="2"/>
    <s v="Tarjeta de crédito"/>
    <n v="16.809999999999999"/>
    <s v="Libre"/>
    <x v="4"/>
    <s v="Plato_20"/>
    <n v="308.81"/>
    <d v="2023-04-06T02:43:00"/>
    <d v="2023-04-06T02:43:00"/>
    <d v="2023-04-06T06:15:00"/>
    <d v="1899-12-30T03:32:00"/>
    <n v="1.9166666666666667"/>
    <d v="1899-12-30T01:37:00"/>
    <x v="0"/>
    <x v="5"/>
  </r>
  <r>
    <n v="602"/>
    <s v="Cliente_165"/>
    <n v="3"/>
    <d v="2023-04-06T03:52:00"/>
    <d v="2023-04-06T07:00:00"/>
    <x v="2"/>
    <x v="0"/>
    <s v="Efectivo"/>
    <n v="16.5"/>
    <s v="Reservada"/>
    <x v="0"/>
    <s v="Plato_8"/>
    <n v="282.5"/>
    <d v="2023-04-06T03:52:00"/>
    <d v="2023-04-06T03:52:00"/>
    <d v="2023-04-06T07:00:00"/>
    <d v="1899-12-30T03:08:00"/>
    <n v="2.7"/>
    <d v="1899-12-30T00:26:00"/>
    <x v="0"/>
    <x v="5"/>
  </r>
  <r>
    <n v="603"/>
    <s v="Cliente_798"/>
    <n v="6"/>
    <d v="2023-04-06T00:51:00"/>
    <d v="2023-04-06T04:21:00"/>
    <x v="1"/>
    <x v="0"/>
    <s v="Tarjeta de crédito"/>
    <n v="24.2"/>
    <s v="Libre"/>
    <x v="7"/>
    <s v="Plato_17"/>
    <n v="86.2"/>
    <d v="2023-04-06T00:51:00"/>
    <d v="2023-04-06T00:51:00"/>
    <d v="2023-04-06T04:21:00"/>
    <d v="1899-12-30T03:30:00"/>
    <n v="0.28333333333333333"/>
    <d v="1899-12-30T03:13:00"/>
    <x v="0"/>
    <x v="5"/>
  </r>
  <r>
    <n v="604"/>
    <s v="Cliente_959"/>
    <n v="5"/>
    <d v="2023-04-06T01:18:00"/>
    <d v="2023-04-06T05:16:00"/>
    <x v="2"/>
    <x v="0"/>
    <s v="Tarjeta de crédito"/>
    <n v="42.6"/>
    <s v="Ocupada"/>
    <x v="8"/>
    <s v="Plato_8"/>
    <n v="147.6"/>
    <d v="2023-04-06T01:18:00"/>
    <d v="2023-04-06T01:18:00"/>
    <d v="2023-04-06T05:16:00"/>
    <d v="1899-12-30T04:13:00"/>
    <n v="0.7"/>
    <d v="1899-12-30T03:31:00"/>
    <x v="0"/>
    <x v="5"/>
  </r>
  <r>
    <n v="605"/>
    <s v="Cliente_608"/>
    <n v="2"/>
    <d v="2023-04-06T02:49:00"/>
    <d v="2023-04-06T06:24:00"/>
    <x v="0"/>
    <x v="0"/>
    <s v="Efectivo"/>
    <n v="24.38"/>
    <s v="Ocupada"/>
    <x v="7"/>
    <s v="Plato_3"/>
    <n v="244.38"/>
    <d v="2023-04-06T02:49:00"/>
    <d v="2023-04-06T02:49:00"/>
    <d v="2023-04-06T06:24:00"/>
    <d v="1899-12-30T03:50:00"/>
    <n v="2.9333333333333331"/>
    <d v="1899-12-30T00:54:00"/>
    <x v="0"/>
    <x v="5"/>
  </r>
  <r>
    <n v="606"/>
    <s v="Cliente_434"/>
    <n v="2"/>
    <d v="2023-04-06T03:14:00"/>
    <d v="2023-04-06T06:06:00"/>
    <x v="3"/>
    <x v="0"/>
    <s v="Tarjeta de crédito"/>
    <n v="31.58"/>
    <s v="Ocupada"/>
    <x v="5"/>
    <s v="Plato_1"/>
    <n v="214.57999999999998"/>
    <d v="2023-04-06T03:14:00"/>
    <d v="2023-04-06T03:14:00"/>
    <d v="2023-04-06T06:06:00"/>
    <d v="1899-12-30T03:07:00"/>
    <n v="2.4166666666666665"/>
    <d v="1899-12-30T00:42:00"/>
    <x v="0"/>
    <x v="5"/>
  </r>
  <r>
    <n v="607"/>
    <s v="Cliente_377"/>
    <n v="1"/>
    <d v="2023-04-06T01:24:00"/>
    <d v="2023-04-06T03:29:00"/>
    <x v="3"/>
    <x v="0"/>
    <s v="Tarjeta de crédito"/>
    <n v="28.9"/>
    <s v="Ocupada"/>
    <x v="3"/>
    <s v="Plato_20"/>
    <n v="96.9"/>
    <d v="2023-04-06T01:24:00"/>
    <d v="2023-04-06T01:24:00"/>
    <d v="2023-04-06T03:29:00"/>
    <d v="1899-12-30T02:20:00"/>
    <n v="1.1499999999999999"/>
    <d v="1899-12-30T01:11:00"/>
    <x v="0"/>
    <x v="5"/>
  </r>
  <r>
    <n v="608"/>
    <s v="Cliente_657"/>
    <n v="6"/>
    <d v="2023-04-06T03:58:00"/>
    <d v="2023-04-06T07:20:00"/>
    <x v="0"/>
    <x v="0"/>
    <s v="Tarjeta de crédito"/>
    <n v="36.549999999999997"/>
    <s v="Reservada"/>
    <x v="0"/>
    <s v="Plato_9"/>
    <n v="65.55"/>
    <d v="2023-04-06T03:58:00"/>
    <d v="2023-04-06T03:58:00"/>
    <d v="2023-04-06T07:20:00"/>
    <d v="1899-12-30T03:22:00"/>
    <n v="0.75"/>
    <d v="1899-12-30T02:37:00"/>
    <x v="0"/>
    <x v="5"/>
  </r>
  <r>
    <n v="609"/>
    <s v="Cliente_331"/>
    <n v="4"/>
    <d v="2023-04-06T03:23:00"/>
    <d v="2023-04-06T07:02:00"/>
    <x v="1"/>
    <x v="0"/>
    <s v="Tarjeta de crédito"/>
    <n v="23.29"/>
    <s v="Reservada"/>
    <x v="8"/>
    <s v="Plato_15"/>
    <n v="55.29"/>
    <d v="2023-04-06T03:23:00"/>
    <d v="2023-04-06T03:23:00"/>
    <d v="2023-04-06T07:02:00"/>
    <d v="1899-12-30T03:39:00"/>
    <n v="0.45"/>
    <d v="1899-12-30T03:12:00"/>
    <x v="0"/>
    <x v="5"/>
  </r>
  <r>
    <n v="610"/>
    <s v="Cliente_728"/>
    <n v="4"/>
    <d v="2023-04-06T02:12:00"/>
    <d v="2023-04-06T04:11:00"/>
    <x v="3"/>
    <x v="2"/>
    <s v="Tarjeta de crédito"/>
    <n v="37.9"/>
    <s v="Ocupada"/>
    <x v="3"/>
    <s v="Plato_10"/>
    <n v="81.900000000000006"/>
    <d v="2023-04-06T02:12:00"/>
    <d v="2023-04-06T02:12:00"/>
    <d v="2023-04-06T04:11:00"/>
    <d v="1899-12-30T02:14:00"/>
    <n v="0.78333333333333333"/>
    <d v="1899-12-30T01:27:00"/>
    <x v="0"/>
    <x v="5"/>
  </r>
  <r>
    <n v="611"/>
    <s v="Cliente_224"/>
    <n v="1"/>
    <d v="2023-04-06T03:55:00"/>
    <d v="2023-04-06T07:43:00"/>
    <x v="1"/>
    <x v="0"/>
    <s v="Tarjeta de crédito"/>
    <n v="44.28"/>
    <s v="Ocupada"/>
    <x v="2"/>
    <s v="Plato_13"/>
    <n v="122.28"/>
    <d v="2023-04-06T03:55:00"/>
    <d v="2023-04-06T03:55:00"/>
    <d v="2023-04-06T07:43:00"/>
    <d v="1899-12-30T04:03:00"/>
    <n v="1.3833333333333333"/>
    <d v="1899-12-30T02:40:00"/>
    <x v="0"/>
    <x v="5"/>
  </r>
  <r>
    <n v="612"/>
    <s v="Cliente_680"/>
    <n v="4"/>
    <d v="2023-04-06T01:12:00"/>
    <d v="2023-04-06T05:00:00"/>
    <x v="3"/>
    <x v="0"/>
    <s v="Tarjeta de crédito"/>
    <n v="23.54"/>
    <s v="Reservada"/>
    <x v="3"/>
    <s v="Plato_6"/>
    <n v="254.54"/>
    <d v="2023-04-06T01:12:00"/>
    <d v="2023-04-06T01:12:00"/>
    <d v="2023-04-06T05:00:00"/>
    <d v="1899-12-30T03:48:00"/>
    <n v="2.15"/>
    <d v="1899-12-30T01:39:00"/>
    <x v="0"/>
    <x v="5"/>
  </r>
  <r>
    <n v="613"/>
    <s v="Cliente_230"/>
    <n v="5"/>
    <d v="2023-04-06T01:57:00"/>
    <d v="2023-04-06T03:35:00"/>
    <x v="2"/>
    <x v="1"/>
    <s v="Efectivo"/>
    <n v="23.56"/>
    <s v="Reservada"/>
    <x v="0"/>
    <s v="Plato_12"/>
    <n v="308.56"/>
    <d v="2023-04-06T01:57:00"/>
    <d v="2023-04-06T01:57:00"/>
    <d v="2023-04-06T03:35:00"/>
    <d v="1899-12-30T01:38:00"/>
    <n v="2.5333333333333332"/>
    <d v="1899-12-30T00:00:00"/>
    <x v="1"/>
    <x v="5"/>
  </r>
  <r>
    <n v="614"/>
    <s v="Cliente_823"/>
    <n v="6"/>
    <d v="2023-04-06T02:32:00"/>
    <d v="2023-04-06T04:37:00"/>
    <x v="1"/>
    <x v="1"/>
    <s v="Tarjeta de débito"/>
    <n v="26.48"/>
    <s v="Reservada"/>
    <x v="5"/>
    <s v="Plato_7"/>
    <n v="98.48"/>
    <d v="2023-04-06T02:32:00"/>
    <d v="2023-04-06T02:32:00"/>
    <d v="2023-04-06T04:37:00"/>
    <d v="1899-12-30T02:05:00"/>
    <n v="0.83333333333333337"/>
    <d v="1899-12-30T01:15:00"/>
    <x v="0"/>
    <x v="5"/>
  </r>
  <r>
    <n v="615"/>
    <s v="Cliente_513"/>
    <n v="1"/>
    <d v="2023-04-06T00:46:00"/>
    <d v="2023-04-06T01:53:00"/>
    <x v="3"/>
    <x v="2"/>
    <s v="Tarjeta de crédito"/>
    <n v="18.420000000000002"/>
    <s v="Ocupada"/>
    <x v="8"/>
    <s v="Plato_17"/>
    <n v="351.42"/>
    <d v="2023-04-06T00:46:00"/>
    <d v="2023-04-06T00:46:00"/>
    <d v="2023-04-06T01:53:00"/>
    <d v="1899-12-30T01:22:00"/>
    <n v="2.6"/>
    <d v="1899-12-30T00:00:00"/>
    <x v="1"/>
    <x v="5"/>
  </r>
  <r>
    <n v="616"/>
    <s v="Cliente_608"/>
    <n v="4"/>
    <d v="2023-04-06T00:14:00"/>
    <d v="2023-04-06T03:36:00"/>
    <x v="3"/>
    <x v="2"/>
    <s v="Tarjeta de crédito"/>
    <n v="23.89"/>
    <s v="Ocupada"/>
    <x v="5"/>
    <s v="Plato_7"/>
    <n v="155.88999999999999"/>
    <d v="2023-04-06T00:14:00"/>
    <d v="2023-04-06T00:14:00"/>
    <d v="2023-04-06T03:36:00"/>
    <d v="1899-12-30T03:37:00"/>
    <n v="0.78333333333333333"/>
    <d v="1899-12-30T02:50:00"/>
    <x v="0"/>
    <x v="5"/>
  </r>
  <r>
    <n v="617"/>
    <s v="Cliente_27"/>
    <n v="5"/>
    <d v="2023-04-06T01:20:00"/>
    <d v="2023-04-06T05:17:00"/>
    <x v="2"/>
    <x v="0"/>
    <s v="Tarjeta de crédito"/>
    <n v="38.18"/>
    <s v="Libre"/>
    <x v="7"/>
    <s v="Plato_10"/>
    <n v="180.18"/>
    <d v="2023-04-06T01:20:00"/>
    <d v="2023-04-06T01:20:00"/>
    <d v="2023-04-06T05:17:00"/>
    <d v="1899-12-30T03:57:00"/>
    <n v="0.85"/>
    <d v="1899-12-30T03:06:00"/>
    <x v="0"/>
    <x v="5"/>
  </r>
  <r>
    <n v="618"/>
    <s v="Cliente_973"/>
    <n v="5"/>
    <d v="2023-04-06T00:56:00"/>
    <d v="2023-04-06T03:12:00"/>
    <x v="4"/>
    <x v="1"/>
    <s v="Tarjeta de crédito"/>
    <n v="25.93"/>
    <s v="Libre"/>
    <x v="9"/>
    <s v="Plato_15"/>
    <n v="344.93"/>
    <d v="2023-04-06T00:56:00"/>
    <d v="2023-04-06T00:56:00"/>
    <d v="2023-04-06T03:12:00"/>
    <d v="1899-12-30T02:16:00"/>
    <n v="1.9666666666666666"/>
    <d v="1899-12-30T00:18:00"/>
    <x v="0"/>
    <x v="5"/>
  </r>
  <r>
    <n v="619"/>
    <s v="Cliente_619"/>
    <n v="4"/>
    <d v="2023-04-06T00:16:00"/>
    <d v="2023-04-06T02:41:00"/>
    <x v="3"/>
    <x v="2"/>
    <s v="Tarjeta de crédito"/>
    <n v="16.440000000000001"/>
    <s v="Reservada"/>
    <x v="8"/>
    <s v="Plato_6"/>
    <n v="148.44"/>
    <d v="2023-04-06T00:16:00"/>
    <d v="2023-04-06T00:16:00"/>
    <d v="2023-04-06T02:41:00"/>
    <d v="1899-12-30T02:25:00"/>
    <n v="1.6"/>
    <d v="1899-12-30T00:49:00"/>
    <x v="0"/>
    <x v="5"/>
  </r>
  <r>
    <n v="620"/>
    <s v="Cliente_592"/>
    <n v="3"/>
    <d v="2023-04-06T02:49:00"/>
    <d v="2023-04-06T06:07:00"/>
    <x v="4"/>
    <x v="0"/>
    <s v="Tarjeta de crédito"/>
    <n v="26.64"/>
    <s v="Reservada"/>
    <x v="3"/>
    <s v="Plato_12"/>
    <n v="83.64"/>
    <d v="2023-04-06T02:49:00"/>
    <d v="2023-04-06T02:49:00"/>
    <d v="2023-04-06T06:07:00"/>
    <d v="1899-12-30T03:18:00"/>
    <n v="0.66666666666666663"/>
    <d v="1899-12-30T02:38:00"/>
    <x v="0"/>
    <x v="5"/>
  </r>
  <r>
    <n v="621"/>
    <s v="Cliente_575"/>
    <n v="2"/>
    <d v="2023-04-06T01:08:00"/>
    <d v="2023-04-06T02:27:00"/>
    <x v="2"/>
    <x v="0"/>
    <s v="Tarjeta de crédito"/>
    <n v="42.27"/>
    <s v="Ocupada"/>
    <x v="8"/>
    <s v="Plato_8"/>
    <n v="147.27000000000001"/>
    <d v="2023-04-06T01:08:00"/>
    <d v="2023-04-06T01:08:00"/>
    <d v="2023-04-06T02:27:00"/>
    <d v="1899-12-30T01:34:00"/>
    <n v="0.13333333333333333"/>
    <d v="1899-12-30T01:26:00"/>
    <x v="0"/>
    <x v="5"/>
  </r>
  <r>
    <n v="622"/>
    <s v="Cliente_117"/>
    <n v="5"/>
    <d v="2023-04-06T02:07:00"/>
    <d v="2023-04-06T05:31:00"/>
    <x v="0"/>
    <x v="2"/>
    <s v="Tarjeta de crédito"/>
    <n v="11.47"/>
    <s v="Reservada"/>
    <x v="10"/>
    <s v="Plato_17"/>
    <n v="132.47"/>
    <d v="2023-04-06T02:07:00"/>
    <d v="2023-04-06T02:07:00"/>
    <d v="2023-04-06T05:31:00"/>
    <d v="1899-12-30T03:24:00"/>
    <n v="1.3"/>
    <d v="1899-12-30T02:06:00"/>
    <x v="0"/>
    <x v="5"/>
  </r>
  <r>
    <n v="623"/>
    <s v="Cliente_395"/>
    <n v="1"/>
    <d v="2023-04-06T00:45:00"/>
    <d v="2023-04-06T03:10:00"/>
    <x v="0"/>
    <x v="0"/>
    <s v="Efectivo"/>
    <n v="22.05"/>
    <s v="Libre"/>
    <x v="7"/>
    <s v="Plato_5"/>
    <n v="257.05"/>
    <d v="2023-04-06T00:45:00"/>
    <d v="2023-04-06T00:45:00"/>
    <d v="2023-04-06T03:10:00"/>
    <d v="1899-12-30T02:25:00"/>
    <n v="2.4166666666666665"/>
    <d v="1899-12-30T00:00:00"/>
    <x v="0"/>
    <x v="5"/>
  </r>
  <r>
    <n v="624"/>
    <s v="Cliente_833"/>
    <n v="4"/>
    <d v="2023-04-06T01:56:00"/>
    <d v="2023-04-06T03:26:00"/>
    <x v="1"/>
    <x v="2"/>
    <s v="Tarjeta de crédito"/>
    <n v="38"/>
    <s v="Reservada"/>
    <x v="10"/>
    <s v="Plato_19"/>
    <n v="140"/>
    <d v="2023-04-06T01:56:00"/>
    <d v="2023-04-06T01:56:00"/>
    <d v="2023-04-06T03:26:00"/>
    <d v="1899-12-30T01:30:00"/>
    <n v="1.3166666666666667"/>
    <d v="1899-12-30T00:11:00"/>
    <x v="0"/>
    <x v="5"/>
  </r>
  <r>
    <n v="625"/>
    <s v="Cliente_511"/>
    <n v="4"/>
    <d v="2023-04-06T00:09:00"/>
    <d v="2023-04-06T03:22:00"/>
    <x v="4"/>
    <x v="2"/>
    <s v="Tarjeta de crédito"/>
    <n v="41.73"/>
    <s v="Ocupada"/>
    <x v="9"/>
    <s v="Plato_4"/>
    <n v="180.73"/>
    <d v="2023-04-06T00:09:00"/>
    <d v="2023-04-06T00:09:00"/>
    <d v="2023-04-06T03:22:00"/>
    <d v="1899-12-30T03:28:00"/>
    <n v="1.6166666666666667"/>
    <d v="1899-12-30T01:51:00"/>
    <x v="0"/>
    <x v="5"/>
  </r>
  <r>
    <n v="626"/>
    <s v="Cliente_772"/>
    <n v="4"/>
    <d v="2023-04-06T02:45:00"/>
    <d v="2023-04-06T04:10:00"/>
    <x v="4"/>
    <x v="1"/>
    <s v="Tarjeta de crédito"/>
    <n v="19.239999999999998"/>
    <s v="Libre"/>
    <x v="10"/>
    <s v="Plato_2"/>
    <n v="156.24"/>
    <d v="2023-04-06T02:45:00"/>
    <d v="2023-04-06T02:45:00"/>
    <d v="2023-04-06T04:10:00"/>
    <d v="1899-12-30T01:25:00"/>
    <n v="0.96666666666666667"/>
    <d v="1899-12-30T00:27:00"/>
    <x v="0"/>
    <x v="5"/>
  </r>
  <r>
    <n v="627"/>
    <s v="Cliente_336"/>
    <n v="3"/>
    <d v="2023-04-06T02:23:00"/>
    <d v="2023-04-06T04:13:00"/>
    <x v="0"/>
    <x v="0"/>
    <s v="Tarjeta de crédito"/>
    <n v="44.24"/>
    <s v="Ocupada"/>
    <x v="8"/>
    <s v="Plato_13"/>
    <n v="65.240000000000009"/>
    <d v="2023-04-06T02:23:00"/>
    <d v="2023-04-06T02:23:00"/>
    <d v="2023-04-06T04:13:00"/>
    <d v="1899-12-30T02:05:00"/>
    <n v="0.6166666666666667"/>
    <d v="1899-12-30T01:28:00"/>
    <x v="0"/>
    <x v="5"/>
  </r>
  <r>
    <n v="628"/>
    <s v="Cliente_124"/>
    <n v="1"/>
    <d v="2023-04-06T00:09:00"/>
    <d v="2023-04-06T01:37:00"/>
    <x v="0"/>
    <x v="1"/>
    <s v="Tarjeta de crédito"/>
    <n v="15.03"/>
    <s v="Reservada"/>
    <x v="9"/>
    <s v="Plato_7"/>
    <n v="183.03"/>
    <d v="2023-04-06T00:09:00"/>
    <d v="2023-04-06T00:09:00"/>
    <d v="2023-04-06T01:37:00"/>
    <d v="1899-12-30T01:28:00"/>
    <n v="0.71666666666666667"/>
    <d v="1899-12-30T00:45:00"/>
    <x v="0"/>
    <x v="5"/>
  </r>
  <r>
    <n v="629"/>
    <s v="Cliente_828"/>
    <n v="2"/>
    <d v="2023-04-06T02:07:00"/>
    <d v="2023-04-06T05:55:00"/>
    <x v="4"/>
    <x v="2"/>
    <s v="Tarjeta de débito"/>
    <n v="26.07"/>
    <s v="Ocupada"/>
    <x v="10"/>
    <s v="Plato_18"/>
    <n v="156.07"/>
    <d v="2023-04-06T02:07:00"/>
    <d v="2023-04-06T02:07:00"/>
    <d v="2023-04-06T05:55:00"/>
    <d v="1899-12-30T04:03:00"/>
    <n v="1.4"/>
    <d v="1899-12-30T02:39:00"/>
    <x v="0"/>
    <x v="5"/>
  </r>
  <r>
    <n v="630"/>
    <s v="Cliente_385"/>
    <n v="2"/>
    <d v="2023-04-06T00:02:00"/>
    <d v="2023-04-06T02:49:00"/>
    <x v="3"/>
    <x v="0"/>
    <s v="Tarjeta de débito"/>
    <n v="36.619999999999997"/>
    <s v="Libre"/>
    <x v="6"/>
    <s v="Plato_17"/>
    <n v="218.62"/>
    <d v="2023-04-06T00:02:00"/>
    <d v="2023-04-06T00:02:00"/>
    <d v="2023-04-06T02:49:00"/>
    <d v="1899-12-30T02:47:00"/>
    <n v="1.25"/>
    <d v="1899-12-30T01:32:00"/>
    <x v="0"/>
    <x v="5"/>
  </r>
  <r>
    <n v="631"/>
    <s v="Cliente_841"/>
    <n v="1"/>
    <d v="2023-04-06T00:21:00"/>
    <d v="2023-04-06T02:51:00"/>
    <x v="3"/>
    <x v="2"/>
    <s v="Tarjeta de crédito"/>
    <n v="39.71"/>
    <s v="Reservada"/>
    <x v="1"/>
    <s v="Plato_5"/>
    <n v="105.71000000000001"/>
    <d v="2023-04-06T00:21:00"/>
    <d v="2023-04-06T00:21:00"/>
    <d v="2023-04-06T02:51:00"/>
    <d v="1899-12-30T02:30:00"/>
    <n v="0.76666666666666672"/>
    <d v="1899-12-30T01:44:00"/>
    <x v="0"/>
    <x v="5"/>
  </r>
  <r>
    <n v="632"/>
    <s v="Cliente_605"/>
    <n v="2"/>
    <d v="2023-04-06T00:15:00"/>
    <d v="2023-04-06T02:55:00"/>
    <x v="0"/>
    <x v="1"/>
    <s v="Tarjeta de crédito"/>
    <n v="22.41"/>
    <s v="Libre"/>
    <x v="8"/>
    <s v="Plato_15"/>
    <n v="151.41"/>
    <d v="2023-04-06T00:15:00"/>
    <d v="2023-04-06T00:15:00"/>
    <d v="2023-04-06T02:55:00"/>
    <d v="1899-12-30T02:40:00"/>
    <n v="1.4666666666666666"/>
    <d v="1899-12-30T01:12:00"/>
    <x v="0"/>
    <x v="5"/>
  </r>
  <r>
    <n v="633"/>
    <s v="Cliente_197"/>
    <n v="5"/>
    <d v="2023-04-06T03:43:00"/>
    <d v="2023-04-06T05:28:00"/>
    <x v="0"/>
    <x v="0"/>
    <s v="Tarjeta de crédito"/>
    <n v="11.19"/>
    <s v="Reservada"/>
    <x v="6"/>
    <s v="Plato_2"/>
    <n v="247.19"/>
    <d v="2023-04-06T03:43:00"/>
    <d v="2023-04-06T03:43:00"/>
    <d v="2023-04-06T05:28:00"/>
    <d v="1899-12-30T01:45:00"/>
    <n v="2.4833333333333334"/>
    <d v="1899-12-30T00:00:00"/>
    <x v="1"/>
    <x v="5"/>
  </r>
  <r>
    <n v="634"/>
    <s v="Cliente_285"/>
    <n v="1"/>
    <d v="2023-04-06T00:03:00"/>
    <d v="2023-04-06T03:36:00"/>
    <x v="1"/>
    <x v="1"/>
    <s v="Tarjeta de crédito"/>
    <n v="29.25"/>
    <s v="Reservada"/>
    <x v="5"/>
    <s v="Plato_5"/>
    <n v="373.25"/>
    <d v="2023-04-06T00:03:00"/>
    <d v="2023-04-06T00:03:00"/>
    <d v="2023-04-06T03:36:00"/>
    <d v="1899-12-30T03:33:00"/>
    <n v="2.6166666666666667"/>
    <d v="1899-12-30T00:56:00"/>
    <x v="0"/>
    <x v="5"/>
  </r>
  <r>
    <n v="635"/>
    <s v="Cliente_19"/>
    <n v="2"/>
    <d v="2023-04-06T00:17:00"/>
    <d v="2023-04-06T03:04:00"/>
    <x v="2"/>
    <x v="0"/>
    <s v="Tarjeta de crédito"/>
    <n v="22.15"/>
    <s v="Libre"/>
    <x v="4"/>
    <s v="Plato_9"/>
    <n v="80.150000000000006"/>
    <d v="2023-04-06T00:17:00"/>
    <d v="2023-04-06T00:17:00"/>
    <d v="2023-04-06T03:04:00"/>
    <d v="1899-12-30T02:47:00"/>
    <n v="0.41666666666666669"/>
    <d v="1899-12-30T02:22:00"/>
    <x v="0"/>
    <x v="5"/>
  </r>
  <r>
    <n v="636"/>
    <s v="Cliente_586"/>
    <n v="3"/>
    <d v="2023-04-06T03:35:00"/>
    <d v="2023-04-06T05:48:00"/>
    <x v="3"/>
    <x v="2"/>
    <s v="Tarjeta de débito"/>
    <n v="32.86"/>
    <s v="Libre"/>
    <x v="8"/>
    <s v="Plato_7"/>
    <n v="158.86000000000001"/>
    <d v="2023-04-06T03:35:00"/>
    <d v="2023-04-06T03:35:00"/>
    <d v="2023-04-06T05:48:00"/>
    <d v="1899-12-30T02:13:00"/>
    <n v="2.5166666666666666"/>
    <d v="1899-12-30T00:00:00"/>
    <x v="1"/>
    <x v="5"/>
  </r>
  <r>
    <n v="637"/>
    <s v="Cliente_687"/>
    <n v="3"/>
    <d v="2023-04-06T01:55:00"/>
    <d v="2023-04-06T04:32:00"/>
    <x v="4"/>
    <x v="0"/>
    <s v="Tarjeta de crédito"/>
    <n v="36.58"/>
    <s v="Reservada"/>
    <x v="8"/>
    <s v="Plato_11"/>
    <n v="153.57999999999998"/>
    <d v="2023-04-06T01:55:00"/>
    <d v="2023-04-06T01:55:00"/>
    <d v="2023-04-06T04:32:00"/>
    <d v="1899-12-30T02:37:00"/>
    <n v="1.0166666666666666"/>
    <d v="1899-12-30T01:36:00"/>
    <x v="0"/>
    <x v="5"/>
  </r>
  <r>
    <n v="638"/>
    <s v="Cliente_406"/>
    <n v="6"/>
    <d v="2023-04-06T00:54:00"/>
    <d v="2023-04-06T02:16:00"/>
    <x v="0"/>
    <x v="2"/>
    <s v="Tarjeta de crédito"/>
    <n v="30.71"/>
    <s v="Ocupada"/>
    <x v="10"/>
    <s v="Plato_2"/>
    <n v="120.71000000000001"/>
    <d v="2023-04-06T00:54:00"/>
    <d v="2023-04-06T00:54:00"/>
    <d v="2023-04-06T02:16:00"/>
    <d v="1899-12-30T01:37:00"/>
    <n v="0.73333333333333328"/>
    <d v="1899-12-30T00:53:00"/>
    <x v="0"/>
    <x v="5"/>
  </r>
  <r>
    <n v="639"/>
    <s v="Cliente_415"/>
    <n v="4"/>
    <d v="2023-04-06T02:17:00"/>
    <d v="2023-04-06T05:19:00"/>
    <x v="2"/>
    <x v="2"/>
    <s v="Tarjeta de crédito"/>
    <n v="18.97"/>
    <s v="Reservada"/>
    <x v="0"/>
    <s v="Plato_10"/>
    <n v="170.97"/>
    <d v="2023-04-06T02:17:00"/>
    <d v="2023-04-06T02:17:00"/>
    <d v="2023-04-06T05:19:00"/>
    <d v="1899-12-30T03:02:00"/>
    <n v="2.2666666666666666"/>
    <d v="1899-12-30T00:46:00"/>
    <x v="0"/>
    <x v="5"/>
  </r>
  <r>
    <n v="640"/>
    <s v="Cliente_456"/>
    <n v="3"/>
    <d v="2023-04-06T00:41:00"/>
    <d v="2023-04-06T01:50:00"/>
    <x v="0"/>
    <x v="0"/>
    <s v="Tarjeta de débito"/>
    <n v="49.29"/>
    <s v="Libre"/>
    <x v="5"/>
    <s v="Plato_10"/>
    <n v="268.29000000000002"/>
    <d v="2023-04-06T00:41:00"/>
    <d v="2023-04-06T00:41:00"/>
    <d v="2023-04-06T01:50:00"/>
    <d v="1899-12-30T01:09:00"/>
    <n v="1.25"/>
    <d v="1899-12-30T00:00:00"/>
    <x v="1"/>
    <x v="5"/>
  </r>
  <r>
    <n v="641"/>
    <s v="Cliente_820"/>
    <n v="4"/>
    <d v="2023-04-06T01:08:00"/>
    <d v="2023-04-06T03:52:00"/>
    <x v="1"/>
    <x v="0"/>
    <s v="Tarjeta de débito"/>
    <n v="39.68"/>
    <s v="Reservada"/>
    <x v="8"/>
    <s v="Plato_9"/>
    <n v="247.68"/>
    <d v="2023-04-06T01:08:00"/>
    <d v="2023-04-06T01:08:00"/>
    <d v="2023-04-06T03:52:00"/>
    <d v="1899-12-30T02:44:00"/>
    <n v="1.2333333333333334"/>
    <d v="1899-12-30T01:30:00"/>
    <x v="0"/>
    <x v="5"/>
  </r>
  <r>
    <n v="642"/>
    <s v="Cliente_698"/>
    <n v="1"/>
    <d v="2023-04-06T02:36:00"/>
    <d v="2023-04-06T05:24:00"/>
    <x v="2"/>
    <x v="0"/>
    <s v="Tarjeta de crédito"/>
    <n v="11.11"/>
    <s v="Ocupada"/>
    <x v="10"/>
    <s v="Plato_13"/>
    <n v="187.11"/>
    <d v="2023-04-06T02:36:00"/>
    <d v="2023-04-06T02:36:00"/>
    <d v="2023-04-06T05:24:00"/>
    <d v="1899-12-30T03:03:00"/>
    <n v="1.35"/>
    <d v="1899-12-30T01:42:00"/>
    <x v="0"/>
    <x v="5"/>
  </r>
  <r>
    <n v="643"/>
    <s v="Cliente_59"/>
    <n v="2"/>
    <d v="2023-04-06T00:17:00"/>
    <d v="2023-04-06T01:56:00"/>
    <x v="2"/>
    <x v="1"/>
    <s v="Tarjeta de débito"/>
    <n v="28.81"/>
    <s v="Ocupada"/>
    <x v="7"/>
    <s v="Plato_11"/>
    <n v="61.81"/>
    <d v="2023-04-06T00:17:00"/>
    <d v="2023-04-06T00:17:00"/>
    <d v="2023-04-06T01:56:00"/>
    <d v="1899-12-30T01:54:00"/>
    <n v="0.3"/>
    <d v="1899-12-30T01:36:00"/>
    <x v="0"/>
    <x v="5"/>
  </r>
  <r>
    <n v="644"/>
    <s v="Cliente_799"/>
    <n v="6"/>
    <d v="2023-04-06T03:44:00"/>
    <d v="2023-04-06T07:10:00"/>
    <x v="1"/>
    <x v="0"/>
    <s v="Tarjeta de débito"/>
    <n v="13.86"/>
    <s v="Reservada"/>
    <x v="8"/>
    <s v="Plato_17"/>
    <n v="106.86"/>
    <d v="2023-04-06T03:44:00"/>
    <d v="2023-04-06T03:44:00"/>
    <d v="2023-04-06T07:10:00"/>
    <d v="1899-12-30T03:26:00"/>
    <n v="0.85"/>
    <d v="1899-12-30T02:35:00"/>
    <x v="0"/>
    <x v="5"/>
  </r>
  <r>
    <n v="645"/>
    <s v="Cliente_196"/>
    <n v="6"/>
    <d v="2023-04-06T02:50:00"/>
    <d v="2023-04-06T06:25:00"/>
    <x v="0"/>
    <x v="2"/>
    <s v="Efectivo"/>
    <n v="40.03"/>
    <s v="Libre"/>
    <x v="6"/>
    <s v="Plato_11"/>
    <n v="220.03"/>
    <d v="2023-04-06T02:50:00"/>
    <d v="2023-04-06T02:50:00"/>
    <d v="2023-04-06T06:25:00"/>
    <d v="1899-12-30T03:35:00"/>
    <n v="1.6166666666666667"/>
    <d v="1899-12-30T01:58:00"/>
    <x v="0"/>
    <x v="5"/>
  </r>
  <r>
    <n v="646"/>
    <s v="Cliente_623"/>
    <n v="2"/>
    <d v="2023-04-06T03:59:00"/>
    <d v="2023-04-06T06:38:00"/>
    <x v="2"/>
    <x v="0"/>
    <s v="Tarjeta de débito"/>
    <n v="12.59"/>
    <s v="Libre"/>
    <x v="6"/>
    <s v="Plato_8"/>
    <n v="82.59"/>
    <d v="2023-04-06T03:59:00"/>
    <d v="2023-04-06T03:59:00"/>
    <d v="2023-04-06T06:38:00"/>
    <d v="1899-12-30T02:39:00"/>
    <n v="0.6"/>
    <d v="1899-12-30T02:03:00"/>
    <x v="0"/>
    <x v="5"/>
  </r>
  <r>
    <n v="647"/>
    <s v="Cliente_52"/>
    <n v="2"/>
    <d v="2023-04-06T02:55:00"/>
    <d v="2023-04-06T06:25:00"/>
    <x v="2"/>
    <x v="0"/>
    <s v="Tarjeta de crédito"/>
    <n v="42.79"/>
    <s v="Reservada"/>
    <x v="6"/>
    <s v="Plato_4"/>
    <n v="140.79"/>
    <d v="2023-04-06T02:55:00"/>
    <d v="2023-04-06T02:55:00"/>
    <d v="2023-04-06T06:25:00"/>
    <d v="1899-12-30T03:30:00"/>
    <n v="0.65"/>
    <d v="1899-12-30T02:51:00"/>
    <x v="0"/>
    <x v="5"/>
  </r>
  <r>
    <n v="648"/>
    <s v="Cliente_946"/>
    <n v="1"/>
    <d v="2023-04-06T02:59:00"/>
    <d v="2023-04-06T04:55:00"/>
    <x v="2"/>
    <x v="2"/>
    <s v="Tarjeta de crédito"/>
    <n v="17.43"/>
    <s v="Libre"/>
    <x v="2"/>
    <s v="Plato_16"/>
    <n v="73.430000000000007"/>
    <d v="2023-04-06T02:59:00"/>
    <d v="2023-04-06T02:59:00"/>
    <d v="2023-04-06T04:55:00"/>
    <d v="1899-12-30T01:56:00"/>
    <n v="0.78333333333333333"/>
    <d v="1899-12-30T01:09:00"/>
    <x v="0"/>
    <x v="5"/>
  </r>
  <r>
    <n v="649"/>
    <s v="Cliente_278"/>
    <n v="1"/>
    <d v="2023-04-06T00:55:00"/>
    <d v="2023-04-06T03:45:00"/>
    <x v="3"/>
    <x v="0"/>
    <s v="Efectivo"/>
    <n v="15.98"/>
    <s v="Ocupada"/>
    <x v="3"/>
    <s v="Plato_9"/>
    <n v="271.98"/>
    <d v="2023-04-06T00:55:00"/>
    <d v="2023-04-06T00:55:00"/>
    <d v="2023-04-06T03:45:00"/>
    <d v="1899-12-30T03:05:00"/>
    <n v="1.8166666666666667"/>
    <d v="1899-12-30T01:16:00"/>
    <x v="0"/>
    <x v="5"/>
  </r>
  <r>
    <n v="650"/>
    <s v="Cliente_232"/>
    <n v="3"/>
    <d v="2023-04-07T03:33:00"/>
    <d v="2023-04-07T05:02:00"/>
    <x v="0"/>
    <x v="0"/>
    <s v="Tarjeta de débito"/>
    <n v="38.21"/>
    <s v="Libre"/>
    <x v="10"/>
    <s v="Plato_13"/>
    <n v="275.20999999999998"/>
    <d v="2023-04-07T03:33:00"/>
    <d v="2023-04-07T03:33:00"/>
    <d v="2023-04-07T05:02:00"/>
    <d v="1899-12-30T01:29:00"/>
    <n v="1.2666666666666666"/>
    <d v="1899-12-30T00:13:00"/>
    <x v="0"/>
    <x v="6"/>
  </r>
  <r>
    <n v="651"/>
    <s v="Cliente_595"/>
    <n v="4"/>
    <d v="2023-04-07T02:04:00"/>
    <d v="2023-04-07T05:44:00"/>
    <x v="4"/>
    <x v="2"/>
    <s v="Tarjeta de crédito"/>
    <n v="20.27"/>
    <s v="Libre"/>
    <x v="10"/>
    <s v="Plato_20"/>
    <n v="229.27"/>
    <d v="2023-04-07T02:04:00"/>
    <d v="2023-04-07T02:04:00"/>
    <d v="2023-04-07T05:44:00"/>
    <d v="1899-12-30T03:40:00"/>
    <n v="1.4666666666666666"/>
    <d v="1899-12-30T02:12:00"/>
    <x v="0"/>
    <x v="6"/>
  </r>
  <r>
    <n v="652"/>
    <s v="Cliente_968"/>
    <n v="5"/>
    <d v="2023-04-07T00:06:00"/>
    <d v="2023-04-07T02:26:00"/>
    <x v="2"/>
    <x v="0"/>
    <s v="Tarjeta de débito"/>
    <n v="23.26"/>
    <s v="Ocupada"/>
    <x v="7"/>
    <s v="Plato_17"/>
    <n v="193.26"/>
    <d v="2023-04-07T00:06:00"/>
    <d v="2023-04-07T00:06:00"/>
    <d v="2023-04-07T02:26:00"/>
    <d v="1899-12-30T02:35:00"/>
    <n v="0.83333333333333337"/>
    <d v="1899-12-30T01:45:00"/>
    <x v="0"/>
    <x v="6"/>
  </r>
  <r>
    <n v="653"/>
    <s v="Cliente_2"/>
    <n v="5"/>
    <d v="2023-04-07T02:31:00"/>
    <d v="2023-04-07T04:20:00"/>
    <x v="1"/>
    <x v="0"/>
    <s v="Tarjeta de crédito"/>
    <n v="34.33"/>
    <s v="Libre"/>
    <x v="5"/>
    <s v="Plato_16"/>
    <n v="278.33"/>
    <d v="2023-04-07T02:31:00"/>
    <d v="2023-04-07T02:31:00"/>
    <d v="2023-04-07T04:20:00"/>
    <d v="1899-12-30T01:49:00"/>
    <n v="2.5"/>
    <d v="1899-12-30T00:00:00"/>
    <x v="1"/>
    <x v="6"/>
  </r>
  <r>
    <n v="654"/>
    <s v="Cliente_880"/>
    <n v="5"/>
    <d v="2023-04-07T00:02:00"/>
    <d v="2023-04-07T01:44:00"/>
    <x v="3"/>
    <x v="2"/>
    <s v="Tarjeta de crédito"/>
    <n v="23.98"/>
    <s v="Ocupada"/>
    <x v="7"/>
    <s v="Plato_5"/>
    <n v="65.98"/>
    <d v="2023-04-07T00:02:00"/>
    <d v="2023-04-07T00:02:00"/>
    <d v="2023-04-07T01:44:00"/>
    <d v="1899-12-30T01:57:00"/>
    <n v="0.73333333333333328"/>
    <d v="1899-12-30T01:13:00"/>
    <x v="0"/>
    <x v="6"/>
  </r>
  <r>
    <n v="655"/>
    <s v="Cliente_626"/>
    <n v="4"/>
    <d v="2023-04-07T01:15:00"/>
    <d v="2023-04-07T04:49:00"/>
    <x v="3"/>
    <x v="0"/>
    <s v="Efectivo"/>
    <n v="21.7"/>
    <s v="Reservada"/>
    <x v="2"/>
    <s v="Plato_17"/>
    <n v="114.7"/>
    <d v="2023-04-07T01:15:00"/>
    <d v="2023-04-07T01:15:00"/>
    <d v="2023-04-07T04:49:00"/>
    <d v="1899-12-30T03:34:00"/>
    <n v="0.6"/>
    <d v="1899-12-30T02:58:00"/>
    <x v="0"/>
    <x v="6"/>
  </r>
  <r>
    <n v="656"/>
    <s v="Cliente_411"/>
    <n v="6"/>
    <d v="2023-04-07T03:36:00"/>
    <d v="2023-04-07T06:40:00"/>
    <x v="1"/>
    <x v="2"/>
    <s v="Tarjeta de crédito"/>
    <n v="31.23"/>
    <s v="Reservada"/>
    <x v="10"/>
    <s v="Plato_14"/>
    <n v="188.23"/>
    <d v="2023-04-07T03:36:00"/>
    <d v="2023-04-07T03:36:00"/>
    <d v="2023-04-07T06:40:00"/>
    <d v="1899-12-30T03:04:00"/>
    <n v="1.8333333333333333"/>
    <d v="1899-12-30T01:14:00"/>
    <x v="0"/>
    <x v="6"/>
  </r>
  <r>
    <n v="657"/>
    <s v="Cliente_123"/>
    <n v="2"/>
    <d v="2023-04-07T00:51:00"/>
    <d v="2023-04-07T04:07:00"/>
    <x v="1"/>
    <x v="0"/>
    <s v="Efectivo"/>
    <n v="44.2"/>
    <s v="Reservada"/>
    <x v="9"/>
    <s v="Plato_20"/>
    <n v="240.2"/>
    <d v="2023-04-07T00:51:00"/>
    <d v="2023-04-07T00:51:00"/>
    <d v="2023-04-07T04:07:00"/>
    <d v="1899-12-30T03:16:00"/>
    <n v="2.2333333333333334"/>
    <d v="1899-12-30T01:02:00"/>
    <x v="0"/>
    <x v="6"/>
  </r>
  <r>
    <n v="658"/>
    <s v="Cliente_910"/>
    <n v="5"/>
    <d v="2023-04-07T01:43:00"/>
    <d v="2023-04-07T05:02:00"/>
    <x v="3"/>
    <x v="1"/>
    <s v="Efectivo"/>
    <n v="31.27"/>
    <s v="Reservada"/>
    <x v="2"/>
    <s v="Plato_15"/>
    <n v="117.27"/>
    <d v="2023-04-07T01:43:00"/>
    <d v="2023-04-07T01:43:00"/>
    <d v="2023-04-07T05:02:00"/>
    <d v="1899-12-30T03:19:00"/>
    <n v="0.8"/>
    <d v="1899-12-30T02:31:00"/>
    <x v="0"/>
    <x v="6"/>
  </r>
  <r>
    <n v="659"/>
    <s v="Cliente_539"/>
    <n v="4"/>
    <d v="2023-04-07T02:50:00"/>
    <d v="2023-04-07T04:03:00"/>
    <x v="4"/>
    <x v="0"/>
    <s v="Tarjeta de crédito"/>
    <n v="35.24"/>
    <s v="Ocupada"/>
    <x v="4"/>
    <s v="Plato_9"/>
    <n v="122.24000000000001"/>
    <d v="2023-04-07T02:50:00"/>
    <d v="2023-04-07T02:50:00"/>
    <d v="2023-04-07T04:03:00"/>
    <d v="1899-12-30T01:28:00"/>
    <n v="0.51666666666666672"/>
    <d v="1899-12-30T00:57:00"/>
    <x v="0"/>
    <x v="6"/>
  </r>
  <r>
    <n v="660"/>
    <s v="Cliente_483"/>
    <n v="4"/>
    <d v="2023-04-07T01:56:00"/>
    <d v="2023-04-07T05:51:00"/>
    <x v="2"/>
    <x v="1"/>
    <s v="Tarjeta de crédito"/>
    <n v="15.91"/>
    <s v="Reservada"/>
    <x v="2"/>
    <s v="Plato_12"/>
    <n v="223.91"/>
    <d v="2023-04-07T01:56:00"/>
    <d v="2023-04-07T01:56:00"/>
    <d v="2023-04-07T05:51:00"/>
    <d v="1899-12-30T03:55:00"/>
    <n v="0.75"/>
    <d v="1899-12-30T03:10:00"/>
    <x v="0"/>
    <x v="6"/>
  </r>
  <r>
    <n v="661"/>
    <s v="Cliente_949"/>
    <n v="4"/>
    <d v="2023-04-07T03:22:00"/>
    <d v="2023-04-07T06:52:00"/>
    <x v="4"/>
    <x v="2"/>
    <s v="Tarjeta de crédito"/>
    <n v="32.54"/>
    <s v="Ocupada"/>
    <x v="10"/>
    <s v="Plato_14"/>
    <n v="238.54"/>
    <d v="2023-04-07T03:22:00"/>
    <d v="2023-04-07T03:22:00"/>
    <d v="2023-04-07T06:52:00"/>
    <d v="1899-12-30T03:45:00"/>
    <n v="2.25"/>
    <d v="1899-12-30T01:30:00"/>
    <x v="0"/>
    <x v="6"/>
  </r>
  <r>
    <n v="662"/>
    <s v="Cliente_642"/>
    <n v="4"/>
    <d v="2023-04-07T02:01:00"/>
    <d v="2023-04-07T05:02:00"/>
    <x v="1"/>
    <x v="0"/>
    <s v="Tarjeta de crédito"/>
    <n v="11.64"/>
    <s v="Libre"/>
    <x v="6"/>
    <s v="Plato_7"/>
    <n v="144.63999999999999"/>
    <d v="2023-04-07T02:01:00"/>
    <d v="2023-04-07T02:01:00"/>
    <d v="2023-04-07T05:02:00"/>
    <d v="1899-12-30T03:01:00"/>
    <n v="1.4166666666666667"/>
    <d v="1899-12-30T01:36:00"/>
    <x v="0"/>
    <x v="6"/>
  </r>
  <r>
    <n v="663"/>
    <s v="Cliente_962"/>
    <n v="1"/>
    <d v="2023-04-07T01:09:00"/>
    <d v="2023-04-07T03:47:00"/>
    <x v="1"/>
    <x v="0"/>
    <s v="Efectivo"/>
    <n v="41.8"/>
    <s v="Ocupada"/>
    <x v="0"/>
    <s v="Plato_4"/>
    <n v="155.80000000000001"/>
    <d v="2023-04-07T01:09:00"/>
    <d v="2023-04-07T01:09:00"/>
    <d v="2023-04-07T03:47:00"/>
    <d v="1899-12-30T02:53:00"/>
    <n v="1.45"/>
    <d v="1899-12-30T01:26:00"/>
    <x v="0"/>
    <x v="6"/>
  </r>
  <r>
    <n v="664"/>
    <s v="Cliente_883"/>
    <n v="6"/>
    <d v="2023-04-07T01:35:00"/>
    <d v="2023-04-07T03:53:00"/>
    <x v="4"/>
    <x v="1"/>
    <s v="Tarjeta de débito"/>
    <n v="31.27"/>
    <s v="Reservada"/>
    <x v="1"/>
    <s v="Plato_4"/>
    <n v="153.27000000000001"/>
    <d v="2023-04-07T01:35:00"/>
    <d v="2023-04-07T01:35:00"/>
    <d v="2023-04-07T03:53:00"/>
    <d v="1899-12-30T02:18:00"/>
    <n v="1.65"/>
    <d v="1899-12-30T00:39:00"/>
    <x v="0"/>
    <x v="6"/>
  </r>
  <r>
    <n v="665"/>
    <s v="Cliente_425"/>
    <n v="1"/>
    <d v="2023-04-07T02:05:00"/>
    <d v="2023-04-07T05:56:00"/>
    <x v="3"/>
    <x v="0"/>
    <s v="Tarjeta de crédito"/>
    <n v="25.32"/>
    <s v="Ocupada"/>
    <x v="6"/>
    <s v="Plato_1"/>
    <n v="154.32"/>
    <d v="2023-04-07T02:05:00"/>
    <d v="2023-04-07T02:05:00"/>
    <d v="2023-04-07T05:56:00"/>
    <d v="1899-12-30T04:06:00"/>
    <n v="0.66666666666666663"/>
    <d v="1899-12-30T03:26:00"/>
    <x v="0"/>
    <x v="6"/>
  </r>
  <r>
    <n v="666"/>
    <s v="Cliente_593"/>
    <n v="4"/>
    <d v="2023-04-07T01:04:00"/>
    <d v="2023-04-07T04:57:00"/>
    <x v="2"/>
    <x v="0"/>
    <s v="Tarjeta de crédito"/>
    <n v="11.86"/>
    <s v="Libre"/>
    <x v="3"/>
    <s v="Plato_3"/>
    <n v="51.86"/>
    <d v="2023-04-07T01:04:00"/>
    <d v="2023-04-07T01:04:00"/>
    <d v="2023-04-07T04:57:00"/>
    <d v="1899-12-30T03:53:00"/>
    <n v="0.45"/>
    <d v="1899-12-30T03:26:00"/>
    <x v="0"/>
    <x v="6"/>
  </r>
  <r>
    <n v="667"/>
    <s v="Cliente_368"/>
    <n v="5"/>
    <d v="2023-04-07T03:39:00"/>
    <d v="2023-04-07T07:07:00"/>
    <x v="0"/>
    <x v="0"/>
    <s v="Tarjeta de crédito"/>
    <n v="20.49"/>
    <s v="Reservada"/>
    <x v="4"/>
    <s v="Plato_19"/>
    <n v="56.489999999999995"/>
    <d v="2023-04-07T03:39:00"/>
    <d v="2023-04-07T03:39:00"/>
    <d v="2023-04-07T07:07:00"/>
    <d v="1899-12-30T03:28:00"/>
    <n v="0.2"/>
    <d v="1899-12-30T03:16:00"/>
    <x v="0"/>
    <x v="6"/>
  </r>
  <r>
    <n v="668"/>
    <s v="Cliente_418"/>
    <n v="4"/>
    <d v="2023-04-07T01:43:00"/>
    <d v="2023-04-07T04:41:00"/>
    <x v="1"/>
    <x v="1"/>
    <s v="Tarjeta de crédito"/>
    <n v="18.61"/>
    <s v="Reservada"/>
    <x v="6"/>
    <s v="Plato_10"/>
    <n v="219.61"/>
    <d v="2023-04-07T01:43:00"/>
    <d v="2023-04-07T01:43:00"/>
    <d v="2023-04-07T04:41:00"/>
    <d v="1899-12-30T02:58:00"/>
    <n v="1.9166666666666667"/>
    <d v="1899-12-30T01:03:00"/>
    <x v="0"/>
    <x v="6"/>
  </r>
  <r>
    <n v="669"/>
    <s v="Cliente_693"/>
    <n v="4"/>
    <d v="2023-04-07T01:01:00"/>
    <d v="2023-04-07T04:34:00"/>
    <x v="0"/>
    <x v="0"/>
    <s v="Tarjeta de crédito"/>
    <n v="10.68"/>
    <s v="Libre"/>
    <x v="5"/>
    <s v="Plato_17"/>
    <n v="191.68"/>
    <d v="2023-04-07T01:01:00"/>
    <d v="2023-04-07T01:01:00"/>
    <d v="2023-04-07T04:34:00"/>
    <d v="1899-12-30T03:33:00"/>
    <n v="1.1499999999999999"/>
    <d v="1899-12-30T02:24:00"/>
    <x v="0"/>
    <x v="6"/>
  </r>
  <r>
    <n v="670"/>
    <s v="Cliente_226"/>
    <n v="6"/>
    <d v="2023-04-07T01:52:00"/>
    <d v="2023-04-07T03:12:00"/>
    <x v="2"/>
    <x v="0"/>
    <s v="Efectivo"/>
    <n v="37.93"/>
    <s v="Ocupada"/>
    <x v="6"/>
    <s v="Plato_14"/>
    <n v="131.93"/>
    <d v="2023-04-07T01:52:00"/>
    <d v="2023-04-07T01:52:00"/>
    <d v="2023-04-07T03:12:00"/>
    <d v="1899-12-30T01:35:00"/>
    <n v="1.25"/>
    <d v="1899-12-30T00:20:00"/>
    <x v="0"/>
    <x v="6"/>
  </r>
  <r>
    <n v="671"/>
    <s v="Cliente_759"/>
    <n v="3"/>
    <d v="2023-04-07T02:18:00"/>
    <d v="2023-04-07T03:30:00"/>
    <x v="0"/>
    <x v="0"/>
    <s v="Efectivo"/>
    <n v="32.200000000000003"/>
    <s v="Reservada"/>
    <x v="6"/>
    <s v="Plato_8"/>
    <n v="216.2"/>
    <d v="2023-04-07T02:18:00"/>
    <d v="2023-04-07T02:18:00"/>
    <d v="2023-04-07T03:30:00"/>
    <d v="1899-12-30T01:12:00"/>
    <n v="1.5833333333333333"/>
    <d v="1899-12-30T00:00:00"/>
    <x v="1"/>
    <x v="6"/>
  </r>
  <r>
    <n v="672"/>
    <s v="Cliente_517"/>
    <n v="6"/>
    <d v="2023-04-07T01:24:00"/>
    <d v="2023-04-07T03:51:00"/>
    <x v="4"/>
    <x v="2"/>
    <s v="Tarjeta de crédito"/>
    <n v="29.19"/>
    <s v="Reservada"/>
    <x v="9"/>
    <s v="Plato_15"/>
    <n v="186.19"/>
    <d v="2023-04-07T01:24:00"/>
    <d v="2023-04-07T01:24:00"/>
    <d v="2023-04-07T03:51:00"/>
    <d v="1899-12-30T02:27:00"/>
    <n v="1.3"/>
    <d v="1899-12-30T01:09:00"/>
    <x v="0"/>
    <x v="6"/>
  </r>
  <r>
    <n v="673"/>
    <s v="Cliente_485"/>
    <n v="6"/>
    <d v="2023-04-07T00:37:00"/>
    <d v="2023-04-07T02:52:00"/>
    <x v="3"/>
    <x v="0"/>
    <s v="Tarjeta de crédito"/>
    <n v="36.5"/>
    <s v="Reservada"/>
    <x v="5"/>
    <s v="Plato_20"/>
    <n v="301.5"/>
    <d v="2023-04-07T00:37:00"/>
    <d v="2023-04-07T00:37:00"/>
    <d v="2023-04-07T02:52:00"/>
    <d v="1899-12-30T02:15:00"/>
    <n v="1.55"/>
    <d v="1899-12-30T00:42:00"/>
    <x v="0"/>
    <x v="6"/>
  </r>
  <r>
    <n v="674"/>
    <s v="Cliente_834"/>
    <n v="3"/>
    <d v="2023-04-07T00:03:00"/>
    <d v="2023-04-07T01:30:00"/>
    <x v="3"/>
    <x v="2"/>
    <s v="Tarjeta de crédito"/>
    <n v="41.29"/>
    <s v="Libre"/>
    <x v="3"/>
    <s v="Plato_12"/>
    <n v="248.29"/>
    <d v="2023-04-07T00:03:00"/>
    <d v="2023-04-07T00:03:00"/>
    <d v="2023-04-07T01:30:00"/>
    <d v="1899-12-30T01:27:00"/>
    <n v="1.0833333333333333"/>
    <d v="1899-12-30T00:22:00"/>
    <x v="0"/>
    <x v="6"/>
  </r>
  <r>
    <n v="675"/>
    <s v="Cliente_104"/>
    <n v="2"/>
    <d v="2023-04-07T00:54:00"/>
    <d v="2023-04-07T04:33:00"/>
    <x v="2"/>
    <x v="2"/>
    <s v="Efectivo"/>
    <n v="30.74"/>
    <s v="Reservada"/>
    <x v="8"/>
    <s v="Plato_1"/>
    <n v="223.74"/>
    <d v="2023-04-07T00:54:00"/>
    <d v="2023-04-07T00:54:00"/>
    <d v="2023-04-07T04:33:00"/>
    <d v="1899-12-30T03:39:00"/>
    <n v="2.0166666666666666"/>
    <d v="1899-12-30T01:38:00"/>
    <x v="0"/>
    <x v="6"/>
  </r>
  <r>
    <n v="676"/>
    <s v="Cliente_494"/>
    <n v="6"/>
    <d v="2023-04-07T00:28:00"/>
    <d v="2023-04-07T03:45:00"/>
    <x v="0"/>
    <x v="0"/>
    <s v="Tarjeta de crédito"/>
    <n v="41.6"/>
    <s v="Ocupada"/>
    <x v="8"/>
    <s v="Plato_17"/>
    <n v="165.6"/>
    <d v="2023-04-07T00:28:00"/>
    <d v="2023-04-07T00:28:00"/>
    <d v="2023-04-07T03:45:00"/>
    <d v="1899-12-30T03:32:00"/>
    <n v="2.0166666666666666"/>
    <d v="1899-12-30T01:31:00"/>
    <x v="0"/>
    <x v="6"/>
  </r>
  <r>
    <n v="677"/>
    <s v="Cliente_331"/>
    <n v="6"/>
    <d v="2023-04-07T00:34:00"/>
    <d v="2023-04-07T02:37:00"/>
    <x v="2"/>
    <x v="0"/>
    <s v="Tarjeta de crédito"/>
    <n v="12.57"/>
    <s v="Ocupada"/>
    <x v="6"/>
    <s v="Plato_3"/>
    <n v="156.57"/>
    <d v="2023-04-07T00:34:00"/>
    <d v="2023-04-07T00:34:00"/>
    <d v="2023-04-07T02:37:00"/>
    <d v="1899-12-30T02:18:00"/>
    <n v="2.4666666666666668"/>
    <d v="1899-12-30T00:00:00"/>
    <x v="1"/>
    <x v="6"/>
  </r>
  <r>
    <n v="678"/>
    <s v="Cliente_483"/>
    <n v="1"/>
    <d v="2023-04-07T03:01:00"/>
    <d v="2023-04-07T05:22:00"/>
    <x v="0"/>
    <x v="0"/>
    <s v="Tarjeta de crédito"/>
    <n v="26.76"/>
    <s v="Ocupada"/>
    <x v="9"/>
    <s v="Plato_9"/>
    <n v="230.76"/>
    <d v="2023-04-07T03:01:00"/>
    <d v="2023-04-07T03:01:00"/>
    <d v="2023-04-07T05:22:00"/>
    <d v="1899-12-30T02:36:00"/>
    <n v="2.0166666666666666"/>
    <d v="1899-12-30T00:35:00"/>
    <x v="0"/>
    <x v="6"/>
  </r>
  <r>
    <n v="679"/>
    <s v="Cliente_26"/>
    <n v="4"/>
    <d v="2023-04-07T00:02:00"/>
    <d v="2023-04-07T03:03:00"/>
    <x v="2"/>
    <x v="0"/>
    <s v="Tarjeta de crédito"/>
    <n v="36.43"/>
    <s v="Ocupada"/>
    <x v="9"/>
    <s v="Plato_13"/>
    <n v="235.43"/>
    <d v="2023-04-07T00:02:00"/>
    <d v="2023-04-07T00:02:00"/>
    <d v="2023-04-07T03:03:00"/>
    <d v="1899-12-30T03:16:00"/>
    <n v="1.7666666666666666"/>
    <d v="1899-12-30T01:30:00"/>
    <x v="0"/>
    <x v="6"/>
  </r>
  <r>
    <n v="680"/>
    <s v="Cliente_35"/>
    <n v="4"/>
    <d v="2023-04-07T01:23:00"/>
    <d v="2023-04-07T05:20:00"/>
    <x v="0"/>
    <x v="0"/>
    <s v="Efectivo"/>
    <n v="12.06"/>
    <s v="Reservada"/>
    <x v="3"/>
    <s v="Plato_4"/>
    <n v="174.06"/>
    <d v="2023-04-07T01:23:00"/>
    <d v="2023-04-07T01:23:00"/>
    <d v="2023-04-07T05:20:00"/>
    <d v="1899-12-30T03:57:00"/>
    <n v="1.85"/>
    <d v="1899-12-30T02:06:00"/>
    <x v="0"/>
    <x v="6"/>
  </r>
  <r>
    <n v="681"/>
    <s v="Cliente_840"/>
    <n v="4"/>
    <d v="2023-04-07T02:56:00"/>
    <d v="2023-04-07T06:50:00"/>
    <x v="4"/>
    <x v="0"/>
    <s v="Tarjeta de débito"/>
    <n v="37.07"/>
    <s v="Libre"/>
    <x v="3"/>
    <s v="Plato_11"/>
    <n v="112.07"/>
    <d v="2023-04-07T02:56:00"/>
    <d v="2023-04-07T02:56:00"/>
    <d v="2023-04-07T06:50:00"/>
    <d v="1899-12-30T03:54:00"/>
    <n v="1.0833333333333333"/>
    <d v="1899-12-30T02:49:00"/>
    <x v="0"/>
    <x v="6"/>
  </r>
  <r>
    <n v="682"/>
    <s v="Cliente_36"/>
    <n v="5"/>
    <d v="2023-04-07T01:26:00"/>
    <d v="2023-04-07T04:05:00"/>
    <x v="3"/>
    <x v="1"/>
    <s v="Tarjeta de crédito"/>
    <n v="21.04"/>
    <s v="Ocupada"/>
    <x v="5"/>
    <s v="Plato_14"/>
    <n v="44.04"/>
    <d v="2023-04-07T01:26:00"/>
    <d v="2023-04-07T01:26:00"/>
    <d v="2023-04-07T04:05:00"/>
    <d v="1899-12-30T02:54:00"/>
    <n v="0.71666666666666667"/>
    <d v="1899-12-30T02:11:00"/>
    <x v="0"/>
    <x v="6"/>
  </r>
  <r>
    <n v="683"/>
    <s v="Cliente_837"/>
    <n v="6"/>
    <d v="2023-04-07T03:56:00"/>
    <d v="2023-04-07T06:22:00"/>
    <x v="3"/>
    <x v="0"/>
    <s v="Tarjeta de crédito"/>
    <n v="40.42"/>
    <s v="Ocupada"/>
    <x v="1"/>
    <s v="Plato_5"/>
    <n v="204.42000000000002"/>
    <d v="2023-04-07T03:56:00"/>
    <d v="2023-04-07T03:56:00"/>
    <d v="2023-04-07T06:22:00"/>
    <d v="1899-12-30T02:41:00"/>
    <n v="1.3666666666666667"/>
    <d v="1899-12-30T01:19:00"/>
    <x v="0"/>
    <x v="6"/>
  </r>
  <r>
    <n v="684"/>
    <s v="Cliente_514"/>
    <n v="6"/>
    <d v="2023-04-07T03:29:00"/>
    <d v="2023-04-07T04:40:00"/>
    <x v="4"/>
    <x v="2"/>
    <s v="Tarjeta de crédito"/>
    <n v="48.15"/>
    <s v="Ocupada"/>
    <x v="9"/>
    <s v="Plato_19"/>
    <n v="228.15"/>
    <d v="2023-04-07T03:29:00"/>
    <d v="2023-04-07T03:29:00"/>
    <d v="2023-04-07T04:40:00"/>
    <d v="1899-12-30T01:26:00"/>
    <n v="1.8333333333333333"/>
    <d v="1899-12-30T00:00:00"/>
    <x v="1"/>
    <x v="6"/>
  </r>
  <r>
    <n v="685"/>
    <s v="Cliente_485"/>
    <n v="5"/>
    <d v="2023-04-07T00:28:00"/>
    <d v="2023-04-07T01:43:00"/>
    <x v="2"/>
    <x v="0"/>
    <s v="Tarjeta de débito"/>
    <n v="19.89"/>
    <s v="Libre"/>
    <x v="0"/>
    <s v="Plato_6"/>
    <n v="73.89"/>
    <d v="2023-04-07T00:28:00"/>
    <d v="2023-04-07T00:28:00"/>
    <d v="2023-04-07T01:43:00"/>
    <d v="1899-12-30T01:15:00"/>
    <n v="0.28333333333333333"/>
    <d v="1899-12-30T00:58:00"/>
    <x v="0"/>
    <x v="6"/>
  </r>
  <r>
    <n v="686"/>
    <s v="Cliente_832"/>
    <n v="6"/>
    <d v="2023-04-07T01:12:00"/>
    <d v="2023-04-07T03:39:00"/>
    <x v="1"/>
    <x v="0"/>
    <s v="Efectivo"/>
    <n v="15.83"/>
    <s v="Reservada"/>
    <x v="3"/>
    <s v="Plato_17"/>
    <n v="117.83"/>
    <d v="2023-04-07T01:12:00"/>
    <d v="2023-04-07T01:12:00"/>
    <d v="2023-04-07T03:39:00"/>
    <d v="1899-12-30T02:27:00"/>
    <n v="0.96666666666666667"/>
    <d v="1899-12-30T01:29:00"/>
    <x v="0"/>
    <x v="6"/>
  </r>
  <r>
    <n v="687"/>
    <s v="Cliente_778"/>
    <n v="6"/>
    <d v="2023-04-07T01:54:00"/>
    <d v="2023-04-07T05:39:00"/>
    <x v="4"/>
    <x v="0"/>
    <s v="Efectivo"/>
    <n v="10.53"/>
    <s v="Libre"/>
    <x v="0"/>
    <s v="Plato_19"/>
    <n v="82.53"/>
    <d v="2023-04-07T01:54:00"/>
    <d v="2023-04-07T01:54:00"/>
    <d v="2023-04-07T05:39:00"/>
    <d v="1899-12-30T03:45:00"/>
    <n v="0.48333333333333334"/>
    <d v="1899-12-30T03:16:00"/>
    <x v="0"/>
    <x v="6"/>
  </r>
  <r>
    <n v="688"/>
    <s v="Cliente_725"/>
    <n v="1"/>
    <d v="2023-04-07T03:26:00"/>
    <d v="2023-04-07T05:03:00"/>
    <x v="1"/>
    <x v="0"/>
    <s v="Tarjeta de crédito"/>
    <n v="48.7"/>
    <s v="Ocupada"/>
    <x v="10"/>
    <s v="Plato_9"/>
    <n v="77.7"/>
    <d v="2023-04-07T03:26:00"/>
    <d v="2023-04-07T03:26:00"/>
    <d v="2023-04-07T05:03:00"/>
    <d v="1899-12-30T01:52:00"/>
    <n v="0.23333333333333334"/>
    <d v="1899-12-30T01:38:00"/>
    <x v="0"/>
    <x v="6"/>
  </r>
  <r>
    <n v="689"/>
    <s v="Cliente_114"/>
    <n v="1"/>
    <d v="2023-04-07T00:36:00"/>
    <d v="2023-04-07T02:22:00"/>
    <x v="1"/>
    <x v="0"/>
    <s v="Tarjeta de crédito"/>
    <n v="10.25"/>
    <s v="Ocupada"/>
    <x v="3"/>
    <s v="Plato_14"/>
    <n v="175.25"/>
    <d v="2023-04-07T00:36:00"/>
    <d v="2023-04-07T00:36:00"/>
    <d v="2023-04-07T02:22:00"/>
    <d v="1899-12-30T02:01:00"/>
    <n v="0.48333333333333334"/>
    <d v="1899-12-30T01:32:00"/>
    <x v="0"/>
    <x v="6"/>
  </r>
  <r>
    <n v="690"/>
    <s v="Cliente_95"/>
    <n v="4"/>
    <d v="2023-04-07T02:43:00"/>
    <d v="2023-04-07T05:43:00"/>
    <x v="3"/>
    <x v="2"/>
    <s v="Tarjeta de débito"/>
    <n v="37.22"/>
    <s v="Reservada"/>
    <x v="0"/>
    <s v="Plato_20"/>
    <n v="228.22"/>
    <d v="2023-04-07T02:43:00"/>
    <d v="2023-04-07T02:43:00"/>
    <d v="2023-04-07T05:43:00"/>
    <d v="1899-12-30T03:00:00"/>
    <n v="2.3833333333333333"/>
    <d v="1899-12-30T00:37:00"/>
    <x v="0"/>
    <x v="6"/>
  </r>
  <r>
    <n v="691"/>
    <s v="Cliente_103"/>
    <n v="4"/>
    <d v="2023-04-07T01:43:00"/>
    <d v="2023-04-07T05:17:00"/>
    <x v="0"/>
    <x v="2"/>
    <s v="Tarjeta de débito"/>
    <n v="13.9"/>
    <s v="Ocupada"/>
    <x v="1"/>
    <s v="Plato_5"/>
    <n v="79.900000000000006"/>
    <d v="2023-04-07T01:43:00"/>
    <d v="2023-04-07T01:43:00"/>
    <d v="2023-04-07T05:17:00"/>
    <d v="1899-12-30T03:49:00"/>
    <n v="0.56666666666666665"/>
    <d v="1899-12-30T03:15:00"/>
    <x v="0"/>
    <x v="6"/>
  </r>
  <r>
    <n v="692"/>
    <s v="Cliente_30"/>
    <n v="2"/>
    <d v="2023-04-07T00:53:00"/>
    <d v="2023-04-07T04:26:00"/>
    <x v="1"/>
    <x v="2"/>
    <s v="Tarjeta de crédito"/>
    <n v="25.92"/>
    <s v="Reservada"/>
    <x v="10"/>
    <s v="Plato_8"/>
    <n v="198.92000000000002"/>
    <d v="2023-04-07T00:53:00"/>
    <d v="2023-04-07T00:53:00"/>
    <d v="2023-04-07T04:26:00"/>
    <d v="1899-12-30T03:33:00"/>
    <n v="1.6666666666666667"/>
    <d v="1899-12-30T01:53:00"/>
    <x v="0"/>
    <x v="6"/>
  </r>
  <r>
    <n v="693"/>
    <s v="Cliente_330"/>
    <n v="4"/>
    <d v="2023-04-07T03:44:00"/>
    <d v="2023-04-07T07:31:00"/>
    <x v="0"/>
    <x v="0"/>
    <s v="Tarjeta de crédito"/>
    <n v="28.31"/>
    <s v="Libre"/>
    <x v="8"/>
    <s v="Plato_19"/>
    <n v="106.31"/>
    <d v="2023-04-07T03:44:00"/>
    <d v="2023-04-07T03:44:00"/>
    <d v="2023-04-07T07:31:00"/>
    <d v="1899-12-30T03:47:00"/>
    <n v="0.73333333333333328"/>
    <d v="1899-12-30T03:03:00"/>
    <x v="0"/>
    <x v="6"/>
  </r>
  <r>
    <n v="694"/>
    <s v="Cliente_88"/>
    <n v="4"/>
    <d v="2023-04-07T01:51:00"/>
    <d v="2023-04-07T05:13:00"/>
    <x v="2"/>
    <x v="0"/>
    <s v="Tarjeta de crédito"/>
    <n v="23.66"/>
    <s v="Libre"/>
    <x v="5"/>
    <s v="Plato_3"/>
    <n v="180.66"/>
    <d v="2023-04-07T01:51:00"/>
    <d v="2023-04-07T01:51:00"/>
    <d v="2023-04-07T05:13:00"/>
    <d v="1899-12-30T03:22:00"/>
    <n v="2.1333333333333333"/>
    <d v="1899-12-30T01:14:00"/>
    <x v="0"/>
    <x v="6"/>
  </r>
  <r>
    <n v="695"/>
    <s v="Cliente_211"/>
    <n v="1"/>
    <d v="2023-04-07T02:02:00"/>
    <d v="2023-04-07T05:32:00"/>
    <x v="0"/>
    <x v="0"/>
    <s v="Tarjeta de crédito"/>
    <n v="18.23"/>
    <s v="Ocupada"/>
    <x v="5"/>
    <s v="Plato_16"/>
    <n v="134.22999999999999"/>
    <d v="2023-04-07T02:02:00"/>
    <d v="2023-04-07T02:02:00"/>
    <d v="2023-04-07T05:32:00"/>
    <d v="1899-12-30T03:45:00"/>
    <n v="0.6166666666666667"/>
    <d v="1899-12-30T03:08:00"/>
    <x v="0"/>
    <x v="6"/>
  </r>
  <r>
    <n v="696"/>
    <s v="Cliente_282"/>
    <n v="6"/>
    <d v="2023-04-07T02:16:00"/>
    <d v="2023-04-07T06:11:00"/>
    <x v="1"/>
    <x v="2"/>
    <s v="Tarjeta de crédito"/>
    <n v="18.760000000000002"/>
    <s v="Ocupada"/>
    <x v="4"/>
    <s v="Plato_14"/>
    <n v="64.760000000000005"/>
    <d v="2023-04-07T02:16:00"/>
    <d v="2023-04-07T02:16:00"/>
    <d v="2023-04-07T06:11:00"/>
    <d v="1899-12-30T04:10:00"/>
    <n v="0.38333333333333336"/>
    <d v="1899-12-30T03:47:00"/>
    <x v="0"/>
    <x v="6"/>
  </r>
  <r>
    <n v="697"/>
    <s v="Cliente_90"/>
    <n v="1"/>
    <d v="2023-04-07T03:48:00"/>
    <d v="2023-04-07T06:42:00"/>
    <x v="2"/>
    <x v="0"/>
    <s v="Tarjeta de crédito"/>
    <n v="34.35"/>
    <s v="Reservada"/>
    <x v="7"/>
    <s v="Plato_14"/>
    <n v="233.35"/>
    <d v="2023-04-07T03:48:00"/>
    <d v="2023-04-07T03:48:00"/>
    <d v="2023-04-07T06:42:00"/>
    <d v="1899-12-30T02:54:00"/>
    <n v="1.7833333333333334"/>
    <d v="1899-12-30T01:07:00"/>
    <x v="0"/>
    <x v="6"/>
  </r>
  <r>
    <n v="698"/>
    <s v="Cliente_115"/>
    <n v="4"/>
    <d v="2023-04-07T02:30:00"/>
    <d v="2023-04-07T06:25:00"/>
    <x v="1"/>
    <x v="2"/>
    <s v="Tarjeta de crédito"/>
    <n v="39.89"/>
    <s v="Libre"/>
    <x v="6"/>
    <s v="Plato_6"/>
    <n v="224.89"/>
    <d v="2023-04-07T02:30:00"/>
    <d v="2023-04-07T02:30:00"/>
    <d v="2023-04-07T06:25:00"/>
    <d v="1899-12-30T03:55:00"/>
    <n v="1.6833333333333333"/>
    <d v="1899-12-30T02:14:00"/>
    <x v="0"/>
    <x v="6"/>
  </r>
  <r>
    <n v="699"/>
    <s v="Cliente_143"/>
    <n v="6"/>
    <d v="2023-04-07T01:35:00"/>
    <d v="2023-04-07T02:56:00"/>
    <x v="2"/>
    <x v="0"/>
    <s v="Tarjeta de crédito"/>
    <n v="38.44"/>
    <s v="Reservada"/>
    <x v="0"/>
    <s v="Plato_9"/>
    <n v="96.44"/>
    <d v="2023-04-07T01:35:00"/>
    <d v="2023-04-07T01:35:00"/>
    <d v="2023-04-07T02:56:00"/>
    <d v="1899-12-30T01:21:00"/>
    <n v="0.18333333333333332"/>
    <d v="1899-12-30T01:10:00"/>
    <x v="0"/>
    <x v="6"/>
  </r>
  <r>
    <n v="700"/>
    <s v="Cliente_496"/>
    <n v="2"/>
    <d v="2023-04-07T00:23:00"/>
    <d v="2023-04-07T02:50:00"/>
    <x v="2"/>
    <x v="0"/>
    <s v="Tarjeta de crédito"/>
    <n v="21.66"/>
    <s v="Reservada"/>
    <x v="10"/>
    <s v="Plato_18"/>
    <n v="255.66"/>
    <d v="2023-04-07T00:23:00"/>
    <d v="2023-04-07T00:23:00"/>
    <d v="2023-04-07T02:50:00"/>
    <d v="1899-12-30T02:27:00"/>
    <n v="1.4333333333333333"/>
    <d v="1899-12-30T01:01:00"/>
    <x v="0"/>
    <x v="6"/>
  </r>
  <r>
    <n v="701"/>
    <s v="Cliente_58"/>
    <n v="5"/>
    <d v="2023-04-07T03:20:00"/>
    <d v="2023-04-07T05:45:00"/>
    <x v="4"/>
    <x v="0"/>
    <s v="Tarjeta de crédito"/>
    <n v="39.83"/>
    <s v="Libre"/>
    <x v="6"/>
    <s v="Plato_11"/>
    <n v="141.82999999999998"/>
    <d v="2023-04-07T03:20:00"/>
    <d v="2023-04-07T03:20:00"/>
    <d v="2023-04-07T05:45:00"/>
    <d v="1899-12-30T02:25:00"/>
    <n v="1.6166666666666667"/>
    <d v="1899-12-30T00:48:00"/>
    <x v="0"/>
    <x v="6"/>
  </r>
  <r>
    <n v="702"/>
    <s v="Cliente_468"/>
    <n v="2"/>
    <d v="2023-04-07T02:30:00"/>
    <d v="2023-04-07T05:15:00"/>
    <x v="0"/>
    <x v="2"/>
    <s v="Tarjeta de crédito"/>
    <n v="47.07"/>
    <s v="Libre"/>
    <x v="2"/>
    <s v="Plato_4"/>
    <n v="242.07"/>
    <d v="2023-04-07T02:30:00"/>
    <d v="2023-04-07T02:30:00"/>
    <d v="2023-04-07T05:15:00"/>
    <d v="1899-12-30T02:45:00"/>
    <n v="2.5833333333333335"/>
    <d v="1899-12-30T00:10:00"/>
    <x v="0"/>
    <x v="6"/>
  </r>
  <r>
    <n v="703"/>
    <s v="Cliente_714"/>
    <n v="5"/>
    <d v="2023-04-07T00:17:00"/>
    <d v="2023-04-07T02:19:00"/>
    <x v="1"/>
    <x v="0"/>
    <s v="Tarjeta de crédito"/>
    <n v="22.24"/>
    <s v="Ocupada"/>
    <x v="5"/>
    <s v="Plato_13"/>
    <n v="85.24"/>
    <d v="2023-04-07T00:17:00"/>
    <d v="2023-04-07T00:17:00"/>
    <d v="2023-04-07T02:19:00"/>
    <d v="1899-12-30T02:17:00"/>
    <n v="0.48333333333333334"/>
    <d v="1899-12-30T01:48:00"/>
    <x v="0"/>
    <x v="6"/>
  </r>
  <r>
    <n v="704"/>
    <s v="Cliente_950"/>
    <n v="6"/>
    <d v="2023-04-07T01:40:00"/>
    <d v="2023-04-07T04:29:00"/>
    <x v="2"/>
    <x v="2"/>
    <s v="Tarjeta de crédito"/>
    <n v="33.29"/>
    <s v="Reservada"/>
    <x v="6"/>
    <s v="Plato_4"/>
    <n v="51.29"/>
    <d v="2023-04-07T01:40:00"/>
    <d v="2023-04-07T01:40:00"/>
    <d v="2023-04-07T04:29:00"/>
    <d v="1899-12-30T02:49:00"/>
    <n v="0.6333333333333333"/>
    <d v="1899-12-30T02:11:00"/>
    <x v="0"/>
    <x v="6"/>
  </r>
  <r>
    <n v="705"/>
    <s v="Cliente_372"/>
    <n v="3"/>
    <d v="2023-04-07T01:48:00"/>
    <d v="2023-04-07T02:53:00"/>
    <x v="2"/>
    <x v="0"/>
    <s v="Tarjeta de crédito"/>
    <n v="43.07"/>
    <s v="Libre"/>
    <x v="5"/>
    <s v="Plato_3"/>
    <n v="155.07"/>
    <d v="2023-04-07T01:48:00"/>
    <d v="2023-04-07T01:48:00"/>
    <d v="2023-04-07T02:53:00"/>
    <d v="1899-12-30T01:05:00"/>
    <n v="0.55000000000000004"/>
    <d v="1899-12-30T00:32:00"/>
    <x v="0"/>
    <x v="6"/>
  </r>
  <r>
    <n v="706"/>
    <s v="Cliente_663"/>
    <n v="6"/>
    <d v="2023-04-07T01:14:00"/>
    <d v="2023-04-07T04:54:00"/>
    <x v="1"/>
    <x v="0"/>
    <s v="Tarjeta de crédito"/>
    <n v="44.45"/>
    <s v="Ocupada"/>
    <x v="10"/>
    <s v="Plato_4"/>
    <n v="98.45"/>
    <d v="2023-04-07T01:14:00"/>
    <d v="2023-04-07T01:14:00"/>
    <d v="2023-04-07T04:54:00"/>
    <d v="1899-12-30T03:55:00"/>
    <n v="0.55000000000000004"/>
    <d v="1899-12-30T03:22:00"/>
    <x v="0"/>
    <x v="6"/>
  </r>
  <r>
    <n v="707"/>
    <s v="Cliente_801"/>
    <n v="1"/>
    <d v="2023-04-07T03:05:00"/>
    <d v="2023-04-07T05:23:00"/>
    <x v="2"/>
    <x v="1"/>
    <s v="Tarjeta de crédito"/>
    <n v="40.39"/>
    <s v="Reservada"/>
    <x v="7"/>
    <s v="Plato_15"/>
    <n v="225.39"/>
    <d v="2023-04-07T03:05:00"/>
    <d v="2023-04-07T03:05:00"/>
    <d v="2023-04-07T05:23:00"/>
    <d v="1899-12-30T02:18:00"/>
    <n v="2.2833333333333332"/>
    <d v="1899-12-30T00:01:00"/>
    <x v="0"/>
    <x v="6"/>
  </r>
  <r>
    <n v="708"/>
    <s v="Cliente_804"/>
    <n v="2"/>
    <d v="2023-04-07T03:36:00"/>
    <d v="2023-04-07T07:24:00"/>
    <x v="0"/>
    <x v="2"/>
    <s v="Tarjeta de crédito"/>
    <n v="41.8"/>
    <s v="Ocupada"/>
    <x v="0"/>
    <s v="Plato_6"/>
    <n v="95.8"/>
    <d v="2023-04-07T03:36:00"/>
    <d v="2023-04-07T03:36:00"/>
    <d v="2023-04-07T07:24:00"/>
    <d v="1899-12-30T04:03:00"/>
    <n v="0.4"/>
    <d v="1899-12-30T03:39:00"/>
    <x v="0"/>
    <x v="6"/>
  </r>
  <r>
    <n v="709"/>
    <s v="Cliente_208"/>
    <n v="4"/>
    <d v="2023-04-07T01:55:00"/>
    <d v="2023-04-07T03:40:00"/>
    <x v="2"/>
    <x v="0"/>
    <s v="Efectivo"/>
    <n v="26.15"/>
    <s v="Ocupada"/>
    <x v="8"/>
    <s v="Plato_13"/>
    <n v="219.15"/>
    <d v="2023-04-07T01:55:00"/>
    <d v="2023-04-07T01:55:00"/>
    <d v="2023-04-07T03:40:00"/>
    <d v="1899-12-30T02:00:00"/>
    <n v="1.6333333333333333"/>
    <d v="1899-12-30T00:22:00"/>
    <x v="0"/>
    <x v="6"/>
  </r>
  <r>
    <n v="710"/>
    <s v="Cliente_716"/>
    <n v="1"/>
    <d v="2023-04-07T02:28:00"/>
    <d v="2023-04-07T03:38:00"/>
    <x v="3"/>
    <x v="0"/>
    <s v="Tarjeta de crédito"/>
    <n v="28.43"/>
    <s v="Ocupada"/>
    <x v="0"/>
    <s v="Plato_3"/>
    <n v="166.43"/>
    <d v="2023-04-07T02:28:00"/>
    <d v="2023-04-07T02:28:00"/>
    <d v="2023-04-07T03:38:00"/>
    <d v="1899-12-30T01:25:00"/>
    <n v="2.3333333333333335"/>
    <d v="1899-12-30T00:00:00"/>
    <x v="1"/>
    <x v="6"/>
  </r>
  <r>
    <n v="711"/>
    <s v="Cliente_27"/>
    <n v="6"/>
    <d v="2023-04-07T01:51:00"/>
    <d v="2023-04-07T05:18:00"/>
    <x v="1"/>
    <x v="0"/>
    <s v="Tarjeta de débito"/>
    <n v="49.74"/>
    <s v="Ocupada"/>
    <x v="7"/>
    <s v="Plato_18"/>
    <n v="215.74"/>
    <d v="2023-04-07T01:51:00"/>
    <d v="2023-04-07T01:51:00"/>
    <d v="2023-04-07T05:18:00"/>
    <d v="1899-12-30T03:42:00"/>
    <n v="0.98333333333333328"/>
    <d v="1899-12-30T02:43:00"/>
    <x v="0"/>
    <x v="6"/>
  </r>
  <r>
    <n v="712"/>
    <s v="Cliente_786"/>
    <n v="5"/>
    <d v="2023-04-07T00:06:00"/>
    <d v="2023-04-07T02:27:00"/>
    <x v="2"/>
    <x v="1"/>
    <s v="Efectivo"/>
    <n v="42.21"/>
    <s v="Reservada"/>
    <x v="4"/>
    <s v="Plato_7"/>
    <n v="90.210000000000008"/>
    <d v="2023-04-07T00:06:00"/>
    <d v="2023-04-07T00:06:00"/>
    <d v="2023-04-07T02:27:00"/>
    <d v="1899-12-30T02:21:00"/>
    <n v="0.81666666666666665"/>
    <d v="1899-12-30T01:32:00"/>
    <x v="0"/>
    <x v="6"/>
  </r>
  <r>
    <n v="713"/>
    <s v="Cliente_594"/>
    <n v="4"/>
    <d v="2023-04-07T00:15:00"/>
    <d v="2023-04-07T02:52:00"/>
    <x v="1"/>
    <x v="2"/>
    <s v="Tarjeta de crédito"/>
    <n v="35.11"/>
    <s v="Libre"/>
    <x v="7"/>
    <s v="Plato_11"/>
    <n v="395.11"/>
    <d v="2023-04-07T00:15:00"/>
    <d v="2023-04-07T00:15:00"/>
    <d v="2023-04-07T02:52:00"/>
    <d v="1899-12-30T02:37:00"/>
    <n v="2.0833333333333335"/>
    <d v="1899-12-30T00:32:00"/>
    <x v="0"/>
    <x v="6"/>
  </r>
  <r>
    <n v="714"/>
    <s v="Cliente_281"/>
    <n v="2"/>
    <d v="2023-04-07T02:21:00"/>
    <d v="2023-04-07T04:05:00"/>
    <x v="3"/>
    <x v="0"/>
    <s v="Tarjeta de crédito"/>
    <n v="10.69"/>
    <s v="Libre"/>
    <x v="1"/>
    <s v="Plato_18"/>
    <n v="235.69"/>
    <d v="2023-04-07T02:21:00"/>
    <d v="2023-04-07T02:21:00"/>
    <d v="2023-04-07T04:05:00"/>
    <d v="1899-12-30T01:44:00"/>
    <n v="1.05"/>
    <d v="1899-12-30T00:41:00"/>
    <x v="0"/>
    <x v="6"/>
  </r>
  <r>
    <n v="715"/>
    <s v="Cliente_396"/>
    <n v="6"/>
    <d v="2023-04-07T01:45:00"/>
    <d v="2023-04-07T04:15:00"/>
    <x v="0"/>
    <x v="0"/>
    <s v="Tarjeta de débito"/>
    <n v="39.909999999999997"/>
    <s v="Ocupada"/>
    <x v="4"/>
    <s v="Plato_2"/>
    <n v="285.90999999999997"/>
    <d v="2023-04-07T01:45:00"/>
    <d v="2023-04-07T01:45:00"/>
    <d v="2023-04-07T04:15:00"/>
    <d v="1899-12-30T02:45:00"/>
    <n v="2.2666666666666666"/>
    <d v="1899-12-30T00:29:00"/>
    <x v="0"/>
    <x v="6"/>
  </r>
  <r>
    <n v="716"/>
    <s v="Cliente_707"/>
    <n v="4"/>
    <d v="2023-04-07T01:47:00"/>
    <d v="2023-04-07T04:44:00"/>
    <x v="2"/>
    <x v="2"/>
    <s v="Tarjeta de crédito"/>
    <n v="44.73"/>
    <s v="Ocupada"/>
    <x v="2"/>
    <s v="Plato_13"/>
    <n v="275.73"/>
    <d v="2023-04-07T01:47:00"/>
    <d v="2023-04-07T01:47:00"/>
    <d v="2023-04-07T04:44:00"/>
    <d v="1899-12-30T03:12:00"/>
    <n v="1.5"/>
    <d v="1899-12-30T01:42:00"/>
    <x v="0"/>
    <x v="6"/>
  </r>
  <r>
    <n v="717"/>
    <s v="Cliente_392"/>
    <n v="5"/>
    <d v="2023-04-07T03:56:00"/>
    <d v="2023-04-07T06:03:00"/>
    <x v="1"/>
    <x v="0"/>
    <s v="Tarjeta de crédito"/>
    <n v="23.67"/>
    <s v="Libre"/>
    <x v="6"/>
    <s v="Plato_5"/>
    <n v="178.67000000000002"/>
    <d v="2023-04-07T03:56:00"/>
    <d v="2023-04-07T03:56:00"/>
    <d v="2023-04-07T06:03:00"/>
    <d v="1899-12-30T02:07:00"/>
    <n v="1.2"/>
    <d v="1899-12-30T00:55:00"/>
    <x v="0"/>
    <x v="6"/>
  </r>
  <r>
    <n v="718"/>
    <s v="Cliente_489"/>
    <n v="6"/>
    <d v="2023-04-07T03:18:00"/>
    <d v="2023-04-07T07:06:00"/>
    <x v="2"/>
    <x v="1"/>
    <s v="Tarjeta de crédito"/>
    <n v="37.21"/>
    <s v="Libre"/>
    <x v="5"/>
    <s v="Plato_3"/>
    <n v="57.21"/>
    <d v="2023-04-07T03:18:00"/>
    <d v="2023-04-07T03:18:00"/>
    <d v="2023-04-07T07:06:00"/>
    <d v="1899-12-30T03:48:00"/>
    <n v="0.96666666666666667"/>
    <d v="1899-12-30T02:50:00"/>
    <x v="0"/>
    <x v="6"/>
  </r>
  <r>
    <n v="719"/>
    <s v="Cliente_954"/>
    <n v="3"/>
    <d v="2023-04-07T01:18:00"/>
    <d v="2023-04-07T02:49:00"/>
    <x v="1"/>
    <x v="0"/>
    <s v="Tarjeta de débito"/>
    <n v="17.23"/>
    <s v="Libre"/>
    <x v="1"/>
    <s v="Plato_20"/>
    <n v="124.23"/>
    <d v="2023-04-07T01:18:00"/>
    <d v="2023-04-07T01:18:00"/>
    <d v="2023-04-07T02:49:00"/>
    <d v="1899-12-30T01:31:00"/>
    <n v="1.1666666666666667"/>
    <d v="1899-12-30T00:21:00"/>
    <x v="0"/>
    <x v="6"/>
  </r>
  <r>
    <n v="720"/>
    <s v="Cliente_263"/>
    <n v="5"/>
    <d v="2023-04-07T02:13:00"/>
    <d v="2023-04-07T05:46:00"/>
    <x v="0"/>
    <x v="0"/>
    <s v="Tarjeta de crédito"/>
    <n v="40.28"/>
    <s v="Reservada"/>
    <x v="3"/>
    <s v="Plato_11"/>
    <n v="208.28"/>
    <d v="2023-04-07T02:13:00"/>
    <d v="2023-04-07T02:13:00"/>
    <d v="2023-04-07T05:46:00"/>
    <d v="1899-12-30T03:33:00"/>
    <n v="2.2166666666666668"/>
    <d v="1899-12-30T01:20:00"/>
    <x v="0"/>
    <x v="6"/>
  </r>
  <r>
    <n v="721"/>
    <s v="Cliente_733"/>
    <n v="2"/>
    <d v="2023-04-07T03:53:00"/>
    <d v="2023-04-07T07:01:00"/>
    <x v="2"/>
    <x v="1"/>
    <s v="Tarjeta de crédito"/>
    <n v="47.13"/>
    <s v="Libre"/>
    <x v="3"/>
    <s v="Plato_9"/>
    <n v="265.13"/>
    <d v="2023-04-07T03:53:00"/>
    <d v="2023-04-07T03:53:00"/>
    <d v="2023-04-07T07:01:00"/>
    <d v="1899-12-30T03:08:00"/>
    <n v="2.2166666666666668"/>
    <d v="1899-12-30T00:55:00"/>
    <x v="0"/>
    <x v="6"/>
  </r>
  <r>
    <n v="722"/>
    <s v="Cliente_438"/>
    <n v="5"/>
    <d v="2023-04-07T02:51:00"/>
    <d v="2023-04-07T04:08:00"/>
    <x v="2"/>
    <x v="0"/>
    <s v="Tarjeta de crédito"/>
    <n v="20.62"/>
    <s v="Libre"/>
    <x v="8"/>
    <s v="Plato_13"/>
    <n v="105.62"/>
    <d v="2023-04-07T02:51:00"/>
    <d v="2023-04-07T02:51:00"/>
    <d v="2023-04-07T04:08:00"/>
    <d v="1899-12-30T01:17:00"/>
    <n v="0.98333333333333328"/>
    <d v="1899-12-30T00:18:00"/>
    <x v="0"/>
    <x v="6"/>
  </r>
  <r>
    <n v="723"/>
    <s v="Cliente_116"/>
    <n v="2"/>
    <d v="2023-04-07T01:35:00"/>
    <d v="2023-04-07T04:49:00"/>
    <x v="4"/>
    <x v="1"/>
    <s v="Efectivo"/>
    <n v="27.79"/>
    <s v="Libre"/>
    <x v="9"/>
    <s v="Plato_16"/>
    <n v="153.79"/>
    <d v="2023-04-07T01:35:00"/>
    <d v="2023-04-07T01:35:00"/>
    <d v="2023-04-07T04:49:00"/>
    <d v="1899-12-30T03:14:00"/>
    <n v="0.51666666666666672"/>
    <d v="1899-12-30T02:43:00"/>
    <x v="0"/>
    <x v="6"/>
  </r>
  <r>
    <n v="724"/>
    <s v="Cliente_929"/>
    <n v="6"/>
    <d v="2023-04-07T02:56:00"/>
    <d v="2023-04-07T04:15:00"/>
    <x v="3"/>
    <x v="2"/>
    <s v="Efectivo"/>
    <n v="14.12"/>
    <s v="Libre"/>
    <x v="5"/>
    <s v="Plato_5"/>
    <n v="80.12"/>
    <d v="2023-04-07T02:56:00"/>
    <d v="2023-04-07T02:56:00"/>
    <d v="2023-04-07T04:15:00"/>
    <d v="1899-12-30T01:19:00"/>
    <n v="0.93333333333333335"/>
    <d v="1899-12-30T00:23:00"/>
    <x v="0"/>
    <x v="6"/>
  </r>
  <r>
    <n v="725"/>
    <s v="Cliente_353"/>
    <n v="4"/>
    <d v="2023-04-07T01:48:00"/>
    <d v="2023-04-07T03:20:00"/>
    <x v="4"/>
    <x v="0"/>
    <s v="Efectivo"/>
    <n v="18.66"/>
    <s v="Ocupada"/>
    <x v="9"/>
    <s v="Plato_18"/>
    <n v="186.66"/>
    <d v="2023-04-07T01:48:00"/>
    <d v="2023-04-07T01:48:00"/>
    <d v="2023-04-07T03:20:00"/>
    <d v="1899-12-30T01:47:00"/>
    <n v="1.4166666666666667"/>
    <d v="1899-12-30T00:22:00"/>
    <x v="0"/>
    <x v="6"/>
  </r>
  <r>
    <n v="726"/>
    <s v="Cliente_715"/>
    <n v="2"/>
    <d v="2023-04-07T02:28:00"/>
    <d v="2023-04-07T05:43:00"/>
    <x v="3"/>
    <x v="1"/>
    <s v="Tarjeta de crédito"/>
    <n v="41.38"/>
    <s v="Reservada"/>
    <x v="0"/>
    <s v="Plato_5"/>
    <n v="167.38"/>
    <d v="2023-04-07T02:28:00"/>
    <d v="2023-04-07T02:28:00"/>
    <d v="2023-04-07T05:43:00"/>
    <d v="1899-12-30T03:15:00"/>
    <n v="1.2333333333333334"/>
    <d v="1899-12-30T02:01:00"/>
    <x v="0"/>
    <x v="6"/>
  </r>
  <r>
    <n v="727"/>
    <s v="Cliente_117"/>
    <n v="6"/>
    <d v="2023-04-07T00:31:00"/>
    <d v="2023-04-07T03:02:00"/>
    <x v="2"/>
    <x v="2"/>
    <s v="Tarjeta de débito"/>
    <n v="13.24"/>
    <s v="Reservada"/>
    <x v="1"/>
    <s v="Plato_3"/>
    <n v="53.24"/>
    <d v="2023-04-07T00:31:00"/>
    <d v="2023-04-07T00:31:00"/>
    <d v="2023-04-07T03:02:00"/>
    <d v="1899-12-30T02:31:00"/>
    <n v="0.35"/>
    <d v="1899-12-30T02:10:00"/>
    <x v="0"/>
    <x v="6"/>
  </r>
  <r>
    <n v="728"/>
    <s v="Cliente_654"/>
    <n v="6"/>
    <d v="2023-04-07T02:06:00"/>
    <d v="2023-04-07T04:29:00"/>
    <x v="1"/>
    <x v="1"/>
    <s v="Tarjeta de débito"/>
    <n v="34.28"/>
    <s v="Ocupada"/>
    <x v="10"/>
    <s v="Plato_4"/>
    <n v="229.28"/>
    <d v="2023-04-07T02:06:00"/>
    <d v="2023-04-07T02:06:00"/>
    <d v="2023-04-07T04:29:00"/>
    <d v="1899-12-30T02:38:00"/>
    <n v="1.2"/>
    <d v="1899-12-30T01:26:00"/>
    <x v="0"/>
    <x v="6"/>
  </r>
  <r>
    <n v="729"/>
    <s v="Cliente_264"/>
    <n v="2"/>
    <d v="2023-04-07T02:49:00"/>
    <d v="2023-04-07T06:05:00"/>
    <x v="3"/>
    <x v="1"/>
    <s v="Tarjeta de crédito"/>
    <n v="18.97"/>
    <s v="Ocupada"/>
    <x v="7"/>
    <s v="Plato_18"/>
    <n v="146.97"/>
    <d v="2023-04-07T02:49:00"/>
    <d v="2023-04-07T02:49:00"/>
    <d v="2023-04-07T06:05:00"/>
    <d v="1899-12-30T03:31:00"/>
    <n v="1.0833333333333333"/>
    <d v="1899-12-30T02:26:00"/>
    <x v="0"/>
    <x v="6"/>
  </r>
  <r>
    <n v="730"/>
    <s v="Cliente_443"/>
    <n v="3"/>
    <d v="2023-04-07T00:29:00"/>
    <d v="2023-04-07T02:33:00"/>
    <x v="0"/>
    <x v="0"/>
    <s v="Tarjeta de crédito"/>
    <n v="15.02"/>
    <s v="Ocupada"/>
    <x v="0"/>
    <s v="Plato_2"/>
    <n v="129.02000000000001"/>
    <d v="2023-04-07T00:29:00"/>
    <d v="2023-04-07T00:29:00"/>
    <d v="2023-04-07T02:33:00"/>
    <d v="1899-12-30T02:19:00"/>
    <n v="1.3166666666666667"/>
    <d v="1899-12-30T01:00:00"/>
    <x v="0"/>
    <x v="6"/>
  </r>
  <r>
    <n v="731"/>
    <s v="Cliente_239"/>
    <n v="3"/>
    <d v="2023-04-07T03:16:00"/>
    <d v="2023-04-07T06:25:00"/>
    <x v="2"/>
    <x v="0"/>
    <s v="Tarjeta de crédito"/>
    <n v="14.35"/>
    <s v="Reservada"/>
    <x v="9"/>
    <s v="Plato_15"/>
    <n v="78.349999999999994"/>
    <d v="2023-04-07T03:16:00"/>
    <d v="2023-04-07T03:16:00"/>
    <d v="2023-04-07T06:25:00"/>
    <d v="1899-12-30T03:09:00"/>
    <n v="0.78333333333333333"/>
    <d v="1899-12-30T02:22:00"/>
    <x v="0"/>
    <x v="6"/>
  </r>
  <r>
    <n v="732"/>
    <s v="Cliente_770"/>
    <n v="3"/>
    <d v="2023-04-07T03:17:00"/>
    <d v="2023-04-07T07:13:00"/>
    <x v="4"/>
    <x v="0"/>
    <s v="Tarjeta de crédito"/>
    <n v="43.35"/>
    <s v="Reservada"/>
    <x v="2"/>
    <s v="Plato_20"/>
    <n v="349.35"/>
    <d v="2023-04-07T03:17:00"/>
    <d v="2023-04-07T03:17:00"/>
    <d v="2023-04-07T07:13:00"/>
    <d v="1899-12-30T03:56:00"/>
    <n v="2.0166666666666666"/>
    <d v="1899-12-30T01:55:00"/>
    <x v="0"/>
    <x v="6"/>
  </r>
  <r>
    <n v="733"/>
    <s v="Cliente_359"/>
    <n v="6"/>
    <d v="2023-04-07T03:40:00"/>
    <d v="2023-04-07T05:28:00"/>
    <x v="4"/>
    <x v="2"/>
    <s v="Tarjeta de crédito"/>
    <n v="35.090000000000003"/>
    <s v="Libre"/>
    <x v="10"/>
    <s v="Plato_19"/>
    <n v="221.09"/>
    <d v="2023-04-07T03:40:00"/>
    <d v="2023-04-07T03:40:00"/>
    <d v="2023-04-07T05:28:00"/>
    <d v="1899-12-30T01:48:00"/>
    <n v="1.2333333333333334"/>
    <d v="1899-12-30T00:34:00"/>
    <x v="0"/>
    <x v="6"/>
  </r>
  <r>
    <n v="734"/>
    <s v="Cliente_888"/>
    <n v="2"/>
    <d v="2023-04-07T02:27:00"/>
    <d v="2023-04-07T04:57:00"/>
    <x v="2"/>
    <x v="0"/>
    <s v="Efectivo"/>
    <n v="46.82"/>
    <s v="Libre"/>
    <x v="5"/>
    <s v="Plato_15"/>
    <n v="185.82"/>
    <d v="2023-04-07T02:27:00"/>
    <d v="2023-04-07T02:27:00"/>
    <d v="2023-04-07T04:57:00"/>
    <d v="1899-12-30T02:30:00"/>
    <n v="0.8666666666666667"/>
    <d v="1899-12-30T01:38:00"/>
    <x v="0"/>
    <x v="6"/>
  </r>
  <r>
    <n v="735"/>
    <s v="Cliente_154"/>
    <n v="4"/>
    <d v="2023-04-07T01:52:00"/>
    <d v="2023-04-07T03:47:00"/>
    <x v="0"/>
    <x v="1"/>
    <s v="Tarjeta de crédito"/>
    <n v="38.43"/>
    <s v="Libre"/>
    <x v="0"/>
    <s v="Plato_14"/>
    <n v="180.43"/>
    <d v="2023-04-07T01:52:00"/>
    <d v="2023-04-07T01:52:00"/>
    <d v="2023-04-07T03:47:00"/>
    <d v="1899-12-30T01:55:00"/>
    <n v="1.45"/>
    <d v="1899-12-30T00:28:00"/>
    <x v="0"/>
    <x v="6"/>
  </r>
  <r>
    <n v="736"/>
    <s v="Cliente_301"/>
    <n v="2"/>
    <d v="2023-04-07T01:08:00"/>
    <d v="2023-04-07T03:24:00"/>
    <x v="4"/>
    <x v="1"/>
    <s v="Tarjeta de crédito"/>
    <n v="25.91"/>
    <s v="Ocupada"/>
    <x v="0"/>
    <s v="Plato_5"/>
    <n v="240.91"/>
    <d v="2023-04-07T01:08:00"/>
    <d v="2023-04-07T01:08:00"/>
    <d v="2023-04-07T03:24:00"/>
    <d v="1899-12-30T02:31:00"/>
    <n v="1.5333333333333334"/>
    <d v="1899-12-30T00:59:00"/>
    <x v="0"/>
    <x v="6"/>
  </r>
  <r>
    <n v="737"/>
    <s v="Cliente_635"/>
    <n v="1"/>
    <d v="2023-04-07T00:39:00"/>
    <d v="2023-04-07T03:06:00"/>
    <x v="2"/>
    <x v="1"/>
    <s v="Tarjeta de débito"/>
    <n v="24.09"/>
    <s v="Reservada"/>
    <x v="3"/>
    <s v="Plato_9"/>
    <n v="142.09"/>
    <d v="2023-04-07T00:39:00"/>
    <d v="2023-04-07T00:39:00"/>
    <d v="2023-04-07T03:06:00"/>
    <d v="1899-12-30T02:27:00"/>
    <n v="0.36666666666666664"/>
    <d v="1899-12-30T02:05:00"/>
    <x v="0"/>
    <x v="6"/>
  </r>
  <r>
    <n v="738"/>
    <s v="Cliente_70"/>
    <n v="1"/>
    <d v="2023-04-07T00:51:00"/>
    <d v="2023-04-07T02:04:00"/>
    <x v="0"/>
    <x v="0"/>
    <s v="Tarjeta de crédito"/>
    <n v="17.37"/>
    <s v="Ocupada"/>
    <x v="0"/>
    <s v="Plato_10"/>
    <n v="151.37"/>
    <d v="2023-04-07T00:51:00"/>
    <d v="2023-04-07T00:51:00"/>
    <d v="2023-04-07T02:04:00"/>
    <d v="1899-12-30T01:28:00"/>
    <n v="1.5666666666666667"/>
    <d v="1899-12-30T00:00:00"/>
    <x v="1"/>
    <x v="6"/>
  </r>
  <r>
    <n v="739"/>
    <s v="Cliente_484"/>
    <n v="5"/>
    <d v="2023-04-07T03:53:00"/>
    <d v="2023-04-07T06:10:00"/>
    <x v="2"/>
    <x v="0"/>
    <s v="Tarjeta de débito"/>
    <n v="33.69"/>
    <s v="Reservada"/>
    <x v="1"/>
    <s v="Plato_14"/>
    <n v="79.69"/>
    <d v="2023-04-07T03:53:00"/>
    <d v="2023-04-07T03:53:00"/>
    <d v="2023-04-07T06:10:00"/>
    <d v="1899-12-30T02:17:00"/>
    <n v="0.9"/>
    <d v="1899-12-30T01:23:00"/>
    <x v="0"/>
    <x v="6"/>
  </r>
  <r>
    <n v="740"/>
    <s v="Cliente_297"/>
    <n v="6"/>
    <d v="2023-04-07T03:49:00"/>
    <d v="2023-04-07T06:24:00"/>
    <x v="1"/>
    <x v="0"/>
    <s v="Tarjeta de débito"/>
    <n v="16.05"/>
    <s v="Reservada"/>
    <x v="8"/>
    <s v="Plato_16"/>
    <n v="309.05"/>
    <d v="2023-04-07T03:49:00"/>
    <d v="2023-04-07T03:49:00"/>
    <d v="2023-04-07T06:24:00"/>
    <d v="1899-12-30T02:35:00"/>
    <n v="1.8833333333333333"/>
    <d v="1899-12-30T00:42:00"/>
    <x v="0"/>
    <x v="6"/>
  </r>
  <r>
    <n v="741"/>
    <s v="Cliente_196"/>
    <n v="4"/>
    <d v="2023-04-07T00:29:00"/>
    <d v="2023-04-07T04:23:00"/>
    <x v="2"/>
    <x v="0"/>
    <s v="Tarjeta de débito"/>
    <n v="40.31"/>
    <s v="Ocupada"/>
    <x v="7"/>
    <s v="Plato_7"/>
    <n v="325.31"/>
    <d v="2023-04-07T00:29:00"/>
    <d v="2023-04-07T00:29:00"/>
    <d v="2023-04-07T04:23:00"/>
    <d v="1899-12-30T04:09:00"/>
    <n v="2.75"/>
    <d v="1899-12-30T01:24:00"/>
    <x v="0"/>
    <x v="6"/>
  </r>
  <r>
    <n v="742"/>
    <s v="Cliente_320"/>
    <n v="4"/>
    <d v="2023-04-07T00:36:00"/>
    <d v="2023-04-07T02:22:00"/>
    <x v="2"/>
    <x v="1"/>
    <s v="Tarjeta de crédito"/>
    <n v="10.51"/>
    <s v="Reservada"/>
    <x v="1"/>
    <s v="Plato_17"/>
    <n v="176.51"/>
    <d v="2023-04-07T00:36:00"/>
    <d v="2023-04-07T00:36:00"/>
    <d v="2023-04-07T02:22:00"/>
    <d v="1899-12-30T01:46:00"/>
    <n v="2.4166666666666665"/>
    <d v="1899-12-30T00:00:00"/>
    <x v="1"/>
    <x v="6"/>
  </r>
  <r>
    <n v="743"/>
    <s v="Cliente_597"/>
    <n v="2"/>
    <d v="2023-04-07T03:47:00"/>
    <d v="2023-04-07T07:44:00"/>
    <x v="0"/>
    <x v="0"/>
    <s v="Tarjeta de débito"/>
    <n v="25.7"/>
    <s v="Ocupada"/>
    <x v="2"/>
    <s v="Plato_10"/>
    <n v="159.69999999999999"/>
    <d v="2023-04-07T03:47:00"/>
    <d v="2023-04-07T03:47:00"/>
    <d v="2023-04-07T07:44:00"/>
    <d v="1899-12-30T04:12:00"/>
    <n v="2.3833333333333333"/>
    <d v="1899-12-30T01:49:00"/>
    <x v="0"/>
    <x v="6"/>
  </r>
  <r>
    <n v="744"/>
    <s v="Cliente_974"/>
    <n v="1"/>
    <d v="2023-04-07T01:59:00"/>
    <d v="2023-04-07T05:49:00"/>
    <x v="1"/>
    <x v="0"/>
    <s v="Tarjeta de crédito"/>
    <n v="26.5"/>
    <s v="Libre"/>
    <x v="0"/>
    <s v="Plato_4"/>
    <n v="102.5"/>
    <d v="2023-04-07T01:59:00"/>
    <d v="2023-04-07T01:59:00"/>
    <d v="2023-04-07T05:49:00"/>
    <d v="1899-12-30T03:50:00"/>
    <n v="1.1166666666666667"/>
    <d v="1899-12-30T02:43:00"/>
    <x v="0"/>
    <x v="6"/>
  </r>
  <r>
    <n v="745"/>
    <s v="Cliente_90"/>
    <n v="1"/>
    <d v="2023-04-07T02:34:00"/>
    <d v="2023-04-07T04:52:00"/>
    <x v="3"/>
    <x v="0"/>
    <s v="Efectivo"/>
    <n v="18.75"/>
    <s v="Libre"/>
    <x v="6"/>
    <s v="Plato_8"/>
    <n v="302.75"/>
    <d v="2023-04-07T02:34:00"/>
    <d v="2023-04-07T02:34:00"/>
    <d v="2023-04-07T04:52:00"/>
    <d v="1899-12-30T02:18:00"/>
    <n v="1.2166666666666666"/>
    <d v="1899-12-30T01:05:00"/>
    <x v="0"/>
    <x v="6"/>
  </r>
  <r>
    <n v="746"/>
    <s v="Cliente_950"/>
    <n v="2"/>
    <d v="2023-04-07T03:10:00"/>
    <d v="2023-04-07T06:27:00"/>
    <x v="1"/>
    <x v="0"/>
    <s v="Tarjeta de crédito"/>
    <n v="44.9"/>
    <s v="Ocupada"/>
    <x v="9"/>
    <s v="Plato_8"/>
    <n v="245.9"/>
    <d v="2023-04-07T03:10:00"/>
    <d v="2023-04-07T03:10:00"/>
    <d v="2023-04-07T06:27:00"/>
    <d v="1899-12-30T03:32:00"/>
    <n v="1.2833333333333334"/>
    <d v="1899-12-30T02:15:00"/>
    <x v="0"/>
    <x v="6"/>
  </r>
  <r>
    <n v="747"/>
    <s v="Cliente_446"/>
    <n v="3"/>
    <d v="2023-04-07T02:53:00"/>
    <d v="2023-04-07T04:49:00"/>
    <x v="1"/>
    <x v="1"/>
    <s v="Tarjeta de débito"/>
    <n v="37.229999999999997"/>
    <s v="Reservada"/>
    <x v="7"/>
    <s v="Plato_1"/>
    <n v="62.23"/>
    <d v="2023-04-07T02:53:00"/>
    <d v="2023-04-07T02:53:00"/>
    <d v="2023-04-07T04:49:00"/>
    <d v="1899-12-30T01:56:00"/>
    <n v="0.46666666666666667"/>
    <d v="1899-12-30T01:28:00"/>
    <x v="0"/>
    <x v="6"/>
  </r>
  <r>
    <n v="748"/>
    <s v="Cliente_298"/>
    <n v="4"/>
    <d v="2023-04-07T02:32:00"/>
    <d v="2023-04-07T05:58:00"/>
    <x v="2"/>
    <x v="0"/>
    <s v="Tarjeta de crédito"/>
    <n v="12.55"/>
    <s v="Reservada"/>
    <x v="5"/>
    <s v="Plato_15"/>
    <n v="122.55"/>
    <d v="2023-04-07T02:32:00"/>
    <d v="2023-04-07T02:32:00"/>
    <d v="2023-04-07T05:58:00"/>
    <d v="1899-12-30T03:26:00"/>
    <n v="0.6166666666666667"/>
    <d v="1899-12-30T02:49:00"/>
    <x v="0"/>
    <x v="6"/>
  </r>
  <r>
    <n v="749"/>
    <s v="Cliente_446"/>
    <n v="2"/>
    <d v="2023-04-07T01:21:00"/>
    <d v="2023-04-07T02:52:00"/>
    <x v="4"/>
    <x v="0"/>
    <s v="Tarjeta de débito"/>
    <n v="24.12"/>
    <s v="Ocupada"/>
    <x v="4"/>
    <s v="Plato_8"/>
    <n v="94.12"/>
    <d v="2023-04-07T01:21:00"/>
    <d v="2023-04-07T01:21:00"/>
    <d v="2023-04-07T02:52:00"/>
    <d v="1899-12-30T01:46:00"/>
    <n v="0.13333333333333333"/>
    <d v="1899-12-30T01:38:00"/>
    <x v="0"/>
    <x v="6"/>
  </r>
  <r>
    <n v="750"/>
    <s v="Cliente_304"/>
    <n v="4"/>
    <d v="2023-04-07T01:46:00"/>
    <d v="2023-04-07T03:00:00"/>
    <x v="1"/>
    <x v="0"/>
    <s v="Tarjeta de crédito"/>
    <n v="21.82"/>
    <s v="Libre"/>
    <x v="6"/>
    <s v="Plato_17"/>
    <n v="140.82"/>
    <d v="2023-04-07T01:46:00"/>
    <d v="2023-04-07T01:46:00"/>
    <d v="2023-04-07T03:00:00"/>
    <d v="1899-12-30T01:14:00"/>
    <n v="1.4333333333333333"/>
    <d v="1899-12-30T00:00:00"/>
    <x v="1"/>
    <x v="6"/>
  </r>
  <r>
    <n v="751"/>
    <s v="Cliente_157"/>
    <n v="6"/>
    <d v="2023-04-07T01:32:00"/>
    <d v="2023-04-07T03:10:00"/>
    <x v="2"/>
    <x v="1"/>
    <s v="Tarjeta de crédito"/>
    <n v="49.35"/>
    <s v="Libre"/>
    <x v="2"/>
    <s v="Plato_9"/>
    <n v="219.35"/>
    <d v="2023-04-07T01:32:00"/>
    <d v="2023-04-07T01:32:00"/>
    <d v="2023-04-07T03:10:00"/>
    <d v="1899-12-30T01:38:00"/>
    <n v="1.45"/>
    <d v="1899-12-30T00:11:00"/>
    <x v="0"/>
    <x v="6"/>
  </r>
  <r>
    <n v="752"/>
    <s v="Cliente_736"/>
    <n v="5"/>
    <d v="2023-04-07T02:05:00"/>
    <d v="2023-04-07T04:23:00"/>
    <x v="0"/>
    <x v="0"/>
    <s v="Tarjeta de crédito"/>
    <n v="46.27"/>
    <s v="Libre"/>
    <x v="4"/>
    <s v="Plato_2"/>
    <n v="106.27000000000001"/>
    <d v="2023-04-07T02:05:00"/>
    <d v="2023-04-07T02:05:00"/>
    <d v="2023-04-07T04:23:00"/>
    <d v="1899-12-30T02:18:00"/>
    <n v="0.5"/>
    <d v="1899-12-30T01:48:00"/>
    <x v="0"/>
    <x v="6"/>
  </r>
  <r>
    <n v="753"/>
    <s v="Cliente_827"/>
    <n v="4"/>
    <d v="2023-04-07T02:27:00"/>
    <d v="2023-04-07T04:38:00"/>
    <x v="4"/>
    <x v="0"/>
    <s v="Tarjeta de débito"/>
    <n v="26.24"/>
    <s v="Libre"/>
    <x v="9"/>
    <s v="Plato_15"/>
    <n v="189.24"/>
    <d v="2023-04-07T02:27:00"/>
    <d v="2023-04-07T02:27:00"/>
    <d v="2023-04-07T04:38:00"/>
    <d v="1899-12-30T02:11:00"/>
    <n v="2.1333333333333333"/>
    <d v="1899-12-30T00:03:00"/>
    <x v="0"/>
    <x v="6"/>
  </r>
  <r>
    <n v="754"/>
    <s v="Cliente_871"/>
    <n v="3"/>
    <d v="2023-04-07T03:21:00"/>
    <d v="2023-04-07T04:36:00"/>
    <x v="0"/>
    <x v="0"/>
    <s v="Tarjeta de crédito"/>
    <n v="42.74"/>
    <s v="Reservada"/>
    <x v="0"/>
    <s v="Plato_7"/>
    <n v="279.74"/>
    <d v="2023-04-07T03:21:00"/>
    <d v="2023-04-07T03:21:00"/>
    <d v="2023-04-07T04:36:00"/>
    <d v="1899-12-30T01:15:00"/>
    <n v="1.4833333333333334"/>
    <d v="1899-12-30T00:00:00"/>
    <x v="1"/>
    <x v="6"/>
  </r>
  <r>
    <n v="755"/>
    <s v="Cliente_743"/>
    <n v="3"/>
    <d v="2023-04-07T02:01:00"/>
    <d v="2023-04-07T04:27:00"/>
    <x v="2"/>
    <x v="0"/>
    <s v="Tarjeta de crédito"/>
    <n v="26.65"/>
    <s v="Ocupada"/>
    <x v="2"/>
    <s v="Plato_13"/>
    <n v="237.65"/>
    <d v="2023-04-07T02:01:00"/>
    <d v="2023-04-07T02:01:00"/>
    <d v="2023-04-07T04:27:00"/>
    <d v="1899-12-30T02:41:00"/>
    <n v="1.8166666666666667"/>
    <d v="1899-12-30T00:52:00"/>
    <x v="0"/>
    <x v="6"/>
  </r>
  <r>
    <n v="756"/>
    <s v="Cliente_428"/>
    <n v="1"/>
    <d v="2023-04-07T03:53:00"/>
    <d v="2023-04-07T07:51:00"/>
    <x v="1"/>
    <x v="2"/>
    <s v="Tarjeta de crédito"/>
    <n v="31.75"/>
    <s v="Libre"/>
    <x v="4"/>
    <s v="Plato_17"/>
    <n v="81.75"/>
    <d v="2023-04-07T03:53:00"/>
    <d v="2023-04-07T03:53:00"/>
    <d v="2023-04-07T07:51:00"/>
    <d v="1899-12-30T03:58:00"/>
    <n v="0.56666666666666665"/>
    <d v="1899-12-30T03:24:00"/>
    <x v="0"/>
    <x v="6"/>
  </r>
  <r>
    <n v="757"/>
    <s v="Cliente_750"/>
    <n v="6"/>
    <d v="2023-04-07T01:47:00"/>
    <d v="2023-04-07T04:42:00"/>
    <x v="2"/>
    <x v="0"/>
    <s v="Tarjeta de débito"/>
    <n v="10.029999999999999"/>
    <s v="Reservada"/>
    <x v="2"/>
    <s v="Plato_2"/>
    <n v="70.03"/>
    <d v="2023-04-07T01:47:00"/>
    <d v="2023-04-07T01:47:00"/>
    <d v="2023-04-07T04:42:00"/>
    <d v="1899-12-30T02:55:00"/>
    <n v="0.66666666666666663"/>
    <d v="1899-12-30T02:15:00"/>
    <x v="0"/>
    <x v="6"/>
  </r>
  <r>
    <n v="758"/>
    <s v="Cliente_808"/>
    <n v="4"/>
    <d v="2023-04-07T00:17:00"/>
    <d v="2023-04-07T02:10:00"/>
    <x v="0"/>
    <x v="1"/>
    <s v="Efectivo"/>
    <n v="27.04"/>
    <s v="Reservada"/>
    <x v="4"/>
    <s v="Plato_2"/>
    <n v="79.039999999999992"/>
    <d v="2023-04-07T00:17:00"/>
    <d v="2023-04-07T00:17:00"/>
    <d v="2023-04-07T02:10:00"/>
    <d v="1899-12-30T01:53:00"/>
    <n v="0.68333333333333335"/>
    <d v="1899-12-30T01:12:00"/>
    <x v="0"/>
    <x v="6"/>
  </r>
  <r>
    <n v="759"/>
    <s v="Cliente_376"/>
    <n v="5"/>
    <d v="2023-04-07T00:40:00"/>
    <d v="2023-04-07T03:45:00"/>
    <x v="1"/>
    <x v="0"/>
    <s v="Tarjeta de crédito"/>
    <n v="13.7"/>
    <s v="Reservada"/>
    <x v="10"/>
    <s v="Plato_11"/>
    <n v="355.7"/>
    <d v="2023-04-07T00:40:00"/>
    <d v="2023-04-07T00:40:00"/>
    <d v="2023-04-07T03:45:00"/>
    <d v="1899-12-30T03:05:00"/>
    <n v="3.2666666666666666"/>
    <d v="1899-12-30T00:00:00"/>
    <x v="1"/>
    <x v="6"/>
  </r>
  <r>
    <n v="760"/>
    <s v="Cliente_721"/>
    <n v="6"/>
    <d v="2023-04-07T00:25:00"/>
    <d v="2023-04-07T01:40:00"/>
    <x v="4"/>
    <x v="0"/>
    <s v="Tarjeta de crédito"/>
    <n v="39.42"/>
    <s v="Libre"/>
    <x v="10"/>
    <s v="Plato_8"/>
    <n v="144.42000000000002"/>
    <d v="2023-04-07T00:25:00"/>
    <d v="2023-04-07T00:25:00"/>
    <d v="2023-04-07T01:40:00"/>
    <d v="1899-12-30T01:15:00"/>
    <n v="0.33333333333333331"/>
    <d v="1899-12-30T00:55:00"/>
    <x v="0"/>
    <x v="6"/>
  </r>
  <r>
    <n v="761"/>
    <s v="Cliente_782"/>
    <n v="4"/>
    <d v="2023-04-07T02:39:00"/>
    <d v="2023-04-07T03:42:00"/>
    <x v="0"/>
    <x v="1"/>
    <s v="Tarjeta de crédito"/>
    <n v="16.850000000000001"/>
    <s v="Libre"/>
    <x v="0"/>
    <s v="Plato_7"/>
    <n v="190.85"/>
    <d v="2023-04-07T02:39:00"/>
    <d v="2023-04-07T02:39:00"/>
    <d v="2023-04-07T03:42:00"/>
    <d v="1899-12-30T01:03:00"/>
    <n v="1.7"/>
    <d v="1899-12-30T00:00:00"/>
    <x v="1"/>
    <x v="6"/>
  </r>
  <r>
    <n v="762"/>
    <s v="Cliente_729"/>
    <n v="3"/>
    <d v="2023-04-07T01:18:00"/>
    <d v="2023-04-07T03:25:00"/>
    <x v="3"/>
    <x v="1"/>
    <s v="Tarjeta de crédito"/>
    <n v="49.45"/>
    <s v="Reservada"/>
    <x v="7"/>
    <s v="Plato_13"/>
    <n v="148.44999999999999"/>
    <d v="2023-04-07T01:18:00"/>
    <d v="2023-04-07T01:18:00"/>
    <d v="2023-04-07T03:25:00"/>
    <d v="1899-12-30T02:07:00"/>
    <n v="0.48333333333333334"/>
    <d v="1899-12-30T01:38:00"/>
    <x v="0"/>
    <x v="6"/>
  </r>
  <r>
    <n v="763"/>
    <s v="Cliente_351"/>
    <n v="3"/>
    <d v="2023-04-07T03:49:00"/>
    <d v="2023-04-07T05:12:00"/>
    <x v="4"/>
    <x v="0"/>
    <s v="Tarjeta de crédito"/>
    <n v="22.88"/>
    <s v="Reservada"/>
    <x v="10"/>
    <s v="Plato_11"/>
    <n v="126.88"/>
    <d v="2023-04-07T03:49:00"/>
    <d v="2023-04-07T03:49:00"/>
    <d v="2023-04-07T05:12:00"/>
    <d v="1899-12-30T01:23:00"/>
    <n v="0.53333333333333333"/>
    <d v="1899-12-30T00:51:00"/>
    <x v="0"/>
    <x v="6"/>
  </r>
  <r>
    <n v="764"/>
    <s v="Cliente_227"/>
    <n v="1"/>
    <d v="2023-04-07T03:30:00"/>
    <d v="2023-04-07T05:46:00"/>
    <x v="4"/>
    <x v="2"/>
    <s v="Tarjeta de crédito"/>
    <n v="20.41"/>
    <s v="Ocupada"/>
    <x v="1"/>
    <s v="Plato_6"/>
    <n v="105.41"/>
    <d v="2023-04-07T03:30:00"/>
    <d v="2023-04-07T03:30:00"/>
    <d v="2023-04-07T05:46:00"/>
    <d v="1899-12-30T02:31:00"/>
    <n v="1.8666666666666667"/>
    <d v="1899-12-30T00:39:00"/>
    <x v="0"/>
    <x v="6"/>
  </r>
  <r>
    <n v="765"/>
    <s v="Cliente_825"/>
    <n v="4"/>
    <d v="2023-04-07T00:24:00"/>
    <d v="2023-04-07T01:37:00"/>
    <x v="0"/>
    <x v="2"/>
    <s v="Tarjeta de crédito"/>
    <n v="30.77"/>
    <s v="Libre"/>
    <x v="9"/>
    <s v="Plato_10"/>
    <n v="263.77"/>
    <d v="2023-04-07T00:24:00"/>
    <d v="2023-04-07T00:24:00"/>
    <d v="2023-04-07T01:37:00"/>
    <d v="1899-12-30T01:13:00"/>
    <n v="2.7333333333333334"/>
    <d v="1899-12-30T00:00:00"/>
    <x v="1"/>
    <x v="6"/>
  </r>
  <r>
    <n v="766"/>
    <s v="Cliente_175"/>
    <n v="6"/>
    <d v="2023-04-07T01:34:00"/>
    <d v="2023-04-07T04:50:00"/>
    <x v="2"/>
    <x v="2"/>
    <s v="Tarjeta de crédito"/>
    <n v="12.57"/>
    <s v="Reservada"/>
    <x v="10"/>
    <s v="Plato_2"/>
    <n v="197.57"/>
    <d v="2023-04-07T01:34:00"/>
    <d v="2023-04-07T01:34:00"/>
    <d v="2023-04-07T04:50:00"/>
    <d v="1899-12-30T03:16:00"/>
    <n v="2.2333333333333334"/>
    <d v="1899-12-30T01:02:00"/>
    <x v="0"/>
    <x v="6"/>
  </r>
  <r>
    <n v="767"/>
    <s v="Cliente_757"/>
    <n v="3"/>
    <d v="2023-04-07T01:08:00"/>
    <d v="2023-04-07T03:57:00"/>
    <x v="2"/>
    <x v="1"/>
    <s v="Tarjeta de crédito"/>
    <n v="15.98"/>
    <s v="Reservada"/>
    <x v="8"/>
    <s v="Plato_9"/>
    <n v="184.98"/>
    <d v="2023-04-07T01:08:00"/>
    <d v="2023-04-07T01:08:00"/>
    <d v="2023-04-07T03:57:00"/>
    <d v="1899-12-30T02:49:00"/>
    <n v="1.4166666666666667"/>
    <d v="1899-12-30T01:24:00"/>
    <x v="0"/>
    <x v="6"/>
  </r>
  <r>
    <m/>
    <m/>
    <m/>
    <m/>
    <m/>
    <x v="5"/>
    <x v="3"/>
    <m/>
    <m/>
    <m/>
    <x v="11"/>
    <m/>
    <m/>
    <m/>
    <m/>
    <m/>
    <m/>
    <m/>
    <m/>
    <x v="2"/>
    <x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1"/>
    <s v="Cliente_724"/>
    <n v="6"/>
    <d v="2023-04-01T01:07:00"/>
    <d v="2023-04-01T03:50:00"/>
    <s v="Mesero_3"/>
    <s v="Almuerzo"/>
    <s v="Tarjeta de débito"/>
    <n v="48.55"/>
    <s v="Reservada"/>
    <s v="España"/>
    <s v="Plato_7"/>
    <n v="186.55"/>
    <d v="2023-04-01T01:07:00"/>
    <d v="2023-04-01T01:07:00"/>
    <d v="2023-04-01T03:50:00"/>
    <d v="1899-12-30T02:43:00"/>
    <n v="0.95"/>
    <d v="1899-12-30T01:46:00"/>
    <s v="SI"/>
    <s v="sábado"/>
    <n v="138"/>
    <n v="56"/>
  </r>
  <r>
    <n v="2"/>
    <s v="Cliente_538"/>
    <n v="6"/>
    <d v="2023-04-01T01:28:00"/>
    <d v="2023-04-01T03:49:00"/>
    <s v="Mesero_1"/>
    <s v="Desayuno"/>
    <s v="Efectivo"/>
    <n v="43.3"/>
    <s v="Reservada"/>
    <s v="Colombia"/>
    <s v="Plato_17"/>
    <n v="101.3"/>
    <d v="2023-04-01T01:28:00"/>
    <d v="2023-04-01T01:28:00"/>
    <d v="2023-04-01T03:49:00"/>
    <d v="1899-12-30T02:21:00"/>
    <n v="1.4166666666666667"/>
    <d v="1899-12-30T00:56:00"/>
    <s v="SI"/>
    <s v="sábado"/>
    <n v="58"/>
    <n v="23"/>
  </r>
  <r>
    <n v="3"/>
    <s v="Cliente_911"/>
    <n v="1"/>
    <d v="2023-04-01T00:29:00"/>
    <d v="2023-04-01T03:56:00"/>
    <s v="Mesero_2"/>
    <s v="Desayuno"/>
    <s v="Tarjeta de crédito"/>
    <n v="30.87"/>
    <s v="Libre"/>
    <s v="Brasil"/>
    <s v="Plato_20"/>
    <n v="195.87"/>
    <d v="2023-04-01T00:29:00"/>
    <d v="2023-04-01T00:29:00"/>
    <d v="2023-04-01T03:56:00"/>
    <d v="1899-12-30T03:27:00"/>
    <n v="2.1"/>
    <d v="1899-12-30T01:21:00"/>
    <s v="SI"/>
    <s v="sábado"/>
    <n v="165"/>
    <n v="65"/>
  </r>
  <r>
    <n v="4"/>
    <s v="Cliente_129"/>
    <n v="1"/>
    <d v="2023-04-01T03:03:00"/>
    <d v="2023-04-01T04:31:00"/>
    <s v="Mesero_5"/>
    <s v="Almuerzo"/>
    <s v="Tarjeta de crédito"/>
    <n v="34.68"/>
    <s v="Libre"/>
    <s v="Paraguay"/>
    <s v="Plato_11"/>
    <n v="217.68"/>
    <d v="2023-04-01T03:03:00"/>
    <d v="2023-04-01T03:03:00"/>
    <d v="2023-04-01T04:31:00"/>
    <d v="1899-12-30T01:28:00"/>
    <n v="0.66666666666666663"/>
    <d v="1899-12-30T00:48:00"/>
    <s v="SI"/>
    <s v="sábado"/>
    <n v="183"/>
    <n v="75"/>
  </r>
  <r>
    <n v="5"/>
    <s v="Cliente_938"/>
    <n v="2"/>
    <d v="2023-04-01T00:01:00"/>
    <d v="2023-04-01T02:06:00"/>
    <s v="Mesero_4"/>
    <s v="Almuerzo"/>
    <s v="Tarjeta de crédito"/>
    <n v="24.33"/>
    <s v="Libre"/>
    <s v="Perú"/>
    <s v="Plato_12"/>
    <n v="91.33"/>
    <d v="2023-04-01T00:01:00"/>
    <d v="2023-04-01T00:01:00"/>
    <d v="2023-04-01T02:06:00"/>
    <d v="1899-12-30T02:05:00"/>
    <n v="0.28333333333333333"/>
    <d v="1899-12-30T01:48:00"/>
    <s v="SI"/>
    <s v="sábado"/>
    <n v="67"/>
    <n v="28"/>
  </r>
  <r>
    <n v="6"/>
    <s v="Cliente_965"/>
    <n v="5"/>
    <d v="2023-04-01T01:24:00"/>
    <d v="2023-04-01T03:32:00"/>
    <s v="Mesero_4"/>
    <s v="Cena"/>
    <s v="Tarjeta de crédito"/>
    <n v="26.57"/>
    <s v="Libre"/>
    <s v="Perú"/>
    <s v="Plato_8"/>
    <n v="96.57"/>
    <d v="2023-04-01T01:24:00"/>
    <d v="2023-04-01T01:24:00"/>
    <d v="2023-04-01T03:32:00"/>
    <d v="1899-12-30T02:08:00"/>
    <n v="0.18333333333333332"/>
    <d v="1899-12-30T01:57:00"/>
    <s v="SI"/>
    <s v="sábado"/>
    <n v="70"/>
    <n v="28"/>
  </r>
  <r>
    <n v="7"/>
    <s v="Cliente_306"/>
    <n v="6"/>
    <d v="2023-04-01T01:57:00"/>
    <d v="2023-04-01T04:22:00"/>
    <s v="Mesero_2"/>
    <s v="Cena"/>
    <s v="Tarjeta de crédito"/>
    <n v="10.54"/>
    <s v="Ocupada"/>
    <s v="Venezuela"/>
    <s v="Plato_15"/>
    <n v="182.54"/>
    <d v="2023-04-01T01:57:00"/>
    <d v="2023-04-01T01:57:00"/>
    <d v="2023-04-01T04:22:00"/>
    <d v="1899-12-30T02:40:00"/>
    <n v="0.68333333333333335"/>
    <d v="1899-12-30T01:59:00"/>
    <s v="SI"/>
    <s v="sábado"/>
    <n v="172"/>
    <n v="68"/>
  </r>
  <r>
    <n v="8"/>
    <s v="Cliente_974"/>
    <n v="1"/>
    <d v="2023-04-01T02:11:00"/>
    <d v="2023-04-01T04:49:00"/>
    <s v="Mesero_2"/>
    <s v="Desayuno"/>
    <s v="Tarjeta de crédito"/>
    <n v="49.18"/>
    <s v="Reservada"/>
    <s v="Paraguay"/>
    <s v="Plato_5"/>
    <n v="291.18"/>
    <d v="2023-04-01T02:11:00"/>
    <d v="2023-04-01T02:11:00"/>
    <d v="2023-04-01T04:49:00"/>
    <d v="1899-12-30T02:38:00"/>
    <n v="0.91666666666666663"/>
    <d v="1899-12-30T01:43:00"/>
    <s v="SI"/>
    <s v="sábado"/>
    <n v="242"/>
    <n v="96"/>
  </r>
  <r>
    <n v="9"/>
    <s v="Cliente_740"/>
    <n v="5"/>
    <d v="2023-04-01T02:03:00"/>
    <d v="2023-04-01T04:25:00"/>
    <s v="Mesero_2"/>
    <s v="Almuerzo"/>
    <s v="Tarjeta de débito"/>
    <n v="46.85"/>
    <s v="Libre"/>
    <s v="Bolivia"/>
    <s v="Plato_2"/>
    <n v="215.85"/>
    <d v="2023-04-01T02:03:00"/>
    <d v="2023-04-01T02:03:00"/>
    <d v="2023-04-01T04:25:00"/>
    <d v="1899-12-30T02:22:00"/>
    <n v="2.4333333333333331"/>
    <d v="1899-12-30T00:00:00"/>
    <s v="NO"/>
    <s v="sábado"/>
    <n v="169"/>
    <n v="69"/>
  </r>
  <r>
    <n v="10"/>
    <s v="Cliente_33"/>
    <n v="1"/>
    <d v="2023-04-01T00:02:00"/>
    <d v="2023-04-01T01:53:00"/>
    <s v="Mesero_4"/>
    <s v="Almuerzo"/>
    <s v="Tarjeta de crédito"/>
    <n v="16.600000000000001"/>
    <s v="Ocupada"/>
    <s v="Uruguay"/>
    <s v="Plato_18"/>
    <n v="164.6"/>
    <d v="2023-04-01T00:02:00"/>
    <d v="2023-04-01T00:02:00"/>
    <d v="2023-04-01T01:53:00"/>
    <d v="1899-12-30T02:06:00"/>
    <n v="0.48333333333333334"/>
    <d v="1899-12-30T01:37:00"/>
    <s v="SI"/>
    <s v="sábado"/>
    <n v="148"/>
    <n v="58"/>
  </r>
  <r>
    <n v="11"/>
    <s v="Cliente_881"/>
    <n v="1"/>
    <d v="2023-04-01T03:46:00"/>
    <d v="2023-04-01T06:33:00"/>
    <s v="Mesero_1"/>
    <s v="Almuerzo"/>
    <s v="Tarjeta de crédito"/>
    <n v="32.89"/>
    <s v="Libre"/>
    <s v="Perú"/>
    <s v="Plato_16"/>
    <n v="120.89"/>
    <d v="2023-04-01T03:46:00"/>
    <d v="2023-04-01T03:46:00"/>
    <d v="2023-04-01T06:33:00"/>
    <d v="1899-12-30T02:47:00"/>
    <n v="0.93333333333333335"/>
    <d v="1899-12-30T01:51:00"/>
    <s v="SI"/>
    <s v="sábado"/>
    <n v="88"/>
    <n v="36"/>
  </r>
  <r>
    <n v="12"/>
    <s v="Cliente_890"/>
    <n v="6"/>
    <d v="2023-04-01T00:04:00"/>
    <d v="2023-04-01T03:23:00"/>
    <s v="Mesero_4"/>
    <s v="Cena"/>
    <s v="Tarjeta de crédito"/>
    <n v="45.27"/>
    <s v="Ocupada"/>
    <s v="Colombia"/>
    <s v="Plato_16"/>
    <n v="371.27"/>
    <d v="2023-04-01T00:04:00"/>
    <d v="2023-04-01T00:04:00"/>
    <d v="2023-04-01T03:23:00"/>
    <d v="1899-12-30T03:34:00"/>
    <n v="1.5833333333333333"/>
    <d v="1899-12-30T01:59:00"/>
    <s v="SI"/>
    <s v="sábado"/>
    <n v="326"/>
    <n v="127"/>
  </r>
  <r>
    <n v="13"/>
    <s v="Cliente_873"/>
    <n v="1"/>
    <d v="2023-04-01T03:09:00"/>
    <d v="2023-04-01T05:32:00"/>
    <s v="Mesero_5"/>
    <s v="Almuerzo"/>
    <s v="Efectivo"/>
    <n v="22.06"/>
    <s v="Ocupada"/>
    <s v="Brasil"/>
    <s v="Plato_9"/>
    <n v="109.06"/>
    <d v="2023-04-01T03:09:00"/>
    <d v="2023-04-01T03:09:00"/>
    <d v="2023-04-01T05:32:00"/>
    <d v="1899-12-30T02:38:00"/>
    <n v="0.98333333333333328"/>
    <d v="1899-12-30T01:39:00"/>
    <s v="SI"/>
    <s v="sábado"/>
    <n v="87"/>
    <n v="36"/>
  </r>
  <r>
    <n v="14"/>
    <s v="Cliente_780"/>
    <n v="6"/>
    <d v="2023-04-01T00:18:00"/>
    <d v="2023-04-01T01:58:00"/>
    <s v="Mesero_2"/>
    <s v="Almuerzo"/>
    <s v="Efectivo"/>
    <n v="48.76"/>
    <s v="Libre"/>
    <s v="Perú"/>
    <s v="Plato_3"/>
    <n v="177.76"/>
    <d v="2023-04-01T00:18:00"/>
    <d v="2023-04-01T00:18:00"/>
    <d v="2023-04-01T01:58:00"/>
    <d v="1899-12-30T01:40:00"/>
    <n v="2.5666666666666669"/>
    <d v="1899-12-30T00:00:00"/>
    <s v="NO"/>
    <s v="sábado"/>
    <n v="129"/>
    <n v="51"/>
  </r>
  <r>
    <n v="15"/>
    <s v="Cliente_728"/>
    <n v="4"/>
    <d v="2023-04-01T03:24:00"/>
    <d v="2023-04-01T04:59:00"/>
    <s v="Mesero_1"/>
    <s v="Desayuno"/>
    <s v="Tarjeta de crédito"/>
    <n v="28.77"/>
    <s v="Ocupada"/>
    <s v="Uruguay"/>
    <s v="Plato_16"/>
    <n v="252.77"/>
    <d v="2023-04-01T03:24:00"/>
    <d v="2023-04-01T03:24:00"/>
    <d v="2023-04-01T04:59:00"/>
    <d v="1899-12-30T01:50:00"/>
    <n v="1.7166666666666666"/>
    <d v="1899-12-30T00:07:00"/>
    <s v="SI"/>
    <s v="sábado"/>
    <n v="224"/>
    <n v="90"/>
  </r>
  <r>
    <n v="16"/>
    <s v="Cliente_175"/>
    <n v="5"/>
    <d v="2023-04-01T02:31:00"/>
    <d v="2023-04-01T04:24:00"/>
    <s v="Mesero_4"/>
    <s v="Almuerzo"/>
    <s v="Efectivo"/>
    <n v="37.9"/>
    <s v="Reservada"/>
    <s v="Bolivia"/>
    <s v="Plato_16"/>
    <n v="65.900000000000006"/>
    <d v="2023-04-01T02:31:00"/>
    <d v="2023-04-01T02:31:00"/>
    <d v="2023-04-01T04:24:00"/>
    <d v="1899-12-30T01:53:00"/>
    <n v="0.6333333333333333"/>
    <d v="1899-12-30T01:15:00"/>
    <s v="SI"/>
    <s v="sábado"/>
    <n v="28"/>
    <n v="12"/>
  </r>
  <r>
    <n v="17"/>
    <s v="Cliente_200"/>
    <n v="6"/>
    <d v="2023-04-01T00:09:00"/>
    <d v="2023-04-01T03:27:00"/>
    <s v="Mesero_2"/>
    <s v="Desayuno"/>
    <s v="Tarjeta de crédito"/>
    <n v="12.17"/>
    <s v="Libre"/>
    <s v="Ecuador"/>
    <s v="Plato_8"/>
    <n v="149.16999999999999"/>
    <d v="2023-04-01T00:09:00"/>
    <d v="2023-04-01T00:09:00"/>
    <d v="2023-04-01T03:27:00"/>
    <d v="1899-12-30T03:18:00"/>
    <n v="2.6333333333333333"/>
    <d v="1899-12-30T00:40:00"/>
    <s v="SI"/>
    <s v="sábado"/>
    <n v="137"/>
    <n v="57"/>
  </r>
  <r>
    <n v="18"/>
    <s v="Cliente_190"/>
    <n v="2"/>
    <d v="2023-04-01T02:06:00"/>
    <d v="2023-04-01T04:26:00"/>
    <s v="Mesero_2"/>
    <s v="Desayuno"/>
    <s v="Tarjeta de crédito"/>
    <n v="33.090000000000003"/>
    <s v="Libre"/>
    <s v="Colombia"/>
    <s v="Plato_9"/>
    <n v="284.09000000000003"/>
    <d v="2023-04-01T02:06:00"/>
    <d v="2023-04-01T02:06:00"/>
    <d v="2023-04-01T04:26:00"/>
    <d v="1899-12-30T02:20:00"/>
    <n v="2.2333333333333334"/>
    <d v="1899-12-30T00:06:00"/>
    <s v="SI"/>
    <s v="sábado"/>
    <n v="251"/>
    <n v="101"/>
  </r>
  <r>
    <n v="19"/>
    <s v="Cliente_290"/>
    <n v="3"/>
    <d v="2023-04-01T00:35:00"/>
    <d v="2023-04-01T03:29:00"/>
    <s v="Mesero_2"/>
    <s v="Almuerzo"/>
    <s v="Tarjeta de crédito"/>
    <n v="17.45"/>
    <s v="Libre"/>
    <s v="Chile"/>
    <s v="Plato_20"/>
    <n v="97.45"/>
    <d v="2023-04-01T00:35:00"/>
    <d v="2023-04-01T00:35:00"/>
    <d v="2023-04-01T03:29:00"/>
    <d v="1899-12-30T02:54:00"/>
    <n v="0.73333333333333328"/>
    <d v="1899-12-30T02:10:00"/>
    <s v="SI"/>
    <s v="sábado"/>
    <n v="80"/>
    <n v="30"/>
  </r>
  <r>
    <n v="20"/>
    <s v="Cliente_972"/>
    <n v="2"/>
    <d v="2023-04-01T01:25:00"/>
    <d v="2023-04-01T05:12:00"/>
    <s v="Mesero_3"/>
    <s v="Almuerzo"/>
    <s v="Tarjeta de crédito"/>
    <n v="31.7"/>
    <s v="Reservada"/>
    <s v="Chile"/>
    <s v="Plato_8"/>
    <n v="209.7"/>
    <d v="2023-04-01T01:25:00"/>
    <d v="2023-04-01T01:25:00"/>
    <d v="2023-04-01T05:12:00"/>
    <d v="1899-12-30T03:47:00"/>
    <n v="1.1666666666666667"/>
    <d v="1899-12-30T02:37:00"/>
    <s v="SI"/>
    <s v="sábado"/>
    <n v="178"/>
    <n v="71"/>
  </r>
  <r>
    <n v="21"/>
    <s v="Cliente_210"/>
    <n v="2"/>
    <d v="2023-04-01T03:39:00"/>
    <d v="2023-04-01T05:52:00"/>
    <s v="Mesero_3"/>
    <s v="Almuerzo"/>
    <s v="Tarjeta de crédito"/>
    <n v="20.53"/>
    <s v="Reservada"/>
    <s v="Uruguay"/>
    <s v="Plato_20"/>
    <n v="294.52999999999997"/>
    <d v="2023-04-01T03:39:00"/>
    <d v="2023-04-01T03:39:00"/>
    <d v="2023-04-01T05:52:00"/>
    <d v="1899-12-30T02:13:00"/>
    <n v="2.5333333333333332"/>
    <d v="1899-12-30T00:00:00"/>
    <s v="NO"/>
    <s v="sábado"/>
    <n v="274"/>
    <n v="107"/>
  </r>
  <r>
    <n v="22"/>
    <s v="Cliente_88"/>
    <n v="1"/>
    <d v="2023-04-01T02:16:00"/>
    <d v="2023-04-01T04:47:00"/>
    <s v="Mesero_4"/>
    <s v="Almuerzo"/>
    <s v="Tarjeta de crédito"/>
    <n v="45.41"/>
    <s v="Libre"/>
    <s v="Ecuador"/>
    <s v="Plato_4"/>
    <n v="258.40999999999997"/>
    <d v="2023-04-01T02:16:00"/>
    <d v="2023-04-01T02:16:00"/>
    <d v="2023-04-01T04:47:00"/>
    <d v="1899-12-30T02:31:00"/>
    <n v="2.0499999999999998"/>
    <d v="1899-12-30T00:28:00"/>
    <s v="SI"/>
    <s v="sábado"/>
    <n v="213"/>
    <n v="88"/>
  </r>
  <r>
    <n v="23"/>
    <s v="Cliente_427"/>
    <n v="5"/>
    <d v="2023-04-01T02:44:00"/>
    <d v="2023-04-01T04:09:00"/>
    <s v="Mesero_5"/>
    <s v="Cena"/>
    <s v="Tarjeta de crédito"/>
    <n v="38.46"/>
    <s v="Libre"/>
    <s v="Chile"/>
    <s v="Plato_12"/>
    <n v="176.46"/>
    <d v="2023-04-01T02:44:00"/>
    <d v="2023-04-01T02:44:00"/>
    <d v="2023-04-01T04:09:00"/>
    <d v="1899-12-30T01:25:00"/>
    <n v="1.05"/>
    <d v="1899-12-30T00:22:00"/>
    <s v="SI"/>
    <s v="sábado"/>
    <n v="138"/>
    <n v="57"/>
  </r>
  <r>
    <n v="24"/>
    <s v="Cliente_424"/>
    <n v="5"/>
    <d v="2023-04-01T03:01:00"/>
    <d v="2023-04-01T06:20:00"/>
    <s v="Mesero_3"/>
    <s v="Almuerzo"/>
    <s v="Tarjeta de crédito"/>
    <n v="38.18"/>
    <s v="Ocupada"/>
    <s v="Venezuela"/>
    <s v="Plato_10"/>
    <n v="271.18"/>
    <d v="2023-04-01T03:01:00"/>
    <d v="2023-04-01T03:01:00"/>
    <d v="2023-04-01T06:20:00"/>
    <d v="1899-12-30T03:34:00"/>
    <n v="3"/>
    <d v="1899-12-30T00:34:00"/>
    <s v="SI"/>
    <s v="sábado"/>
    <n v="233"/>
    <n v="93"/>
  </r>
  <r>
    <n v="25"/>
    <s v="Cliente_824"/>
    <n v="5"/>
    <d v="2023-04-01T03:01:00"/>
    <d v="2023-04-01T04:59:00"/>
    <s v="Mesero_5"/>
    <s v="Cena"/>
    <s v="Tarjeta de débito"/>
    <n v="46.15"/>
    <s v="Ocupada"/>
    <s v="Colombia"/>
    <s v="Plato_18"/>
    <n v="80.150000000000006"/>
    <d v="2023-04-01T03:01:00"/>
    <d v="2023-04-01T03:01:00"/>
    <d v="2023-04-01T04:59:00"/>
    <d v="1899-12-30T02:13:00"/>
    <n v="0.58333333333333337"/>
    <d v="1899-12-30T01:38:00"/>
    <s v="SI"/>
    <s v="sábado"/>
    <n v="34"/>
    <n v="14"/>
  </r>
  <r>
    <n v="26"/>
    <s v="Cliente_107"/>
    <n v="2"/>
    <d v="2023-04-01T02:04:00"/>
    <d v="2023-04-01T05:47:00"/>
    <s v="Mesero_5"/>
    <s v="Desayuno"/>
    <s v="Tarjeta de crédito"/>
    <n v="10.37"/>
    <s v="Ocupada"/>
    <s v="Uruguay"/>
    <s v="Plato_4"/>
    <n v="136.37"/>
    <d v="2023-04-01T02:04:00"/>
    <d v="2023-04-01T02:04:00"/>
    <d v="2023-04-01T05:47:00"/>
    <d v="1899-12-30T03:58:00"/>
    <n v="1.8166666666666667"/>
    <d v="1899-12-30T02:09:00"/>
    <s v="SI"/>
    <s v="sábado"/>
    <n v="126"/>
    <n v="52"/>
  </r>
  <r>
    <n v="27"/>
    <s v="Cliente_775"/>
    <n v="2"/>
    <d v="2023-04-01T01:19:00"/>
    <d v="2023-04-01T02:27:00"/>
    <s v="Mesero_5"/>
    <s v="Almuerzo"/>
    <s v="Tarjeta de crédito"/>
    <n v="19.27"/>
    <s v="Ocupada"/>
    <s v="Brasil"/>
    <s v="Plato_8"/>
    <n v="80.27"/>
    <d v="2023-04-01T01:19:00"/>
    <d v="2023-04-01T01:19:00"/>
    <d v="2023-04-01T02:27:00"/>
    <d v="1899-12-30T01:23:00"/>
    <n v="0.91666666666666663"/>
    <d v="1899-12-30T00:28:00"/>
    <s v="SI"/>
    <s v="sábado"/>
    <n v="61"/>
    <n v="25"/>
  </r>
  <r>
    <n v="28"/>
    <s v="Cliente_358"/>
    <n v="2"/>
    <d v="2023-04-01T00:49:00"/>
    <d v="2023-04-01T03:16:00"/>
    <s v="Mesero_4"/>
    <s v="Cena"/>
    <s v="Tarjeta de crédito"/>
    <n v="41.22"/>
    <s v="Reservada"/>
    <s v="Argentina"/>
    <s v="Plato_4"/>
    <n v="135.22"/>
    <d v="2023-04-01T00:49:00"/>
    <d v="2023-04-01T00:49:00"/>
    <d v="2023-04-01T03:16:00"/>
    <d v="1899-12-30T02:27:00"/>
    <n v="0.93333333333333335"/>
    <d v="1899-12-30T01:31:00"/>
    <s v="SI"/>
    <s v="sábado"/>
    <n v="94"/>
    <n v="40"/>
  </r>
  <r>
    <n v="29"/>
    <s v="Cliente_377"/>
    <n v="5"/>
    <d v="2023-04-01T03:02:00"/>
    <d v="2023-04-01T06:10:00"/>
    <s v="Mesero_2"/>
    <s v="Almuerzo"/>
    <s v="Tarjeta de crédito"/>
    <n v="14.83"/>
    <s v="Ocupada"/>
    <s v="Ecuador"/>
    <s v="Plato_1"/>
    <n v="187.83"/>
    <d v="2023-04-01T03:02:00"/>
    <d v="2023-04-01T03:02:00"/>
    <d v="2023-04-01T06:10:00"/>
    <d v="1899-12-30T03:23:00"/>
    <n v="1.1833333333333333"/>
    <d v="1899-12-30T02:12:00"/>
    <s v="SI"/>
    <s v="sábado"/>
    <n v="173"/>
    <n v="70"/>
  </r>
  <r>
    <n v="30"/>
    <s v="Cliente_361"/>
    <n v="4"/>
    <d v="2023-04-01T02:55:00"/>
    <d v="2023-04-01T06:13:00"/>
    <s v="Mesero_4"/>
    <s v="Almuerzo"/>
    <s v="Efectivo"/>
    <n v="26.29"/>
    <s v="Libre"/>
    <s v="Venezuela"/>
    <s v="Plato_10"/>
    <n v="138.29"/>
    <d v="2023-04-01T02:55:00"/>
    <d v="2023-04-01T02:55:00"/>
    <d v="2023-04-01T06:13:00"/>
    <d v="1899-12-30T03:18:00"/>
    <n v="1.1499999999999999"/>
    <d v="1899-12-30T02:09:00"/>
    <s v="SI"/>
    <s v="sábado"/>
    <n v="112"/>
    <n v="46"/>
  </r>
  <r>
    <n v="31"/>
    <s v="Cliente_229"/>
    <n v="3"/>
    <d v="2023-04-01T02:51:00"/>
    <d v="2023-04-01T06:02:00"/>
    <s v="Mesero_2"/>
    <s v="Desayuno"/>
    <s v="Tarjeta de crédito"/>
    <n v="19.809999999999999"/>
    <s v="Ocupada"/>
    <s v="Argentina"/>
    <s v="Plato_9"/>
    <n v="86.81"/>
    <d v="2023-04-01T02:51:00"/>
    <d v="2023-04-01T02:51:00"/>
    <d v="2023-04-01T06:02:00"/>
    <d v="1899-12-30T03:26:00"/>
    <n v="1.75"/>
    <d v="1899-12-30T01:41:00"/>
    <s v="SI"/>
    <s v="sábado"/>
    <n v="67"/>
    <n v="28"/>
  </r>
  <r>
    <n v="32"/>
    <s v="Cliente_27"/>
    <n v="1"/>
    <d v="2023-04-01T03:08:00"/>
    <d v="2023-04-01T06:49:00"/>
    <s v="Mesero_1"/>
    <s v="Almuerzo"/>
    <s v="Tarjeta de crédito"/>
    <n v="28.25"/>
    <s v="Ocupada"/>
    <s v="Uruguay"/>
    <s v="Plato_15"/>
    <n v="239.25"/>
    <d v="2023-04-01T03:08:00"/>
    <d v="2023-04-01T03:08:00"/>
    <d v="2023-04-01T06:49:00"/>
    <d v="1899-12-30T03:56:00"/>
    <n v="2.1333333333333333"/>
    <d v="1899-12-30T01:48:00"/>
    <s v="SI"/>
    <s v="sábado"/>
    <n v="211"/>
    <n v="88"/>
  </r>
  <r>
    <n v="33"/>
    <s v="Cliente_103"/>
    <n v="5"/>
    <d v="2023-04-01T03:33:00"/>
    <d v="2023-04-01T06:21:00"/>
    <s v="Mesero_4"/>
    <s v="Cena"/>
    <s v="Tarjeta de débito"/>
    <n v="20.38"/>
    <s v="Ocupada"/>
    <s v="Perú"/>
    <s v="Plato_8"/>
    <n v="326.38"/>
    <d v="2023-04-01T03:33:00"/>
    <d v="2023-04-01T03:33:00"/>
    <d v="2023-04-01T06:21:00"/>
    <d v="1899-12-30T03:03:00"/>
    <n v="2.1666666666666665"/>
    <d v="1899-12-30T00:53:00"/>
    <s v="SI"/>
    <s v="sábado"/>
    <n v="306"/>
    <n v="125"/>
  </r>
  <r>
    <n v="34"/>
    <s v="Cliente_1"/>
    <n v="1"/>
    <d v="2023-04-01T02:16:00"/>
    <d v="2023-04-01T06:07:00"/>
    <s v="Mesero_4"/>
    <s v="Desayuno"/>
    <s v="Tarjeta de crédito"/>
    <n v="13.08"/>
    <s v="Libre"/>
    <s v="Perú"/>
    <s v="Plato_18"/>
    <n v="125.08"/>
    <d v="2023-04-01T02:16:00"/>
    <d v="2023-04-01T02:16:00"/>
    <d v="2023-04-01T06:07:00"/>
    <d v="1899-12-30T03:51:00"/>
    <n v="1.0833333333333333"/>
    <d v="1899-12-30T02:46:00"/>
    <s v="SI"/>
    <s v="sábado"/>
    <n v="112"/>
    <n v="47"/>
  </r>
  <r>
    <n v="35"/>
    <s v="Cliente_828"/>
    <n v="2"/>
    <d v="2023-04-01T03:18:00"/>
    <d v="2023-04-01T05:55:00"/>
    <s v="Mesero_3"/>
    <s v="Almuerzo"/>
    <s v="Tarjeta de crédito"/>
    <n v="15.75"/>
    <s v="Ocupada"/>
    <s v="Perú"/>
    <s v="Plato_2"/>
    <n v="229.75"/>
    <d v="2023-04-01T03:18:00"/>
    <d v="2023-04-01T03:18:00"/>
    <d v="2023-04-01T05:55:00"/>
    <d v="1899-12-30T02:52:00"/>
    <n v="1.0833333333333333"/>
    <d v="1899-12-30T01:47:00"/>
    <s v="SI"/>
    <s v="sábado"/>
    <n v="214"/>
    <n v="85"/>
  </r>
  <r>
    <n v="36"/>
    <s v="Cliente_874"/>
    <n v="5"/>
    <d v="2023-04-01T03:27:00"/>
    <d v="2023-04-01T06:26:00"/>
    <s v="Mesero_2"/>
    <s v="Almuerzo"/>
    <s v="Tarjeta de crédito"/>
    <n v="45.28"/>
    <s v="Ocupada"/>
    <s v="Bolivia"/>
    <s v="Plato_2"/>
    <n v="75.28"/>
    <d v="2023-04-01T03:27:00"/>
    <d v="2023-04-01T03:27:00"/>
    <d v="2023-04-01T06:26:00"/>
    <d v="1899-12-30T03:14:00"/>
    <n v="0.6333333333333333"/>
    <d v="1899-12-30T02:36:00"/>
    <s v="SI"/>
    <s v="sábado"/>
    <n v="30"/>
    <n v="12"/>
  </r>
  <r>
    <n v="37"/>
    <s v="Cliente_999"/>
    <n v="1"/>
    <d v="2023-04-01T03:24:00"/>
    <d v="2023-04-01T06:02:00"/>
    <s v="Mesero_5"/>
    <s v="Cena"/>
    <s v="Tarjeta de crédito"/>
    <n v="10.39"/>
    <s v="Ocupada"/>
    <s v="Brasil"/>
    <s v="Plato_13"/>
    <n v="31.39"/>
    <d v="2023-04-01T03:24:00"/>
    <d v="2023-04-01T03:24:00"/>
    <d v="2023-04-01T06:02:00"/>
    <d v="1899-12-30T02:53:00"/>
    <n v="0.78333333333333333"/>
    <d v="1899-12-30T02:06:00"/>
    <s v="SI"/>
    <s v="sábado"/>
    <n v="21"/>
    <n v="8"/>
  </r>
  <r>
    <n v="38"/>
    <s v="Cliente_167"/>
    <n v="6"/>
    <d v="2023-04-01T02:38:00"/>
    <d v="2023-04-01T03:53:00"/>
    <s v="Mesero_4"/>
    <s v="Almuerzo"/>
    <s v="Tarjeta de débito"/>
    <n v="16.309999999999999"/>
    <s v="Reservada"/>
    <s v="Chile"/>
    <s v="Plato_17"/>
    <n v="251.31"/>
    <d v="2023-04-01T02:38:00"/>
    <d v="2023-04-01T02:38:00"/>
    <d v="2023-04-01T03:53:00"/>
    <d v="1899-12-30T01:15:00"/>
    <n v="1.6333333333333333"/>
    <d v="1899-12-30T00:00:00"/>
    <s v="NO"/>
    <s v="sábado"/>
    <n v="235"/>
    <n v="92"/>
  </r>
  <r>
    <n v="39"/>
    <s v="Cliente_606"/>
    <n v="3"/>
    <d v="2023-04-01T03:41:00"/>
    <d v="2023-04-01T07:39:00"/>
    <s v="Mesero_2"/>
    <s v="Cena"/>
    <s v="Efectivo"/>
    <n v="48.36"/>
    <s v="Ocupada"/>
    <s v="Bolivia"/>
    <s v="Plato_19"/>
    <n v="156.36000000000001"/>
    <d v="2023-04-01T03:41:00"/>
    <d v="2023-04-01T03:41:00"/>
    <d v="2023-04-01T07:39:00"/>
    <d v="1899-12-30T04:13:00"/>
    <n v="0.95"/>
    <d v="1899-12-30T03:16:00"/>
    <s v="SI"/>
    <s v="sábado"/>
    <n v="108"/>
    <n v="42"/>
  </r>
  <r>
    <n v="40"/>
    <s v="Cliente_710"/>
    <n v="1"/>
    <d v="2023-04-01T02:00:00"/>
    <d v="2023-04-01T04:05:00"/>
    <s v="Mesero_3"/>
    <s v="Almuerzo"/>
    <s v="Efectivo"/>
    <n v="13.68"/>
    <s v="Libre"/>
    <s v="Argentina"/>
    <s v="Plato_9"/>
    <n v="161.68"/>
    <d v="2023-04-01T02:00:00"/>
    <d v="2023-04-01T02:00:00"/>
    <d v="2023-04-01T04:05:00"/>
    <d v="1899-12-30T02:05:00"/>
    <n v="1.3"/>
    <d v="1899-12-30T00:47:00"/>
    <s v="SI"/>
    <s v="sábado"/>
    <n v="148"/>
    <n v="61"/>
  </r>
  <r>
    <n v="41"/>
    <s v="Cliente_870"/>
    <n v="4"/>
    <d v="2023-04-01T02:14:00"/>
    <d v="2023-04-01T04:20:00"/>
    <s v="Mesero_2"/>
    <s v="Almuerzo"/>
    <s v="Tarjeta de crédito"/>
    <n v="15.24"/>
    <s v="Ocupada"/>
    <s v="Perú"/>
    <s v="Plato_15"/>
    <n v="219.24"/>
    <d v="2023-04-01T02:14:00"/>
    <d v="2023-04-01T02:14:00"/>
    <d v="2023-04-01T04:20:00"/>
    <d v="1899-12-30T02:21:00"/>
    <n v="1.4833333333333334"/>
    <d v="1899-12-30T00:52:00"/>
    <s v="SI"/>
    <s v="sábado"/>
    <n v="204"/>
    <n v="84"/>
  </r>
  <r>
    <n v="42"/>
    <s v="Cliente_230"/>
    <n v="1"/>
    <d v="2023-04-01T00:25:00"/>
    <d v="2023-04-01T01:46:00"/>
    <s v="Mesero_2"/>
    <s v="Almuerzo"/>
    <s v="Tarjeta de crédito"/>
    <n v="49.58"/>
    <s v="Reservada"/>
    <s v="Bolivia"/>
    <s v="Plato_5"/>
    <n v="151.57999999999998"/>
    <d v="2023-04-01T00:25:00"/>
    <d v="2023-04-01T00:25:00"/>
    <d v="2023-04-01T01:46:00"/>
    <d v="1899-12-30T01:21:00"/>
    <n v="1.1499999999999999"/>
    <d v="1899-12-30T00:12:00"/>
    <s v="SI"/>
    <s v="sábado"/>
    <n v="102"/>
    <n v="39"/>
  </r>
  <r>
    <n v="43"/>
    <s v="Cliente_814"/>
    <n v="6"/>
    <d v="2023-04-01T01:02:00"/>
    <d v="2023-04-01T03:14:00"/>
    <s v="Mesero_4"/>
    <s v="Almuerzo"/>
    <s v="Tarjeta de crédito"/>
    <n v="32.19"/>
    <s v="Ocupada"/>
    <s v="Perú"/>
    <s v="Plato_15"/>
    <n v="235.19"/>
    <d v="2023-04-01T01:02:00"/>
    <d v="2023-04-01T01:02:00"/>
    <d v="2023-04-01T03:14:00"/>
    <d v="1899-12-30T02:27:00"/>
    <n v="2.4333333333333331"/>
    <d v="1899-12-30T00:01:00"/>
    <s v="SI"/>
    <s v="sábado"/>
    <n v="203"/>
    <n v="83"/>
  </r>
  <r>
    <n v="44"/>
    <s v="Cliente_710"/>
    <n v="1"/>
    <d v="2023-04-01T03:06:00"/>
    <d v="2023-04-01T06:18:00"/>
    <s v="Mesero_4"/>
    <s v="Almuerzo"/>
    <s v="Tarjeta de crédito"/>
    <n v="42.6"/>
    <s v="Libre"/>
    <s v="España"/>
    <s v="Plato_10"/>
    <n v="164.6"/>
    <d v="2023-04-01T03:06:00"/>
    <d v="2023-04-01T03:06:00"/>
    <d v="2023-04-01T06:18:00"/>
    <d v="1899-12-30T03:12:00"/>
    <n v="1.4166666666666667"/>
    <d v="1899-12-30T01:47:00"/>
    <s v="SI"/>
    <s v="sábado"/>
    <n v="122"/>
    <n v="49"/>
  </r>
  <r>
    <n v="45"/>
    <s v="Cliente_640"/>
    <n v="2"/>
    <d v="2023-04-01T02:15:00"/>
    <d v="2023-04-01T04:01:00"/>
    <s v="Mesero_2"/>
    <s v="Almuerzo"/>
    <s v="Tarjeta de crédito"/>
    <n v="25.41"/>
    <s v="Reservada"/>
    <s v="Perú"/>
    <s v="Plato_4"/>
    <n v="79.41"/>
    <d v="2023-04-01T02:15:00"/>
    <d v="2023-04-01T02:15:00"/>
    <d v="2023-04-01T04:01:00"/>
    <d v="1899-12-30T01:46:00"/>
    <n v="0.78333333333333333"/>
    <d v="1899-12-30T00:59:00"/>
    <s v="SI"/>
    <s v="sábado"/>
    <n v="54"/>
    <n v="24"/>
  </r>
  <r>
    <n v="46"/>
    <s v="Cliente_623"/>
    <n v="1"/>
    <d v="2023-04-01T01:47:00"/>
    <d v="2023-04-01T03:39:00"/>
    <s v="Mesero_5"/>
    <s v="Almuerzo"/>
    <s v="Tarjeta de crédito"/>
    <n v="27.97"/>
    <s v="Libre"/>
    <s v="Chile"/>
    <s v="Plato_2"/>
    <n v="167.97"/>
    <d v="2023-04-01T01:47:00"/>
    <d v="2023-04-01T01:47:00"/>
    <d v="2023-04-01T03:39:00"/>
    <d v="1899-12-30T01:52:00"/>
    <n v="1.4333333333333333"/>
    <d v="1899-12-30T00:26:00"/>
    <s v="SI"/>
    <s v="sábado"/>
    <n v="140"/>
    <n v="56"/>
  </r>
  <r>
    <n v="47"/>
    <s v="Cliente_72"/>
    <n v="3"/>
    <d v="2023-04-01T03:30:00"/>
    <d v="2023-04-01T07:29:00"/>
    <s v="Mesero_2"/>
    <s v="Almuerzo"/>
    <s v="Tarjeta de crédito"/>
    <n v="10.98"/>
    <s v="Ocupada"/>
    <s v="Brasil"/>
    <s v="Plato_11"/>
    <n v="119.98"/>
    <d v="2023-04-01T03:30:00"/>
    <d v="2023-04-01T03:30:00"/>
    <d v="2023-04-01T07:29:00"/>
    <d v="1899-12-30T04:14:00"/>
    <n v="1.45"/>
    <d v="1899-12-30T02:47:00"/>
    <s v="SI"/>
    <s v="sábado"/>
    <n v="109"/>
    <n v="43"/>
  </r>
  <r>
    <n v="48"/>
    <s v="Cliente_963"/>
    <n v="2"/>
    <d v="2023-04-01T00:28:00"/>
    <d v="2023-04-01T04:02:00"/>
    <s v="Mesero_3"/>
    <s v="Desayuno"/>
    <s v="Tarjeta de crédito"/>
    <n v="25.31"/>
    <s v="Libre"/>
    <s v="Bolivia"/>
    <s v="Plato_6"/>
    <n v="183.31"/>
    <d v="2023-04-01T00:28:00"/>
    <d v="2023-04-01T00:28:00"/>
    <d v="2023-04-01T04:02:00"/>
    <d v="1899-12-30T03:34:00"/>
    <n v="2.0666666666666669"/>
    <d v="1899-12-30T01:30:00"/>
    <s v="SI"/>
    <s v="sábado"/>
    <n v="158"/>
    <n v="64"/>
  </r>
  <r>
    <n v="49"/>
    <s v="Cliente_929"/>
    <n v="3"/>
    <d v="2023-04-01T01:44:00"/>
    <d v="2023-04-01T05:29:00"/>
    <s v="Mesero_2"/>
    <s v="Almuerzo"/>
    <s v="Tarjeta de crédito"/>
    <n v="20.92"/>
    <s v="Libre"/>
    <s v="Uruguay"/>
    <s v="Plato_7"/>
    <n v="206.92000000000002"/>
    <d v="2023-04-01T01:44:00"/>
    <d v="2023-04-01T01:44:00"/>
    <d v="2023-04-01T05:29:00"/>
    <d v="1899-12-30T03:45:00"/>
    <n v="1.35"/>
    <d v="1899-12-30T02:24:00"/>
    <s v="SI"/>
    <s v="sábado"/>
    <n v="186"/>
    <n v="77"/>
  </r>
  <r>
    <n v="50"/>
    <s v="Cliente_708"/>
    <n v="5"/>
    <d v="2023-04-01T03:54:00"/>
    <d v="2023-04-01T06:57:00"/>
    <s v="Mesero_4"/>
    <s v="Almuerzo"/>
    <s v="Tarjeta de débito"/>
    <n v="16.739999999999998"/>
    <s v="Ocupada"/>
    <s v="Argentina"/>
    <s v="Plato_15"/>
    <n v="92.74"/>
    <d v="2023-04-01T03:54:00"/>
    <d v="2023-04-01T03:54:00"/>
    <d v="2023-04-01T06:57:00"/>
    <d v="1899-12-30T03:18:00"/>
    <n v="0.35"/>
    <d v="1899-12-30T02:57:00"/>
    <s v="SI"/>
    <s v="sábado"/>
    <n v="76"/>
    <n v="31"/>
  </r>
  <r>
    <n v="51"/>
    <s v="Cliente_631"/>
    <n v="1"/>
    <d v="2023-04-01T01:42:00"/>
    <d v="2023-04-01T03:02:00"/>
    <s v="Mesero_5"/>
    <s v="Cena"/>
    <s v="Tarjeta de crédito"/>
    <n v="37.08"/>
    <s v="Reservada"/>
    <s v="España"/>
    <s v="Plato_14"/>
    <n v="262.08"/>
    <d v="2023-04-01T01:42:00"/>
    <d v="2023-04-01T01:42:00"/>
    <d v="2023-04-01T03:02:00"/>
    <d v="1899-12-30T01:20:00"/>
    <n v="2.7333333333333334"/>
    <d v="1899-12-30T00:00:00"/>
    <s v="NO"/>
    <s v="sábado"/>
    <n v="225"/>
    <n v="91"/>
  </r>
  <r>
    <n v="52"/>
    <s v="Cliente_894"/>
    <n v="4"/>
    <d v="2023-04-01T00:01:00"/>
    <d v="2023-04-01T01:11:00"/>
    <s v="Mesero_3"/>
    <s v="Almuerzo"/>
    <s v="Tarjeta de crédito"/>
    <n v="46.88"/>
    <s v="Libre"/>
    <s v="Paraguay"/>
    <s v="Plato_11"/>
    <n v="309.88"/>
    <d v="2023-04-01T00:01:00"/>
    <d v="2023-04-01T00:01:00"/>
    <d v="2023-04-01T01:11:00"/>
    <d v="1899-12-30T01:10:00"/>
    <n v="1.0333333333333334"/>
    <d v="1899-12-30T00:08:00"/>
    <s v="SI"/>
    <s v="sábado"/>
    <n v="263"/>
    <n v="105"/>
  </r>
  <r>
    <n v="53"/>
    <s v="Cliente_63"/>
    <n v="5"/>
    <d v="2023-04-01T03:01:00"/>
    <d v="2023-04-01T04:44:00"/>
    <s v="Mesero_5"/>
    <s v="Almuerzo"/>
    <s v="Tarjeta de débito"/>
    <n v="36.880000000000003"/>
    <s v="Libre"/>
    <s v="Paraguay"/>
    <s v="Plato_14"/>
    <n v="303.88"/>
    <d v="2023-04-01T03:01:00"/>
    <d v="2023-04-01T03:01:00"/>
    <d v="2023-04-01T04:44:00"/>
    <d v="1899-12-30T01:43:00"/>
    <n v="1.8666666666666667"/>
    <d v="1899-12-30T00:00:00"/>
    <s v="NO"/>
    <s v="sábado"/>
    <n v="267"/>
    <n v="105"/>
  </r>
  <r>
    <n v="54"/>
    <s v="Cliente_144"/>
    <n v="6"/>
    <d v="2023-04-01T00:40:00"/>
    <d v="2023-04-01T04:14:00"/>
    <s v="Mesero_4"/>
    <s v="Cena"/>
    <s v="Tarjeta de crédito"/>
    <n v="23.36"/>
    <s v="Reservada"/>
    <s v="Bolivia"/>
    <s v="Plato_8"/>
    <n v="210.36"/>
    <d v="2023-04-01T00:40:00"/>
    <d v="2023-04-01T00:40:00"/>
    <d v="2023-04-01T04:14:00"/>
    <d v="1899-12-30T03:34:00"/>
    <n v="3.3833333333333333"/>
    <d v="1899-12-30T00:11:00"/>
    <s v="SI"/>
    <s v="sábado"/>
    <n v="187"/>
    <n v="75"/>
  </r>
  <r>
    <n v="55"/>
    <s v="Cliente_390"/>
    <n v="5"/>
    <d v="2023-04-01T01:30:00"/>
    <d v="2023-04-01T05:00:00"/>
    <s v="Mesero_4"/>
    <s v="Cena"/>
    <s v="Tarjeta de crédito"/>
    <n v="45.49"/>
    <s v="Ocupada"/>
    <s v="Perú"/>
    <s v="Plato_11"/>
    <n v="300.49"/>
    <d v="2023-04-01T01:30:00"/>
    <d v="2023-04-01T01:30:00"/>
    <d v="2023-04-01T05:00:00"/>
    <d v="1899-12-30T03:45:00"/>
    <n v="1.6"/>
    <d v="1899-12-30T02:09:00"/>
    <s v="SI"/>
    <s v="sábado"/>
    <n v="255"/>
    <n v="102"/>
  </r>
  <r>
    <n v="56"/>
    <s v="Cliente_728"/>
    <n v="3"/>
    <d v="2023-04-01T01:20:00"/>
    <d v="2023-04-01T04:57:00"/>
    <s v="Mesero_5"/>
    <s v="Almuerzo"/>
    <s v="Tarjeta de débito"/>
    <n v="43.2"/>
    <s v="Libre"/>
    <s v="Ecuador"/>
    <s v="Plato_9"/>
    <n v="91.2"/>
    <d v="2023-04-01T01:20:00"/>
    <d v="2023-04-01T01:20:00"/>
    <d v="2023-04-01T04:57:00"/>
    <d v="1899-12-30T03:37:00"/>
    <n v="1.3"/>
    <d v="1899-12-30T02:19:00"/>
    <s v="SI"/>
    <s v="sábado"/>
    <n v="48"/>
    <n v="20"/>
  </r>
  <r>
    <n v="57"/>
    <s v="Cliente_886"/>
    <n v="2"/>
    <d v="2023-04-01T03:04:00"/>
    <d v="2023-04-01T04:52:00"/>
    <s v="Mesero_2"/>
    <s v="Almuerzo"/>
    <s v="Tarjeta de crédito"/>
    <n v="45.45"/>
    <s v="Libre"/>
    <s v="Colombia"/>
    <s v="Plato_8"/>
    <n v="214.45"/>
    <d v="2023-04-01T03:04:00"/>
    <d v="2023-04-01T03:04:00"/>
    <d v="2023-04-01T04:52:00"/>
    <d v="1899-12-30T01:48:00"/>
    <n v="1.1333333333333333"/>
    <d v="1899-12-30T00:40:00"/>
    <s v="SI"/>
    <s v="sábado"/>
    <n v="169"/>
    <n v="66"/>
  </r>
  <r>
    <n v="58"/>
    <s v="Cliente_510"/>
    <n v="3"/>
    <d v="2023-04-01T01:31:00"/>
    <d v="2023-04-01T04:21:00"/>
    <s v="Mesero_1"/>
    <s v="Cena"/>
    <s v="Tarjeta de crédito"/>
    <n v="30.7"/>
    <s v="Reservada"/>
    <s v="Brasil"/>
    <s v="Plato_5"/>
    <n v="112.7"/>
    <d v="2023-04-01T01:31:00"/>
    <d v="2023-04-01T01:31:00"/>
    <d v="2023-04-01T04:21:00"/>
    <d v="1899-12-30T02:50:00"/>
    <n v="1.2166666666666666"/>
    <d v="1899-12-30T01:37:00"/>
    <s v="SI"/>
    <s v="sábado"/>
    <n v="82"/>
    <n v="33"/>
  </r>
  <r>
    <n v="59"/>
    <s v="Cliente_878"/>
    <n v="4"/>
    <d v="2023-04-01T01:21:00"/>
    <d v="2023-04-01T05:04:00"/>
    <s v="Mesero_1"/>
    <s v="Almuerzo"/>
    <s v="Efectivo"/>
    <n v="33.89"/>
    <s v="Libre"/>
    <s v="Colombia"/>
    <s v="Plato_12"/>
    <n v="193.89"/>
    <d v="2023-04-01T01:21:00"/>
    <d v="2023-04-01T01:21:00"/>
    <d v="2023-04-01T05:04:00"/>
    <d v="1899-12-30T03:43:00"/>
    <n v="0.8"/>
    <d v="1899-12-30T02:55:00"/>
    <s v="SI"/>
    <s v="sábado"/>
    <n v="160"/>
    <n v="65"/>
  </r>
  <r>
    <n v="60"/>
    <s v="Cliente_977"/>
    <n v="1"/>
    <d v="2023-04-01T02:09:00"/>
    <d v="2023-04-01T05:46:00"/>
    <s v="Mesero_1"/>
    <s v="Almuerzo"/>
    <s v="Tarjeta de crédito"/>
    <n v="19.54"/>
    <s v="Reservada"/>
    <s v="Bolivia"/>
    <s v="Plato_4"/>
    <n v="121.53999999999999"/>
    <d v="2023-04-01T02:09:00"/>
    <d v="2023-04-01T02:09:00"/>
    <d v="2023-04-01T05:46:00"/>
    <d v="1899-12-30T03:37:00"/>
    <n v="0.71666666666666667"/>
    <d v="1899-12-30T02:54:00"/>
    <s v="SI"/>
    <s v="sábado"/>
    <n v="102"/>
    <n v="42"/>
  </r>
  <r>
    <n v="61"/>
    <s v="Cliente_553"/>
    <n v="5"/>
    <d v="2023-04-01T03:49:00"/>
    <d v="2023-04-01T06:22:00"/>
    <s v="Mesero_2"/>
    <s v="Almuerzo"/>
    <s v="Tarjeta de crédito"/>
    <n v="42.87"/>
    <s v="Ocupada"/>
    <s v="Chile"/>
    <s v="Plato_20"/>
    <n v="284.87"/>
    <d v="2023-04-01T03:49:00"/>
    <d v="2023-04-01T03:49:00"/>
    <d v="2023-04-01T06:22:00"/>
    <d v="1899-12-30T02:48:00"/>
    <n v="2.65"/>
    <d v="1899-12-30T00:09:00"/>
    <s v="SI"/>
    <s v="sábado"/>
    <n v="242"/>
    <n v="98"/>
  </r>
  <r>
    <n v="62"/>
    <s v="Cliente_792"/>
    <n v="1"/>
    <d v="2023-04-01T02:47:00"/>
    <d v="2023-04-01T06:24:00"/>
    <s v="Mesero_1"/>
    <s v="Cena"/>
    <s v="Tarjeta de crédito"/>
    <n v="37.93"/>
    <s v="Ocupada"/>
    <s v="Argentina"/>
    <s v="Plato_2"/>
    <n v="185.93"/>
    <d v="2023-04-01T02:47:00"/>
    <d v="2023-04-01T02:47:00"/>
    <d v="2023-04-01T06:24:00"/>
    <d v="1899-12-30T03:52:00"/>
    <n v="2.5833333333333335"/>
    <d v="1899-12-30T01:17:00"/>
    <s v="SI"/>
    <s v="sábado"/>
    <n v="148"/>
    <n v="60"/>
  </r>
  <r>
    <n v="63"/>
    <s v="Cliente_881"/>
    <n v="4"/>
    <d v="2023-04-01T00:41:00"/>
    <d v="2023-04-01T04:06:00"/>
    <s v="Mesero_4"/>
    <s v="Almuerzo"/>
    <s v="Tarjeta de crédito"/>
    <n v="33.340000000000003"/>
    <s v="Reservada"/>
    <s v="Colombia"/>
    <s v="Plato_3"/>
    <n v="88.34"/>
    <d v="2023-04-01T00:41:00"/>
    <d v="2023-04-01T00:41:00"/>
    <d v="2023-04-01T04:06:00"/>
    <d v="1899-12-30T03:25:00"/>
    <n v="0.5"/>
    <d v="1899-12-30T02:55:00"/>
    <s v="SI"/>
    <s v="sábado"/>
    <n v="55"/>
    <n v="22"/>
  </r>
  <r>
    <n v="64"/>
    <s v="Cliente_265"/>
    <n v="3"/>
    <d v="2023-04-01T01:40:00"/>
    <d v="2023-04-01T04:02:00"/>
    <s v="Mesero_5"/>
    <s v="Desayuno"/>
    <s v="Efectivo"/>
    <n v="34.770000000000003"/>
    <s v="Reservada"/>
    <s v="Perú"/>
    <s v="Plato_3"/>
    <n v="322.77"/>
    <d v="2023-04-01T01:40:00"/>
    <d v="2023-04-01T01:40:00"/>
    <d v="2023-04-01T04:02:00"/>
    <d v="1899-12-30T02:22:00"/>
    <n v="1.3666666666666667"/>
    <d v="1899-12-30T01:00:00"/>
    <s v="SI"/>
    <s v="sábado"/>
    <n v="288"/>
    <n v="111"/>
  </r>
  <r>
    <n v="65"/>
    <s v="Cliente_946"/>
    <n v="1"/>
    <d v="2023-04-01T01:54:00"/>
    <d v="2023-04-01T03:03:00"/>
    <s v="Mesero_3"/>
    <s v="Almuerzo"/>
    <s v="Tarjeta de débito"/>
    <n v="14"/>
    <s v="Ocupada"/>
    <s v="Bolivia"/>
    <s v="Plato_16"/>
    <n v="210"/>
    <d v="2023-04-01T01:54:00"/>
    <d v="2023-04-01T01:54:00"/>
    <d v="2023-04-01T03:03:00"/>
    <d v="1899-12-30T01:24:00"/>
    <n v="2.5833333333333335"/>
    <d v="1899-12-30T00:00:00"/>
    <s v="NO"/>
    <s v="sábado"/>
    <n v="196"/>
    <n v="78"/>
  </r>
  <r>
    <n v="66"/>
    <s v="Cliente_614"/>
    <n v="2"/>
    <d v="2023-04-01T02:28:00"/>
    <d v="2023-04-01T06:18:00"/>
    <s v="Mesero_5"/>
    <s v="Almuerzo"/>
    <s v="Tarjeta de crédito"/>
    <n v="10.88"/>
    <s v="Reservada"/>
    <s v="España"/>
    <s v="Plato_19"/>
    <n v="220.88"/>
    <d v="2023-04-01T02:28:00"/>
    <d v="2023-04-01T02:28:00"/>
    <d v="2023-04-01T06:18:00"/>
    <d v="1899-12-30T03:50:00"/>
    <n v="1.9"/>
    <d v="1899-12-30T01:56:00"/>
    <s v="SI"/>
    <s v="sábado"/>
    <n v="210"/>
    <n v="83"/>
  </r>
  <r>
    <n v="67"/>
    <s v="Cliente_352"/>
    <n v="6"/>
    <d v="2023-04-01T03:45:00"/>
    <d v="2023-04-01T05:10:00"/>
    <s v="Mesero_2"/>
    <s v="Almuerzo"/>
    <s v="Tarjeta de débito"/>
    <n v="21.25"/>
    <s v="Reservada"/>
    <s v="Perú"/>
    <s v="Plato_20"/>
    <n v="277.25"/>
    <d v="2023-04-01T03:45:00"/>
    <d v="2023-04-01T03:45:00"/>
    <d v="2023-04-01T05:10:00"/>
    <d v="1899-12-30T01:25:00"/>
    <n v="2.1833333333333331"/>
    <d v="1899-12-30T00:00:00"/>
    <s v="NO"/>
    <s v="sábado"/>
    <n v="256"/>
    <n v="102"/>
  </r>
  <r>
    <n v="68"/>
    <s v="Cliente_784"/>
    <n v="4"/>
    <d v="2023-04-01T00:02:00"/>
    <d v="2023-04-01T03:15:00"/>
    <s v="Mesero_5"/>
    <s v="Cena"/>
    <s v="Tarjeta de crédito"/>
    <n v="45.65"/>
    <s v="Ocupada"/>
    <s v="Brasil"/>
    <s v="Plato_14"/>
    <n v="263.64999999999998"/>
    <d v="2023-04-01T00:02:00"/>
    <d v="2023-04-01T00:02:00"/>
    <d v="2023-04-01T03:15:00"/>
    <d v="1899-12-30T03:28:00"/>
    <n v="2.4166666666666665"/>
    <d v="1899-12-30T01:03:00"/>
    <s v="SI"/>
    <s v="sábado"/>
    <n v="218"/>
    <n v="88"/>
  </r>
  <r>
    <n v="69"/>
    <s v="Cliente_118"/>
    <n v="4"/>
    <d v="2023-04-01T02:02:00"/>
    <d v="2023-04-01T03:57:00"/>
    <s v="Mesero_2"/>
    <s v="Almuerzo"/>
    <s v="Tarjeta de crédito"/>
    <n v="31.49"/>
    <s v="Libre"/>
    <s v="Perú"/>
    <s v="Plato_13"/>
    <n v="265.49"/>
    <d v="2023-04-01T02:02:00"/>
    <d v="2023-04-01T02:02:00"/>
    <d v="2023-04-01T03:57:00"/>
    <d v="1899-12-30T01:55:00"/>
    <n v="1.5333333333333334"/>
    <d v="1899-12-30T00:23:00"/>
    <s v="SI"/>
    <s v="sábado"/>
    <n v="234"/>
    <n v="93"/>
  </r>
  <r>
    <n v="70"/>
    <s v="Cliente_61"/>
    <n v="4"/>
    <d v="2023-04-01T00:11:00"/>
    <d v="2023-04-01T01:22:00"/>
    <s v="Mesero_4"/>
    <s v="Almuerzo"/>
    <s v="Tarjeta de débito"/>
    <n v="28.26"/>
    <s v="Libre"/>
    <s v="Paraguay"/>
    <s v="Plato_1"/>
    <n v="146.26"/>
    <d v="2023-04-01T00:11:00"/>
    <d v="2023-04-01T00:11:00"/>
    <d v="2023-04-01T01:22:00"/>
    <d v="1899-12-30T01:11:00"/>
    <n v="0.66666666666666663"/>
    <d v="1899-12-30T00:31:00"/>
    <s v="SI"/>
    <s v="sábado"/>
    <n v="118"/>
    <n v="48"/>
  </r>
  <r>
    <n v="71"/>
    <s v="Cliente_440"/>
    <n v="4"/>
    <d v="2023-04-01T01:57:00"/>
    <d v="2023-04-01T05:56:00"/>
    <s v="Mesero_3"/>
    <s v="Almuerzo"/>
    <s v="Tarjeta de crédito"/>
    <n v="24.01"/>
    <s v="Ocupada"/>
    <s v="Paraguay"/>
    <s v="Plato_2"/>
    <n v="160.01"/>
    <d v="2023-04-01T01:57:00"/>
    <d v="2023-04-01T01:57:00"/>
    <d v="2023-04-01T05:56:00"/>
    <d v="1899-12-30T04:14:00"/>
    <n v="0.81666666666666665"/>
    <d v="1899-12-30T03:25:00"/>
    <s v="SI"/>
    <s v="sábado"/>
    <n v="136"/>
    <n v="54"/>
  </r>
  <r>
    <n v="72"/>
    <s v="Cliente_258"/>
    <n v="1"/>
    <d v="2023-04-01T02:42:00"/>
    <d v="2023-04-01T05:51:00"/>
    <s v="Mesero_2"/>
    <s v="Almuerzo"/>
    <s v="Tarjeta de crédito"/>
    <n v="15.28"/>
    <s v="Reservada"/>
    <s v="Perú"/>
    <s v="Plato_13"/>
    <n v="90.28"/>
    <d v="2023-04-01T02:42:00"/>
    <d v="2023-04-01T02:42:00"/>
    <d v="2023-04-01T05:51:00"/>
    <d v="1899-12-30T03:09:00"/>
    <n v="0.9"/>
    <d v="1899-12-30T02:15:00"/>
    <s v="SI"/>
    <s v="sábado"/>
    <n v="75"/>
    <n v="32"/>
  </r>
  <r>
    <n v="73"/>
    <s v="Cliente_742"/>
    <n v="4"/>
    <d v="2023-04-01T02:39:00"/>
    <d v="2023-04-01T06:09:00"/>
    <s v="Mesero_4"/>
    <s v="Desayuno"/>
    <s v="Tarjeta de crédito"/>
    <n v="34.51"/>
    <s v="Libre"/>
    <s v="Argentina"/>
    <s v="Plato_6"/>
    <n v="115.50999999999999"/>
    <d v="2023-04-01T02:39:00"/>
    <d v="2023-04-01T02:39:00"/>
    <d v="2023-04-01T06:09:00"/>
    <d v="1899-12-30T03:30:00"/>
    <n v="0.33333333333333331"/>
    <d v="1899-12-30T03:10:00"/>
    <s v="SI"/>
    <s v="sábado"/>
    <n v="81"/>
    <n v="33"/>
  </r>
  <r>
    <n v="74"/>
    <s v="Cliente_865"/>
    <n v="4"/>
    <d v="2023-04-01T01:04:00"/>
    <d v="2023-04-01T04:13:00"/>
    <s v="Mesero_4"/>
    <s v="Almuerzo"/>
    <s v="Tarjeta de crédito"/>
    <n v="30.83"/>
    <s v="Libre"/>
    <s v="Brasil"/>
    <s v="Plato_10"/>
    <n v="248.82999999999998"/>
    <d v="2023-04-01T01:04:00"/>
    <d v="2023-04-01T01:04:00"/>
    <d v="2023-04-01T04:13:00"/>
    <d v="1899-12-30T03:09:00"/>
    <n v="1.6666666666666667"/>
    <d v="1899-12-30T01:29:00"/>
    <s v="SI"/>
    <s v="sábado"/>
    <n v="218"/>
    <n v="90"/>
  </r>
  <r>
    <n v="75"/>
    <s v="Cliente_79"/>
    <n v="5"/>
    <d v="2023-04-01T03:36:00"/>
    <d v="2023-04-01T04:49:00"/>
    <s v="Mesero_5"/>
    <s v="Almuerzo"/>
    <s v="Tarjeta de crédito"/>
    <n v="45.23"/>
    <s v="Ocupada"/>
    <s v="Venezuela"/>
    <s v="Plato_20"/>
    <n v="154.22999999999999"/>
    <d v="2023-04-01T03:36:00"/>
    <d v="2023-04-01T03:36:00"/>
    <d v="2023-04-01T04:49:00"/>
    <d v="1899-12-30T01:28:00"/>
    <n v="0.85"/>
    <d v="1899-12-30T00:37:00"/>
    <s v="SI"/>
    <s v="sábado"/>
    <n v="109"/>
    <n v="42"/>
  </r>
  <r>
    <n v="76"/>
    <s v="Cliente_42"/>
    <n v="3"/>
    <d v="2023-04-01T02:57:00"/>
    <d v="2023-04-01T05:24:00"/>
    <s v="Mesero_1"/>
    <s v="Almuerzo"/>
    <s v="Tarjeta de crédito"/>
    <n v="17.760000000000002"/>
    <s v="Reservada"/>
    <s v="Argentina"/>
    <s v="Plato_2"/>
    <n v="175.76"/>
    <d v="2023-04-01T02:57:00"/>
    <d v="2023-04-01T02:57:00"/>
    <d v="2023-04-01T05:24:00"/>
    <d v="1899-12-30T02:27:00"/>
    <n v="1.6166666666666667"/>
    <d v="1899-12-30T00:50:00"/>
    <s v="SI"/>
    <s v="sábado"/>
    <n v="158"/>
    <n v="65"/>
  </r>
  <r>
    <n v="77"/>
    <s v="Cliente_374"/>
    <n v="1"/>
    <d v="2023-04-01T02:46:00"/>
    <d v="2023-04-01T06:15:00"/>
    <s v="Mesero_3"/>
    <s v="Cena"/>
    <s v="Tarjeta de crédito"/>
    <n v="19.88"/>
    <s v="Libre"/>
    <s v="Bolivia"/>
    <s v="Plato_4"/>
    <n v="118.88"/>
    <d v="2023-04-01T02:46:00"/>
    <d v="2023-04-01T02:46:00"/>
    <d v="2023-04-01T06:15:00"/>
    <d v="1899-12-30T03:29:00"/>
    <n v="1.6166666666666667"/>
    <d v="1899-12-30T01:52:00"/>
    <s v="SI"/>
    <s v="sábado"/>
    <n v="99"/>
    <n v="41"/>
  </r>
  <r>
    <n v="78"/>
    <s v="Cliente_636"/>
    <n v="4"/>
    <d v="2023-04-01T01:34:00"/>
    <d v="2023-04-01T03:03:00"/>
    <s v="Mesero_3"/>
    <s v="Almuerzo"/>
    <s v="Tarjeta de crédito"/>
    <n v="20.02"/>
    <s v="Libre"/>
    <s v="Colombia"/>
    <s v="Plato_12"/>
    <n v="77.02"/>
    <d v="2023-04-01T01:34:00"/>
    <d v="2023-04-01T01:34:00"/>
    <d v="2023-04-01T03:03:00"/>
    <d v="1899-12-30T01:29:00"/>
    <n v="0.9"/>
    <d v="1899-12-30T00:35:00"/>
    <s v="SI"/>
    <s v="sábado"/>
    <n v="57"/>
    <n v="24"/>
  </r>
  <r>
    <n v="79"/>
    <s v="Cliente_753"/>
    <n v="2"/>
    <d v="2023-04-01T01:34:00"/>
    <d v="2023-04-01T05:08:00"/>
    <s v="Mesero_3"/>
    <s v="Almuerzo"/>
    <s v="Tarjeta de crédito"/>
    <n v="34.01"/>
    <s v="Libre"/>
    <s v="Venezuela"/>
    <s v="Plato_9"/>
    <n v="343.01"/>
    <d v="2023-04-01T01:34:00"/>
    <d v="2023-04-01T01:34:00"/>
    <d v="2023-04-01T05:08:00"/>
    <d v="1899-12-30T03:34:00"/>
    <n v="1.6"/>
    <d v="1899-12-30T01:58:00"/>
    <s v="SI"/>
    <s v="sábado"/>
    <n v="309"/>
    <n v="123"/>
  </r>
  <r>
    <n v="80"/>
    <s v="Cliente_632"/>
    <n v="6"/>
    <d v="2023-04-01T02:14:00"/>
    <d v="2023-04-01T03:46:00"/>
    <s v="Mesero_4"/>
    <s v="Almuerzo"/>
    <s v="Tarjeta de crédito"/>
    <n v="39.049999999999997"/>
    <s v="Libre"/>
    <s v="Venezuela"/>
    <s v="Plato_5"/>
    <n v="160.05000000000001"/>
    <d v="2023-04-01T02:14:00"/>
    <d v="2023-04-01T02:14:00"/>
    <d v="2023-04-01T03:46:00"/>
    <d v="1899-12-30T01:32:00"/>
    <n v="1.1166666666666667"/>
    <d v="1899-12-30T00:25:00"/>
    <s v="SI"/>
    <s v="sábado"/>
    <n v="121"/>
    <n v="50"/>
  </r>
  <r>
    <n v="81"/>
    <s v="Cliente_969"/>
    <n v="4"/>
    <d v="2023-04-01T03:40:00"/>
    <d v="2023-04-01T06:31:00"/>
    <s v="Mesero_5"/>
    <s v="Cena"/>
    <s v="Tarjeta de crédito"/>
    <n v="23.69"/>
    <s v="Ocupada"/>
    <s v="Uruguay"/>
    <s v="Plato_17"/>
    <n v="85.69"/>
    <d v="2023-04-01T03:40:00"/>
    <d v="2023-04-01T03:40:00"/>
    <d v="2023-04-01T06:31:00"/>
    <d v="1899-12-30T03:06:00"/>
    <n v="0.98333333333333328"/>
    <d v="1899-12-30T02:07:00"/>
    <s v="SI"/>
    <s v="sábado"/>
    <n v="62"/>
    <n v="24"/>
  </r>
  <r>
    <n v="82"/>
    <s v="Cliente_574"/>
    <n v="3"/>
    <d v="2023-04-01T03:25:00"/>
    <d v="2023-04-01T07:10:00"/>
    <s v="Mesero_5"/>
    <s v="Desayuno"/>
    <s v="Tarjeta de crédito"/>
    <n v="38.6"/>
    <s v="Libre"/>
    <s v="Paraguay"/>
    <s v="Plato_1"/>
    <n v="118.6"/>
    <d v="2023-04-01T03:25:00"/>
    <d v="2023-04-01T03:25:00"/>
    <d v="2023-04-01T07:10:00"/>
    <d v="1899-12-30T03:45:00"/>
    <n v="0.31666666666666665"/>
    <d v="1899-12-30T03:26:00"/>
    <s v="SI"/>
    <s v="sábado"/>
    <n v="80"/>
    <n v="32"/>
  </r>
  <r>
    <n v="83"/>
    <s v="Cliente_292"/>
    <n v="1"/>
    <d v="2023-04-01T03:42:00"/>
    <d v="2023-04-01T06:39:00"/>
    <s v="Mesero_1"/>
    <s v="Cena"/>
    <s v="Tarjeta de crédito"/>
    <n v="24.94"/>
    <s v="Ocupada"/>
    <s v="Argentina"/>
    <s v="Plato_6"/>
    <n v="194.94"/>
    <d v="2023-04-01T03:42:00"/>
    <d v="2023-04-01T03:42:00"/>
    <d v="2023-04-01T06:39:00"/>
    <d v="1899-12-30T03:12:00"/>
    <n v="1.5666666666666667"/>
    <d v="1899-12-30T01:38:00"/>
    <s v="SI"/>
    <s v="sábado"/>
    <n v="170"/>
    <n v="69"/>
  </r>
  <r>
    <n v="84"/>
    <s v="Cliente_148"/>
    <n v="5"/>
    <d v="2023-04-01T01:42:00"/>
    <d v="2023-04-01T03:18:00"/>
    <s v="Mesero_4"/>
    <s v="Almuerzo"/>
    <s v="Tarjeta de crédito"/>
    <n v="15.11"/>
    <s v="Ocupada"/>
    <s v="Perú"/>
    <s v="Plato_2"/>
    <n v="75.11"/>
    <d v="2023-04-01T01:42:00"/>
    <d v="2023-04-01T01:42:00"/>
    <d v="2023-04-01T03:18:00"/>
    <d v="1899-12-30T01:51:00"/>
    <n v="0.16666666666666666"/>
    <d v="1899-12-30T01:41:00"/>
    <s v="SI"/>
    <s v="sábado"/>
    <n v="60"/>
    <n v="24"/>
  </r>
  <r>
    <n v="85"/>
    <s v="Cliente_747"/>
    <n v="3"/>
    <d v="2023-04-01T02:35:00"/>
    <d v="2023-04-01T04:31:00"/>
    <s v="Mesero_2"/>
    <s v="Cena"/>
    <s v="Tarjeta de crédito"/>
    <n v="45.96"/>
    <s v="Libre"/>
    <s v="Ecuador"/>
    <s v="Plato_16"/>
    <n v="253.96"/>
    <d v="2023-04-01T02:35:00"/>
    <d v="2023-04-01T02:35:00"/>
    <d v="2023-04-01T04:31:00"/>
    <d v="1899-12-30T01:56:00"/>
    <n v="2.3666666666666667"/>
    <d v="1899-12-30T00:00:00"/>
    <s v="NO"/>
    <s v="sábado"/>
    <n v="208"/>
    <n v="85"/>
  </r>
  <r>
    <n v="86"/>
    <s v="Cliente_501"/>
    <n v="3"/>
    <d v="2023-04-01T00:02:00"/>
    <d v="2023-04-01T02:08:00"/>
    <s v="Mesero_5"/>
    <s v="Almuerzo"/>
    <s v="Tarjeta de débito"/>
    <n v="11.84"/>
    <s v="Libre"/>
    <s v="España"/>
    <s v="Plato_1"/>
    <n v="61.84"/>
    <d v="2023-04-01T00:02:00"/>
    <d v="2023-04-01T00:02:00"/>
    <d v="2023-04-01T02:08:00"/>
    <d v="1899-12-30T02:06:00"/>
    <n v="0.13333333333333333"/>
    <d v="1899-12-30T01:58:00"/>
    <s v="SI"/>
    <s v="sábado"/>
    <n v="50"/>
    <n v="20"/>
  </r>
  <r>
    <n v="87"/>
    <s v="Cliente_733"/>
    <n v="2"/>
    <d v="2023-04-01T01:46:00"/>
    <d v="2023-04-01T03:18:00"/>
    <s v="Mesero_4"/>
    <s v="Almuerzo"/>
    <s v="Tarjeta de crédito"/>
    <n v="29.46"/>
    <s v="Ocupada"/>
    <s v="Venezuela"/>
    <s v="Plato_4"/>
    <n v="128.46"/>
    <d v="2023-04-01T01:46:00"/>
    <d v="2023-04-01T01:46:00"/>
    <d v="2023-04-01T03:18:00"/>
    <d v="1899-12-30T01:47:00"/>
    <n v="1.1833333333333333"/>
    <d v="1899-12-30T00:36:00"/>
    <s v="SI"/>
    <s v="sábado"/>
    <n v="99"/>
    <n v="41"/>
  </r>
  <r>
    <n v="88"/>
    <s v="Cliente_36"/>
    <n v="1"/>
    <d v="2023-04-01T03:30:00"/>
    <d v="2023-04-01T06:40:00"/>
    <s v="Mesero_4"/>
    <s v="Almuerzo"/>
    <s v="Tarjeta de débito"/>
    <n v="23.93"/>
    <s v="Reservada"/>
    <s v="Ecuador"/>
    <s v="Plato_20"/>
    <n v="146.93"/>
    <d v="2023-04-01T03:30:00"/>
    <d v="2023-04-01T03:30:00"/>
    <d v="2023-04-01T06:40:00"/>
    <d v="1899-12-30T03:10:00"/>
    <n v="1.95"/>
    <d v="1899-12-30T01:13:00"/>
    <s v="SI"/>
    <s v="sábado"/>
    <n v="123"/>
    <n v="50"/>
  </r>
  <r>
    <n v="89"/>
    <s v="Cliente_553"/>
    <n v="4"/>
    <d v="2023-04-01T00:42:00"/>
    <d v="2023-04-01T02:19:00"/>
    <s v="Mesero_5"/>
    <s v="Desayuno"/>
    <s v="Tarjeta de débito"/>
    <n v="12.28"/>
    <s v="Libre"/>
    <s v="Uruguay"/>
    <s v="Plato_14"/>
    <n v="171.28"/>
    <d v="2023-04-01T00:42:00"/>
    <d v="2023-04-01T00:42:00"/>
    <d v="2023-04-01T02:19:00"/>
    <d v="1899-12-30T01:37:00"/>
    <n v="2.3666666666666667"/>
    <d v="1899-12-30T00:00:00"/>
    <s v="NO"/>
    <s v="sábado"/>
    <n v="159"/>
    <n v="64"/>
  </r>
  <r>
    <n v="90"/>
    <s v="Cliente_1000"/>
    <n v="3"/>
    <d v="2023-04-01T01:17:00"/>
    <d v="2023-04-01T03:13:00"/>
    <s v="Mesero_5"/>
    <s v="Almuerzo"/>
    <s v="Tarjeta de débito"/>
    <n v="30.69"/>
    <s v="Reservada"/>
    <s v="Ecuador"/>
    <s v="Plato_18"/>
    <n v="64.69"/>
    <d v="2023-04-01T01:17:00"/>
    <d v="2023-04-01T01:17:00"/>
    <d v="2023-04-01T03:13:00"/>
    <d v="1899-12-30T01:56:00"/>
    <n v="0.8"/>
    <d v="1899-12-30T01:08:00"/>
    <s v="SI"/>
    <s v="sábado"/>
    <n v="34"/>
    <n v="14"/>
  </r>
  <r>
    <n v="91"/>
    <s v="Cliente_607"/>
    <n v="5"/>
    <d v="2023-04-01T03:38:00"/>
    <d v="2023-04-01T05:24:00"/>
    <s v="Mesero_5"/>
    <s v="Almuerzo"/>
    <s v="Tarjeta de crédito"/>
    <n v="39.1"/>
    <s v="Reservada"/>
    <s v="España"/>
    <s v="Plato_8"/>
    <n v="332.1"/>
    <d v="2023-04-01T03:38:00"/>
    <d v="2023-04-01T03:38:00"/>
    <d v="2023-04-01T05:24:00"/>
    <d v="1899-12-30T01:46:00"/>
    <n v="2.2000000000000002"/>
    <d v="1899-12-30T00:00:00"/>
    <s v="NO"/>
    <s v="sábado"/>
    <n v="293"/>
    <n v="117"/>
  </r>
  <r>
    <n v="92"/>
    <s v="Cliente_378"/>
    <n v="2"/>
    <d v="2023-04-01T03:35:00"/>
    <d v="2023-04-01T06:09:00"/>
    <s v="Mesero_2"/>
    <s v="Desayuno"/>
    <s v="Tarjeta de crédito"/>
    <n v="12.75"/>
    <s v="Libre"/>
    <s v="Venezuela"/>
    <s v="Plato_9"/>
    <n v="94.75"/>
    <d v="2023-04-01T03:35:00"/>
    <d v="2023-04-01T03:35:00"/>
    <d v="2023-04-01T06:09:00"/>
    <d v="1899-12-30T02:34:00"/>
    <n v="0.7"/>
    <d v="1899-12-30T01:52:00"/>
    <s v="SI"/>
    <s v="sábado"/>
    <n v="82"/>
    <n v="34"/>
  </r>
  <r>
    <n v="93"/>
    <s v="Cliente_612"/>
    <n v="2"/>
    <d v="2023-04-01T01:39:00"/>
    <d v="2023-04-01T03:48:00"/>
    <s v="Mesero_2"/>
    <s v="Almuerzo"/>
    <s v="Tarjeta de crédito"/>
    <n v="45.66"/>
    <s v="Libre"/>
    <s v="Perú"/>
    <s v="Plato_9"/>
    <n v="74.66"/>
    <d v="2023-04-01T01:39:00"/>
    <d v="2023-04-01T01:39:00"/>
    <d v="2023-04-01T03:48:00"/>
    <d v="1899-12-30T02:09:00"/>
    <n v="0.3"/>
    <d v="1899-12-30T01:51:00"/>
    <s v="SI"/>
    <s v="sábado"/>
    <n v="29"/>
    <n v="12"/>
  </r>
  <r>
    <n v="94"/>
    <s v="Cliente_452"/>
    <n v="1"/>
    <d v="2023-04-01T01:52:00"/>
    <d v="2023-04-01T04:53:00"/>
    <s v="Mesero_4"/>
    <s v="Almuerzo"/>
    <s v="Tarjeta de crédito"/>
    <n v="28.36"/>
    <s v="Ocupada"/>
    <s v="Chile"/>
    <s v="Plato_2"/>
    <n v="281.36"/>
    <d v="2023-04-01T01:52:00"/>
    <d v="2023-04-01T01:52:00"/>
    <d v="2023-04-01T04:53:00"/>
    <d v="1899-12-30T03:16:00"/>
    <n v="2.15"/>
    <d v="1899-12-30T01:07:00"/>
    <s v="SI"/>
    <s v="sábado"/>
    <n v="253"/>
    <n v="101"/>
  </r>
  <r>
    <n v="95"/>
    <s v="Cliente_244"/>
    <n v="5"/>
    <d v="2023-04-01T03:19:00"/>
    <d v="2023-04-01T06:07:00"/>
    <s v="Mesero_2"/>
    <s v="Cena"/>
    <s v="Tarjeta de crédito"/>
    <n v="24.68"/>
    <s v="Ocupada"/>
    <s v="España"/>
    <s v="Plato_12"/>
    <n v="177.68"/>
    <d v="2023-04-01T03:19:00"/>
    <d v="2023-04-01T03:19:00"/>
    <d v="2023-04-01T06:07:00"/>
    <d v="1899-12-30T03:03:00"/>
    <n v="0.68333333333333335"/>
    <d v="1899-12-30T02:22:00"/>
    <s v="SI"/>
    <s v="sábado"/>
    <n v="153"/>
    <n v="63"/>
  </r>
  <r>
    <n v="96"/>
    <s v="Cliente_840"/>
    <n v="5"/>
    <d v="2023-04-01T01:59:00"/>
    <d v="2023-04-01T05:26:00"/>
    <s v="Mesero_4"/>
    <s v="Desayuno"/>
    <s v="Tarjeta de crédito"/>
    <n v="33.630000000000003"/>
    <s v="Libre"/>
    <s v="Bolivia"/>
    <s v="Plato_11"/>
    <n v="209.63"/>
    <d v="2023-04-01T01:59:00"/>
    <d v="2023-04-01T01:59:00"/>
    <d v="2023-04-01T05:26:00"/>
    <d v="1899-12-30T03:27:00"/>
    <n v="1.2666666666666666"/>
    <d v="1899-12-30T02:11:00"/>
    <s v="SI"/>
    <s v="sábado"/>
    <n v="176"/>
    <n v="72"/>
  </r>
  <r>
    <n v="97"/>
    <s v="Cliente_993"/>
    <n v="2"/>
    <d v="2023-04-01T01:46:00"/>
    <d v="2023-04-01T03:03:00"/>
    <s v="Mesero_2"/>
    <s v="Cena"/>
    <s v="Tarjeta de crédito"/>
    <n v="19.22"/>
    <s v="Ocupada"/>
    <s v="Ecuador"/>
    <s v="Plato_10"/>
    <n v="207.22"/>
    <d v="2023-04-01T01:46:00"/>
    <d v="2023-04-01T01:46:00"/>
    <d v="2023-04-01T03:03:00"/>
    <d v="1899-12-30T01:32:00"/>
    <n v="1.3166666666666667"/>
    <d v="1899-12-30T00:13:00"/>
    <s v="SI"/>
    <s v="sábado"/>
    <n v="188"/>
    <n v="77"/>
  </r>
  <r>
    <n v="98"/>
    <s v="Cliente_29"/>
    <n v="3"/>
    <d v="2023-04-01T01:01:00"/>
    <d v="2023-04-01T03:22:00"/>
    <s v="Mesero_5"/>
    <s v="Almuerzo"/>
    <s v="Tarjeta de crédito"/>
    <n v="17.149999999999999"/>
    <s v="Ocupada"/>
    <s v="Bolivia"/>
    <s v="Plato_3"/>
    <n v="183.15"/>
    <d v="2023-04-01T01:01:00"/>
    <d v="2023-04-01T01:01:00"/>
    <d v="2023-04-01T03:22:00"/>
    <d v="1899-12-30T02:36:00"/>
    <n v="2.3333333333333335"/>
    <d v="1899-12-30T00:16:00"/>
    <s v="SI"/>
    <s v="sábado"/>
    <n v="166"/>
    <n v="68"/>
  </r>
  <r>
    <n v="99"/>
    <s v="Cliente_873"/>
    <n v="6"/>
    <d v="2023-04-01T02:22:00"/>
    <d v="2023-04-01T06:18:00"/>
    <s v="Mesero_2"/>
    <s v="Almuerzo"/>
    <s v="Tarjeta de crédito"/>
    <n v="33.549999999999997"/>
    <s v="Ocupada"/>
    <s v="Chile"/>
    <s v="Plato_2"/>
    <n v="172.55"/>
    <d v="2023-04-01T02:22:00"/>
    <d v="2023-04-01T02:22:00"/>
    <d v="2023-04-01T06:18:00"/>
    <d v="1899-12-30T04:11:00"/>
    <n v="1.4333333333333333"/>
    <d v="1899-12-30T02:45:00"/>
    <s v="SI"/>
    <s v="sábado"/>
    <n v="139"/>
    <n v="56"/>
  </r>
  <r>
    <n v="100"/>
    <s v="Cliente_965"/>
    <n v="1"/>
    <d v="2023-04-01T03:32:00"/>
    <d v="2023-04-01T06:45:00"/>
    <s v="Mesero_1"/>
    <s v="Almuerzo"/>
    <s v="Tarjeta de crédito"/>
    <n v="15.15"/>
    <s v="Reservada"/>
    <s v="Paraguay"/>
    <s v="Plato_7"/>
    <n v="181.15"/>
    <d v="2023-04-01T03:32:00"/>
    <d v="2023-04-01T03:32:00"/>
    <d v="2023-04-01T06:45:00"/>
    <d v="1899-12-30T03:13:00"/>
    <n v="1.7166666666666666"/>
    <d v="1899-12-30T01:30:00"/>
    <s v="SI"/>
    <s v="sábado"/>
    <n v="166"/>
    <n v="68"/>
  </r>
  <r>
    <n v="101"/>
    <s v="Cliente_313"/>
    <n v="5"/>
    <d v="2023-04-01T00:14:00"/>
    <d v="2023-04-01T02:15:00"/>
    <s v="Mesero_4"/>
    <s v="Almuerzo"/>
    <s v="Tarjeta de crédito"/>
    <n v="15.09"/>
    <s v="Libre"/>
    <s v="Venezuela"/>
    <s v="Plato_17"/>
    <n v="153.09"/>
    <d v="2023-04-01T00:14:00"/>
    <d v="2023-04-01T00:14:00"/>
    <d v="2023-04-01T02:15:00"/>
    <d v="1899-12-30T02:01:00"/>
    <n v="2.2333333333333334"/>
    <d v="1899-12-30T00:00:00"/>
    <s v="NO"/>
    <s v="sábado"/>
    <n v="138"/>
    <n v="55"/>
  </r>
  <r>
    <n v="102"/>
    <s v="Cliente_520"/>
    <n v="2"/>
    <d v="2023-04-01T01:33:00"/>
    <d v="2023-04-01T04:14:00"/>
    <s v="Mesero_3"/>
    <s v="Almuerzo"/>
    <s v="Tarjeta de crédito"/>
    <n v="12.65"/>
    <s v="Reservada"/>
    <s v="Venezuela"/>
    <s v="Plato_16"/>
    <n v="183.65"/>
    <d v="2023-04-01T01:33:00"/>
    <d v="2023-04-01T01:33:00"/>
    <d v="2023-04-01T04:14:00"/>
    <d v="1899-12-30T02:41:00"/>
    <n v="0.76666666666666672"/>
    <d v="1899-12-30T01:55:00"/>
    <s v="SI"/>
    <s v="sábado"/>
    <n v="171"/>
    <n v="72"/>
  </r>
  <r>
    <n v="103"/>
    <s v="Cliente_388"/>
    <n v="3"/>
    <d v="2023-04-01T01:42:00"/>
    <d v="2023-04-01T05:10:00"/>
    <s v="Mesero_4"/>
    <s v="Almuerzo"/>
    <s v="Tarjeta de débito"/>
    <n v="26.75"/>
    <s v="Reservada"/>
    <s v="Brasil"/>
    <s v="Plato_13"/>
    <n v="99.75"/>
    <d v="2023-04-01T01:42:00"/>
    <d v="2023-04-01T01:42:00"/>
    <d v="2023-04-01T05:10:00"/>
    <d v="1899-12-30T03:28:00"/>
    <n v="1.65"/>
    <d v="1899-12-30T01:49:00"/>
    <s v="SI"/>
    <s v="sábado"/>
    <n v="73"/>
    <n v="30"/>
  </r>
  <r>
    <n v="104"/>
    <s v="Cliente_384"/>
    <n v="4"/>
    <d v="2023-04-01T01:28:00"/>
    <d v="2023-04-01T02:44:00"/>
    <s v="Mesero_3"/>
    <s v="Desayuno"/>
    <s v="Tarjeta de débito"/>
    <n v="11.12"/>
    <s v="Reservada"/>
    <s v="Uruguay"/>
    <s v="Plato_14"/>
    <n v="88.12"/>
    <d v="2023-04-01T01:28:00"/>
    <d v="2023-04-01T01:28:00"/>
    <d v="2023-04-01T02:44:00"/>
    <d v="1899-12-30T01:16:00"/>
    <n v="0.91666666666666663"/>
    <d v="1899-12-30T00:21:00"/>
    <s v="SI"/>
    <s v="sábado"/>
    <n v="77"/>
    <n v="30"/>
  </r>
  <r>
    <n v="105"/>
    <s v="Cliente_517"/>
    <n v="6"/>
    <d v="2023-04-01T01:18:00"/>
    <d v="2023-04-01T04:00:00"/>
    <s v="Mesero_3"/>
    <s v="Almuerzo"/>
    <s v="Tarjeta de crédito"/>
    <n v="15.64"/>
    <s v="Libre"/>
    <s v="Brasil"/>
    <s v="Plato_3"/>
    <n v="156.63999999999999"/>
    <d v="2023-04-01T01:18:00"/>
    <d v="2023-04-01T01:18:00"/>
    <d v="2023-04-01T04:00:00"/>
    <d v="1899-12-30T02:42:00"/>
    <n v="0.71666666666666667"/>
    <d v="1899-12-30T01:59:00"/>
    <s v="SI"/>
    <s v="sábado"/>
    <n v="141"/>
    <n v="57"/>
  </r>
  <r>
    <n v="106"/>
    <s v="Cliente_711"/>
    <n v="3"/>
    <d v="2023-04-01T02:00:00"/>
    <d v="2023-04-01T05:08:00"/>
    <s v="Mesero_4"/>
    <s v="Desayuno"/>
    <s v="Efectivo"/>
    <n v="22.72"/>
    <s v="Libre"/>
    <s v="Uruguay"/>
    <s v="Plato_18"/>
    <n v="90.72"/>
    <d v="2023-04-01T02:00:00"/>
    <d v="2023-04-01T02:00:00"/>
    <d v="2023-04-01T05:08:00"/>
    <d v="1899-12-30T03:08:00"/>
    <n v="0.48333333333333334"/>
    <d v="1899-12-30T02:39:00"/>
    <s v="SI"/>
    <s v="sábado"/>
    <n v="68"/>
    <n v="28"/>
  </r>
  <r>
    <n v="107"/>
    <s v="Cliente_651"/>
    <n v="5"/>
    <d v="2023-04-01T01:29:00"/>
    <d v="2023-04-01T02:58:00"/>
    <s v="Mesero_2"/>
    <s v="Almuerzo"/>
    <s v="Tarjeta de débito"/>
    <n v="48.77"/>
    <s v="Reservada"/>
    <s v="Bolivia"/>
    <s v="Plato_15"/>
    <n v="301.77"/>
    <d v="2023-04-01T01:29:00"/>
    <d v="2023-04-01T01:29:00"/>
    <d v="2023-04-01T02:58:00"/>
    <d v="1899-12-30T01:29:00"/>
    <n v="2.35"/>
    <d v="1899-12-30T00:00:00"/>
    <s v="NO"/>
    <s v="sábado"/>
    <n v="253"/>
    <n v="104"/>
  </r>
  <r>
    <n v="108"/>
    <s v="Cliente_545"/>
    <n v="3"/>
    <d v="2023-04-01T01:32:00"/>
    <d v="2023-04-01T03:37:00"/>
    <s v="Mesero_4"/>
    <s v="Desayuno"/>
    <s v="Tarjeta de débito"/>
    <n v="23.26"/>
    <s v="Reservada"/>
    <s v="Paraguay"/>
    <s v="Plato_9"/>
    <n v="147.26"/>
    <d v="2023-04-01T01:32:00"/>
    <d v="2023-04-01T01:32:00"/>
    <d v="2023-04-01T03:37:00"/>
    <d v="1899-12-30T02:05:00"/>
    <n v="1.9166666666666667"/>
    <d v="1899-12-30T00:10:00"/>
    <s v="SI"/>
    <s v="sábado"/>
    <n v="124"/>
    <n v="52"/>
  </r>
  <r>
    <n v="109"/>
    <s v="Cliente_116"/>
    <n v="2"/>
    <d v="2023-04-01T01:25:00"/>
    <d v="2023-04-01T02:26:00"/>
    <s v="Mesero_4"/>
    <s v="Desayuno"/>
    <s v="Tarjeta de crédito"/>
    <n v="42.95"/>
    <s v="Libre"/>
    <s v="Ecuador"/>
    <s v="Plato_18"/>
    <n v="211.95"/>
    <d v="2023-04-01T01:25:00"/>
    <d v="2023-04-01T01:25:00"/>
    <d v="2023-04-01T02:26:00"/>
    <d v="1899-12-30T01:01:00"/>
    <n v="1.9666666666666666"/>
    <d v="1899-12-30T00:00:00"/>
    <s v="NO"/>
    <s v="sábado"/>
    <n v="169"/>
    <n v="69"/>
  </r>
  <r>
    <n v="110"/>
    <s v="Cliente_170"/>
    <n v="1"/>
    <d v="2023-04-01T03:32:00"/>
    <d v="2023-04-01T06:37:00"/>
    <s v="Mesero_1"/>
    <s v="Almuerzo"/>
    <s v="Tarjeta de crédito"/>
    <n v="47.91"/>
    <s v="Reservada"/>
    <s v="Paraguay"/>
    <s v="Plato_9"/>
    <n v="210.91"/>
    <d v="2023-04-01T03:32:00"/>
    <d v="2023-04-01T03:32:00"/>
    <d v="2023-04-01T06:37:00"/>
    <d v="1899-12-30T03:05:00"/>
    <n v="2.0166666666666666"/>
    <d v="1899-12-30T01:04:00"/>
    <s v="SI"/>
    <s v="sábado"/>
    <n v="163"/>
    <n v="68"/>
  </r>
  <r>
    <n v="111"/>
    <s v="Cliente_92"/>
    <n v="2"/>
    <d v="2023-04-01T01:48:00"/>
    <d v="2023-04-01T05:07:00"/>
    <s v="Mesero_3"/>
    <s v="Desayuno"/>
    <s v="Tarjeta de crédito"/>
    <n v="18.82"/>
    <s v="Reservada"/>
    <s v="Ecuador"/>
    <s v="Plato_15"/>
    <n v="222.82"/>
    <d v="2023-04-01T01:48:00"/>
    <d v="2023-04-01T01:48:00"/>
    <d v="2023-04-01T05:07:00"/>
    <d v="1899-12-30T03:19:00"/>
    <n v="2.2833333333333332"/>
    <d v="1899-12-30T01:02:00"/>
    <s v="SI"/>
    <s v="sábado"/>
    <n v="204"/>
    <n v="84"/>
  </r>
  <r>
    <n v="112"/>
    <s v="Cliente_552"/>
    <n v="2"/>
    <d v="2023-04-01T01:49:00"/>
    <d v="2023-04-01T04:01:00"/>
    <s v="Mesero_2"/>
    <s v="Cena"/>
    <s v="Efectivo"/>
    <n v="35.36"/>
    <s v="Ocupada"/>
    <s v="Perú"/>
    <s v="Plato_3"/>
    <n v="55.36"/>
    <d v="2023-04-01T01:49:00"/>
    <d v="2023-04-01T01:49:00"/>
    <d v="2023-04-01T04:01:00"/>
    <d v="1899-12-30T02:27:00"/>
    <n v="0.26666666666666666"/>
    <d v="1899-12-30T02:11:00"/>
    <s v="SI"/>
    <s v="sábado"/>
    <n v="20"/>
    <n v="8"/>
  </r>
  <r>
    <n v="113"/>
    <s v="Cliente_627"/>
    <n v="2"/>
    <d v="2023-04-01T01:12:00"/>
    <d v="2023-04-01T04:21:00"/>
    <s v="Mesero_3"/>
    <s v="Almuerzo"/>
    <s v="Tarjeta de crédito"/>
    <n v="29.74"/>
    <s v="Ocupada"/>
    <s v="Brasil"/>
    <s v="Plato_18"/>
    <n v="97.74"/>
    <d v="2023-04-01T01:12:00"/>
    <d v="2023-04-01T01:12:00"/>
    <d v="2023-04-01T04:21:00"/>
    <d v="1899-12-30T03:24:00"/>
    <n v="0.85"/>
    <d v="1899-12-30T02:33:00"/>
    <s v="SI"/>
    <s v="sábado"/>
    <n v="68"/>
    <n v="28"/>
  </r>
  <r>
    <n v="114"/>
    <s v="Cliente_588"/>
    <n v="6"/>
    <d v="2023-04-01T00:49:00"/>
    <d v="2023-04-01T03:30:00"/>
    <s v="Mesero_1"/>
    <s v="Almuerzo"/>
    <s v="Tarjeta de crédito"/>
    <n v="38.81"/>
    <s v="Ocupada"/>
    <s v="Chile"/>
    <s v="Plato_2"/>
    <n v="291.81"/>
    <d v="2023-04-01T00:49:00"/>
    <d v="2023-04-01T00:49:00"/>
    <d v="2023-04-01T03:30:00"/>
    <d v="1899-12-30T02:56:00"/>
    <n v="2.1833333333333331"/>
    <d v="1899-12-30T00:45:00"/>
    <s v="SI"/>
    <s v="sábado"/>
    <n v="253"/>
    <n v="105"/>
  </r>
  <r>
    <n v="115"/>
    <s v="Cliente_313"/>
    <n v="6"/>
    <d v="2023-04-01T03:43:00"/>
    <d v="2023-04-01T06:26:00"/>
    <s v="Mesero_1"/>
    <s v="Cena"/>
    <s v="Tarjeta de débito"/>
    <n v="46.46"/>
    <s v="Ocupada"/>
    <s v="Uruguay"/>
    <s v="Plato_6"/>
    <n v="283.45999999999998"/>
    <d v="2023-04-01T03:43:00"/>
    <d v="2023-04-01T03:43:00"/>
    <d v="2023-04-01T06:26:00"/>
    <d v="1899-12-30T02:58:00"/>
    <n v="1.6333333333333333"/>
    <d v="1899-12-30T01:20:00"/>
    <s v="SI"/>
    <s v="sábado"/>
    <n v="237"/>
    <n v="96"/>
  </r>
  <r>
    <n v="116"/>
    <s v="Cliente_949"/>
    <n v="5"/>
    <d v="2023-04-01T03:15:00"/>
    <d v="2023-04-01T06:33:00"/>
    <s v="Mesero_1"/>
    <s v="Almuerzo"/>
    <s v="Tarjeta de crédito"/>
    <n v="47.69"/>
    <s v="Ocupada"/>
    <s v="Chile"/>
    <s v="Plato_15"/>
    <n v="316.69"/>
    <d v="2023-04-01T03:15:00"/>
    <d v="2023-04-01T03:15:00"/>
    <d v="2023-04-01T06:33:00"/>
    <d v="1899-12-30T03:33:00"/>
    <n v="2.15"/>
    <d v="1899-12-30T01:24:00"/>
    <s v="SI"/>
    <s v="sábado"/>
    <n v="269"/>
    <n v="109"/>
  </r>
  <r>
    <n v="117"/>
    <s v="Cliente_863"/>
    <n v="4"/>
    <d v="2023-04-01T02:55:00"/>
    <d v="2023-04-01T05:45:00"/>
    <s v="Mesero_3"/>
    <s v="Desayuno"/>
    <s v="Tarjeta de crédito"/>
    <n v="11.65"/>
    <s v="Ocupada"/>
    <s v="Chile"/>
    <s v="Plato_8"/>
    <n v="81.650000000000006"/>
    <d v="2023-04-01T02:55:00"/>
    <d v="2023-04-01T02:55:00"/>
    <d v="2023-04-01T05:45:00"/>
    <d v="1899-12-30T03:05:00"/>
    <n v="0.13333333333333333"/>
    <d v="1899-12-30T02:57:00"/>
    <s v="SI"/>
    <s v="sábado"/>
    <n v="70"/>
    <n v="28"/>
  </r>
  <r>
    <n v="118"/>
    <s v="Cliente_140"/>
    <n v="1"/>
    <d v="2023-04-01T00:34:00"/>
    <d v="2023-04-01T01:45:00"/>
    <s v="Mesero_5"/>
    <s v="Cena"/>
    <s v="Tarjeta de débito"/>
    <n v="49.32"/>
    <s v="Libre"/>
    <s v="Bolivia"/>
    <s v="Plato_4"/>
    <n v="258.32"/>
    <d v="2023-04-01T00:34:00"/>
    <d v="2023-04-01T00:34:00"/>
    <d v="2023-04-01T01:45:00"/>
    <d v="1899-12-30T01:11:00"/>
    <n v="2.2666666666666666"/>
    <d v="1899-12-30T00:00:00"/>
    <s v="NO"/>
    <s v="sábado"/>
    <n v="209"/>
    <n v="86"/>
  </r>
  <r>
    <n v="119"/>
    <s v="Cliente_523"/>
    <n v="3"/>
    <d v="2023-04-02T03:24:00"/>
    <d v="2023-04-02T05:03:00"/>
    <s v="Mesero_2"/>
    <s v="Desayuno"/>
    <s v="Tarjeta de crédito"/>
    <n v="11.5"/>
    <s v="Reservada"/>
    <s v="Perú"/>
    <s v="Plato_10"/>
    <n v="145.5"/>
    <d v="2023-04-02T03:24:00"/>
    <d v="2023-04-02T03:24:00"/>
    <d v="2023-04-02T05:03:00"/>
    <d v="1899-12-30T01:39:00"/>
    <n v="0.9"/>
    <d v="1899-12-30T00:45:00"/>
    <s v="SI"/>
    <s v="domingo"/>
    <n v="134"/>
    <n v="55"/>
  </r>
  <r>
    <n v="120"/>
    <s v="Cliente_916"/>
    <n v="2"/>
    <d v="2023-04-02T00:38:00"/>
    <d v="2023-04-02T01:42:00"/>
    <s v="Mesero_1"/>
    <s v="Almuerzo"/>
    <s v="Efectivo"/>
    <n v="12.51"/>
    <s v="Reservada"/>
    <s v="Uruguay"/>
    <s v="Plato_17"/>
    <n v="157.51"/>
    <d v="2023-04-02T00:38:00"/>
    <d v="2023-04-02T00:38:00"/>
    <d v="2023-04-02T01:42:00"/>
    <d v="1899-12-30T01:04:00"/>
    <n v="1.6166666666666667"/>
    <d v="1899-12-30T00:00:00"/>
    <s v="NO"/>
    <s v="domingo"/>
    <n v="145"/>
    <n v="58"/>
  </r>
  <r>
    <n v="121"/>
    <s v="Cliente_416"/>
    <n v="4"/>
    <d v="2023-04-02T03:45:00"/>
    <d v="2023-04-02T06:13:00"/>
    <s v="Mesero_4"/>
    <s v="Almuerzo"/>
    <s v="Tarjeta de crédito"/>
    <n v="12.3"/>
    <s v="Reservada"/>
    <s v="Paraguay"/>
    <s v="Plato_10"/>
    <n v="64.3"/>
    <d v="2023-04-02T03:45:00"/>
    <d v="2023-04-02T03:45:00"/>
    <d v="2023-04-02T06:13:00"/>
    <d v="1899-12-30T02:28:00"/>
    <n v="0.6333333333333333"/>
    <d v="1899-12-30T01:50:00"/>
    <s v="SI"/>
    <s v="domingo"/>
    <n v="52"/>
    <n v="22"/>
  </r>
  <r>
    <n v="122"/>
    <s v="Cliente_346"/>
    <n v="6"/>
    <d v="2023-04-02T01:23:00"/>
    <d v="2023-04-02T02:48:00"/>
    <s v="Mesero_1"/>
    <s v="Almuerzo"/>
    <s v="Tarjeta de débito"/>
    <n v="20.38"/>
    <s v="Ocupada"/>
    <s v="Colombia"/>
    <s v="Plato_8"/>
    <n v="125.38"/>
    <d v="2023-04-02T01:23:00"/>
    <d v="2023-04-02T01:23:00"/>
    <d v="2023-04-02T02:48:00"/>
    <d v="1899-12-30T01:40:00"/>
    <n v="0.53333333333333333"/>
    <d v="1899-12-30T01:08:00"/>
    <s v="SI"/>
    <s v="domingo"/>
    <n v="105"/>
    <n v="42"/>
  </r>
  <r>
    <n v="123"/>
    <s v="Cliente_381"/>
    <n v="6"/>
    <d v="2023-04-02T03:09:00"/>
    <d v="2023-04-02T04:10:00"/>
    <s v="Mesero_4"/>
    <s v="Almuerzo"/>
    <s v="Tarjeta de débito"/>
    <n v="46.88"/>
    <s v="Reservada"/>
    <s v="Argentina"/>
    <s v="Plato_7"/>
    <n v="70.88"/>
    <d v="2023-04-02T03:09:00"/>
    <d v="2023-04-02T03:09:00"/>
    <d v="2023-04-02T04:10:00"/>
    <d v="1899-12-30T01:01:00"/>
    <n v="0.55000000000000004"/>
    <d v="1899-12-30T00:28:00"/>
    <s v="SI"/>
    <s v="domingo"/>
    <n v="24"/>
    <n v="10"/>
  </r>
  <r>
    <n v="124"/>
    <s v="Cliente_791"/>
    <n v="5"/>
    <d v="2023-04-02T03:39:00"/>
    <d v="2023-04-02T05:22:00"/>
    <s v="Mesero_3"/>
    <s v="Almuerzo"/>
    <s v="Tarjeta de débito"/>
    <n v="10.85"/>
    <s v="Libre"/>
    <s v="España"/>
    <s v="Plato_3"/>
    <n v="232.85"/>
    <d v="2023-04-02T03:39:00"/>
    <d v="2023-04-02T03:39:00"/>
    <d v="2023-04-02T05:22:00"/>
    <d v="1899-12-30T01:43:00"/>
    <n v="2.2999999999999998"/>
    <d v="1899-12-30T00:00:00"/>
    <s v="NO"/>
    <s v="domingo"/>
    <n v="222"/>
    <n v="89"/>
  </r>
  <r>
    <n v="125"/>
    <s v="Cliente_697"/>
    <n v="2"/>
    <d v="2023-04-02T02:56:00"/>
    <d v="2023-04-02T06:13:00"/>
    <s v="Mesero_3"/>
    <s v="Almuerzo"/>
    <s v="Tarjeta de crédito"/>
    <n v="24.66"/>
    <s v="Libre"/>
    <s v="Bolivia"/>
    <s v="Plato_16"/>
    <n v="208.66"/>
    <d v="2023-04-02T02:56:00"/>
    <d v="2023-04-02T02:56:00"/>
    <d v="2023-04-02T06:13:00"/>
    <d v="1899-12-30T03:17:00"/>
    <n v="1.4"/>
    <d v="1899-12-30T01:53:00"/>
    <s v="SI"/>
    <s v="domingo"/>
    <n v="184"/>
    <n v="76"/>
  </r>
  <r>
    <n v="126"/>
    <s v="Cliente_516"/>
    <n v="3"/>
    <d v="2023-04-02T02:45:00"/>
    <d v="2023-04-02T05:12:00"/>
    <s v="Mesero_1"/>
    <s v="Almuerzo"/>
    <s v="Tarjeta de crédito"/>
    <n v="41.82"/>
    <s v="Libre"/>
    <s v="Perú"/>
    <s v="Plato_16"/>
    <n v="206.82"/>
    <d v="2023-04-02T02:45:00"/>
    <d v="2023-04-02T02:45:00"/>
    <d v="2023-04-02T05:12:00"/>
    <d v="1899-12-30T02:27:00"/>
    <n v="2.3166666666666669"/>
    <d v="1899-12-30T00:08:00"/>
    <s v="SI"/>
    <s v="domingo"/>
    <n v="165"/>
    <n v="68"/>
  </r>
  <r>
    <n v="127"/>
    <s v="Cliente_541"/>
    <n v="4"/>
    <d v="2023-04-02T00:42:00"/>
    <d v="2023-04-02T02:28:00"/>
    <s v="Mesero_4"/>
    <s v="Almuerzo"/>
    <s v="Tarjeta de crédito"/>
    <n v="32.82"/>
    <s v="Libre"/>
    <s v="Argentina"/>
    <s v="Plato_19"/>
    <n v="104.82"/>
    <d v="2023-04-02T00:42:00"/>
    <d v="2023-04-02T00:42:00"/>
    <d v="2023-04-02T02:28:00"/>
    <d v="1899-12-30T01:46:00"/>
    <n v="0.5"/>
    <d v="1899-12-30T01:16:00"/>
    <s v="SI"/>
    <s v="domingo"/>
    <n v="72"/>
    <n v="28"/>
  </r>
  <r>
    <n v="128"/>
    <s v="Cliente_830"/>
    <n v="5"/>
    <d v="2023-04-02T01:31:00"/>
    <d v="2023-04-02T03:28:00"/>
    <s v="Mesero_2"/>
    <s v="Almuerzo"/>
    <s v="Efectivo"/>
    <n v="49.36"/>
    <s v="Ocupada"/>
    <s v="Uruguay"/>
    <s v="Plato_1"/>
    <n v="288.36"/>
    <d v="2023-04-02T01:31:00"/>
    <d v="2023-04-02T01:31:00"/>
    <d v="2023-04-02T03:28:00"/>
    <d v="1899-12-30T02:12:00"/>
    <n v="2.8666666666666667"/>
    <d v="1899-12-30T00:00:00"/>
    <s v="NO"/>
    <s v="domingo"/>
    <n v="239"/>
    <n v="98"/>
  </r>
  <r>
    <n v="129"/>
    <s v="Cliente_656"/>
    <n v="5"/>
    <d v="2023-04-02T00:41:00"/>
    <d v="2023-04-02T02:41:00"/>
    <s v="Mesero_2"/>
    <s v="Almuerzo"/>
    <s v="Tarjeta de crédito"/>
    <n v="49.3"/>
    <s v="Reservada"/>
    <s v="Perú"/>
    <s v="Plato_12"/>
    <n v="155.30000000000001"/>
    <d v="2023-04-02T00:41:00"/>
    <d v="2023-04-02T00:41:00"/>
    <d v="2023-04-02T02:41:00"/>
    <d v="1899-12-30T02:00:00"/>
    <n v="1.3333333333333333"/>
    <d v="1899-12-30T00:40:00"/>
    <s v="SI"/>
    <s v="domingo"/>
    <n v="106"/>
    <n v="44"/>
  </r>
  <r>
    <n v="130"/>
    <s v="Cliente_486"/>
    <n v="4"/>
    <d v="2023-04-02T00:26:00"/>
    <d v="2023-04-02T01:32:00"/>
    <s v="Mesero_2"/>
    <s v="Almuerzo"/>
    <s v="Tarjeta de crédito"/>
    <n v="38.130000000000003"/>
    <s v="Libre"/>
    <s v="Colombia"/>
    <s v="Plato_8"/>
    <n v="73.13"/>
    <d v="2023-04-02T00:26:00"/>
    <d v="2023-04-02T00:26:00"/>
    <d v="2023-04-02T01:32:00"/>
    <d v="1899-12-30T01:06:00"/>
    <n v="0.41666666666666669"/>
    <d v="1899-12-30T00:41:00"/>
    <s v="SI"/>
    <s v="domingo"/>
    <n v="35"/>
    <n v="14"/>
  </r>
  <r>
    <n v="131"/>
    <s v="Cliente_728"/>
    <n v="5"/>
    <d v="2023-04-02T00:43:00"/>
    <d v="2023-04-02T04:18:00"/>
    <s v="Mesero_4"/>
    <s v="Almuerzo"/>
    <s v="Tarjeta de crédito"/>
    <n v="42.41"/>
    <s v="Ocupada"/>
    <s v="Ecuador"/>
    <s v="Plato_20"/>
    <n v="199.41"/>
    <d v="2023-04-02T00:43:00"/>
    <d v="2023-04-02T00:43:00"/>
    <d v="2023-04-02T04:18:00"/>
    <d v="1899-12-30T03:50:00"/>
    <n v="2"/>
    <d v="1899-12-30T01:50:00"/>
    <s v="SI"/>
    <s v="domingo"/>
    <n v="157"/>
    <n v="63"/>
  </r>
  <r>
    <n v="132"/>
    <s v="Cliente_774"/>
    <n v="2"/>
    <d v="2023-04-02T01:26:00"/>
    <d v="2023-04-02T02:43:00"/>
    <s v="Mesero_3"/>
    <s v="Cena"/>
    <s v="Tarjeta de débito"/>
    <n v="30.96"/>
    <s v="Reservada"/>
    <s v="Bolivia"/>
    <s v="Plato_14"/>
    <n v="236.96"/>
    <d v="2023-04-02T01:26:00"/>
    <d v="2023-04-02T01:26:00"/>
    <d v="2023-04-02T02:43:00"/>
    <d v="1899-12-30T01:17:00"/>
    <n v="1.7"/>
    <d v="1899-12-30T00:00:00"/>
    <s v="NO"/>
    <s v="domingo"/>
    <n v="206"/>
    <n v="81"/>
  </r>
  <r>
    <n v="133"/>
    <s v="Cliente_26"/>
    <n v="6"/>
    <d v="2023-04-02T00:54:00"/>
    <d v="2023-04-02T03:52:00"/>
    <s v="Mesero_2"/>
    <s v="Almuerzo"/>
    <s v="Tarjeta de crédito"/>
    <n v="39.74"/>
    <s v="Ocupada"/>
    <s v="Chile"/>
    <s v="Plato_15"/>
    <n v="221.74"/>
    <d v="2023-04-02T00:54:00"/>
    <d v="2023-04-02T00:54:00"/>
    <d v="2023-04-02T03:52:00"/>
    <d v="1899-12-30T03:13:00"/>
    <n v="1.7833333333333334"/>
    <d v="1899-12-30T01:26:00"/>
    <s v="SI"/>
    <s v="domingo"/>
    <n v="182"/>
    <n v="75"/>
  </r>
  <r>
    <n v="134"/>
    <s v="Cliente_273"/>
    <n v="6"/>
    <d v="2023-04-02T00:07:00"/>
    <d v="2023-04-02T03:52:00"/>
    <s v="Mesero_1"/>
    <s v="Cena"/>
    <s v="Tarjeta de crédito"/>
    <n v="30.1"/>
    <s v="Libre"/>
    <s v="Uruguay"/>
    <s v="Plato_7"/>
    <n v="150.1"/>
    <d v="2023-04-02T00:07:00"/>
    <d v="2023-04-02T00:07:00"/>
    <d v="2023-04-02T03:52:00"/>
    <d v="1899-12-30T03:45:00"/>
    <n v="0.8"/>
    <d v="1899-12-30T02:57:00"/>
    <s v="SI"/>
    <s v="domingo"/>
    <n v="120"/>
    <n v="49"/>
  </r>
  <r>
    <n v="135"/>
    <s v="Cliente_798"/>
    <n v="1"/>
    <d v="2023-04-02T01:00:00"/>
    <d v="2023-04-02T03:01:00"/>
    <s v="Mesero_5"/>
    <s v="Cena"/>
    <s v="Tarjeta de crédito"/>
    <n v="34.700000000000003"/>
    <s v="Ocupada"/>
    <s v="Brasil"/>
    <s v="Plato_17"/>
    <n v="294.7"/>
    <d v="2023-04-02T01:00:00"/>
    <d v="2023-04-02T01:00:00"/>
    <d v="2023-04-02T03:01:00"/>
    <d v="1899-12-30T02:16:00"/>
    <n v="1.4666666666666666"/>
    <d v="1899-12-30T00:48:00"/>
    <s v="SI"/>
    <s v="domingo"/>
    <n v="260"/>
    <n v="102"/>
  </r>
  <r>
    <n v="136"/>
    <s v="Cliente_8"/>
    <n v="1"/>
    <d v="2023-04-02T01:50:00"/>
    <d v="2023-04-02T05:01:00"/>
    <s v="Mesero_1"/>
    <s v="Almuerzo"/>
    <s v="Tarjeta de crédito"/>
    <n v="30.25"/>
    <s v="Ocupada"/>
    <s v="Bolivia"/>
    <s v="Plato_20"/>
    <n v="110.25"/>
    <d v="2023-04-02T01:50:00"/>
    <d v="2023-04-02T01:50:00"/>
    <d v="2023-04-02T05:01:00"/>
    <d v="1899-12-30T03:26:00"/>
    <n v="0.21666666666666667"/>
    <d v="1899-12-30T03:13:00"/>
    <s v="SI"/>
    <s v="domingo"/>
    <n v="80"/>
    <n v="30"/>
  </r>
  <r>
    <n v="137"/>
    <s v="Cliente_31"/>
    <n v="3"/>
    <d v="2023-04-02T01:21:00"/>
    <d v="2023-04-02T04:11:00"/>
    <s v="Mesero_4"/>
    <s v="Desayuno"/>
    <s v="Tarjeta de crédito"/>
    <n v="12.4"/>
    <s v="Ocupada"/>
    <s v="Colombia"/>
    <s v="Plato_13"/>
    <n v="75.400000000000006"/>
    <d v="2023-04-02T01:21:00"/>
    <d v="2023-04-02T01:21:00"/>
    <d v="2023-04-02T04:11:00"/>
    <d v="1899-12-30T03:05:00"/>
    <n v="0.68333333333333335"/>
    <d v="1899-12-30T02:24:00"/>
    <s v="SI"/>
    <s v="domingo"/>
    <n v="63"/>
    <n v="24"/>
  </r>
  <r>
    <n v="138"/>
    <s v="Cliente_658"/>
    <n v="2"/>
    <d v="2023-04-02T03:48:00"/>
    <d v="2023-04-02T05:09:00"/>
    <s v="Mesero_2"/>
    <s v="Desayuno"/>
    <s v="Tarjeta de débito"/>
    <n v="32.79"/>
    <s v="Ocupada"/>
    <s v="Venezuela"/>
    <s v="Plato_17"/>
    <n v="270.79000000000002"/>
    <d v="2023-04-02T03:48:00"/>
    <d v="2023-04-02T03:48:00"/>
    <d v="2023-04-02T05:09:00"/>
    <d v="1899-12-30T01:36:00"/>
    <n v="1.6166666666666667"/>
    <d v="1899-12-30T00:00:00"/>
    <s v="NO"/>
    <s v="domingo"/>
    <n v="238"/>
    <n v="97"/>
  </r>
  <r>
    <n v="139"/>
    <s v="Cliente_773"/>
    <n v="3"/>
    <d v="2023-04-02T00:40:00"/>
    <d v="2023-04-02T04:39:00"/>
    <s v="Mesero_2"/>
    <s v="Almuerzo"/>
    <s v="Tarjeta de crédito"/>
    <n v="47.2"/>
    <s v="Libre"/>
    <s v="Chile"/>
    <s v="Plato_8"/>
    <n v="82.2"/>
    <d v="2023-04-02T00:40:00"/>
    <d v="2023-04-02T00:40:00"/>
    <d v="2023-04-02T04:39:00"/>
    <d v="1899-12-30T03:59:00"/>
    <n v="0.43333333333333335"/>
    <d v="1899-12-30T03:33:00"/>
    <s v="SI"/>
    <s v="domingo"/>
    <n v="35"/>
    <n v="14"/>
  </r>
  <r>
    <n v="140"/>
    <s v="Cliente_158"/>
    <n v="4"/>
    <d v="2023-04-02T03:49:00"/>
    <d v="2023-04-02T06:29:00"/>
    <s v="Mesero_2"/>
    <s v="Almuerzo"/>
    <s v="Efectivo"/>
    <n v="32.130000000000003"/>
    <s v="Libre"/>
    <s v="Paraguay"/>
    <s v="Plato_1"/>
    <n v="223.13"/>
    <d v="2023-04-02T03:49:00"/>
    <d v="2023-04-02T03:49:00"/>
    <d v="2023-04-02T06:29:00"/>
    <d v="1899-12-30T02:40:00"/>
    <n v="1.9666666666666666"/>
    <d v="1899-12-30T00:42:00"/>
    <s v="SI"/>
    <s v="domingo"/>
    <n v="191"/>
    <n v="78"/>
  </r>
  <r>
    <n v="141"/>
    <s v="Cliente_569"/>
    <n v="4"/>
    <d v="2023-04-02T01:58:00"/>
    <d v="2023-04-02T05:45:00"/>
    <s v="Mesero_3"/>
    <s v="Desayuno"/>
    <s v="Tarjeta de crédito"/>
    <n v="41.56"/>
    <s v="Reservada"/>
    <s v="Ecuador"/>
    <s v="Plato_13"/>
    <n v="62.56"/>
    <d v="2023-04-02T01:58:00"/>
    <d v="2023-04-02T01:58:00"/>
    <d v="2023-04-02T05:45:00"/>
    <d v="1899-12-30T03:47:00"/>
    <n v="0.46666666666666667"/>
    <d v="1899-12-30T03:19:00"/>
    <s v="SI"/>
    <s v="domingo"/>
    <n v="21"/>
    <n v="8"/>
  </r>
  <r>
    <n v="142"/>
    <s v="Cliente_286"/>
    <n v="3"/>
    <d v="2023-04-02T02:05:00"/>
    <d v="2023-04-02T04:05:00"/>
    <s v="Mesero_4"/>
    <s v="Almuerzo"/>
    <s v="Tarjeta de crédito"/>
    <n v="16.29"/>
    <s v="Ocupada"/>
    <s v="Argentina"/>
    <s v="Plato_7"/>
    <n v="197.29"/>
    <d v="2023-04-02T02:05:00"/>
    <d v="2023-04-02T02:05:00"/>
    <d v="2023-04-02T04:05:00"/>
    <d v="1899-12-30T02:15:00"/>
    <n v="1.1666666666666667"/>
    <d v="1899-12-30T01:05:00"/>
    <s v="SI"/>
    <s v="domingo"/>
    <n v="181"/>
    <n v="72"/>
  </r>
  <r>
    <n v="143"/>
    <s v="Cliente_199"/>
    <n v="4"/>
    <d v="2023-04-02T00:32:00"/>
    <d v="2023-04-02T04:30:00"/>
    <s v="Mesero_4"/>
    <s v="Almuerzo"/>
    <s v="Efectivo"/>
    <n v="48.26"/>
    <s v="Libre"/>
    <s v="Perú"/>
    <s v="Plato_1"/>
    <n v="98.259999999999991"/>
    <d v="2023-04-02T00:32:00"/>
    <d v="2023-04-02T00:32:00"/>
    <d v="2023-04-02T04:30:00"/>
    <d v="1899-12-30T03:58:00"/>
    <n v="0.26666666666666666"/>
    <d v="1899-12-30T03:42:00"/>
    <s v="SI"/>
    <s v="domingo"/>
    <n v="50"/>
    <n v="20"/>
  </r>
  <r>
    <n v="144"/>
    <s v="Cliente_712"/>
    <n v="1"/>
    <d v="2023-04-02T02:58:00"/>
    <d v="2023-04-02T05:32:00"/>
    <s v="Mesero_4"/>
    <s v="Cena"/>
    <s v="Tarjeta de crédito"/>
    <n v="11.22"/>
    <s v="Ocupada"/>
    <s v="Perú"/>
    <s v="Plato_19"/>
    <n v="196.22"/>
    <d v="2023-04-02T02:58:00"/>
    <d v="2023-04-02T02:58:00"/>
    <d v="2023-04-02T05:32:00"/>
    <d v="1899-12-30T02:49:00"/>
    <n v="2.5"/>
    <d v="1899-12-30T00:19:00"/>
    <s v="SI"/>
    <s v="domingo"/>
    <n v="185"/>
    <n v="76"/>
  </r>
  <r>
    <n v="145"/>
    <s v="Cliente_56"/>
    <n v="5"/>
    <d v="2023-04-02T00:37:00"/>
    <d v="2023-04-02T01:42:00"/>
    <s v="Mesero_2"/>
    <s v="Cena"/>
    <s v="Tarjeta de crédito"/>
    <n v="11.32"/>
    <s v="Ocupada"/>
    <s v="Venezuela"/>
    <s v="Plato_5"/>
    <n v="137.32"/>
    <d v="2023-04-02T00:37:00"/>
    <d v="2023-04-02T00:37:00"/>
    <d v="2023-04-02T01:42:00"/>
    <d v="1899-12-30T01:20:00"/>
    <n v="1.7666666666666666"/>
    <d v="1899-12-30T00:00:00"/>
    <s v="NO"/>
    <s v="domingo"/>
    <n v="126"/>
    <n v="51"/>
  </r>
  <r>
    <n v="146"/>
    <s v="Cliente_670"/>
    <n v="6"/>
    <d v="2023-04-02T01:40:00"/>
    <d v="2023-04-02T02:54:00"/>
    <s v="Mesero_3"/>
    <s v="Almuerzo"/>
    <s v="Tarjeta de crédito"/>
    <n v="38.4"/>
    <s v="Reservada"/>
    <s v="Paraguay"/>
    <s v="Plato_17"/>
    <n v="100.4"/>
    <d v="2023-04-02T01:40:00"/>
    <d v="2023-04-02T01:40:00"/>
    <d v="2023-04-02T02:54:00"/>
    <d v="1899-12-30T01:14:00"/>
    <n v="0.78333333333333333"/>
    <d v="1899-12-30T00:27:00"/>
    <s v="SI"/>
    <s v="domingo"/>
    <n v="62"/>
    <n v="24"/>
  </r>
  <r>
    <n v="147"/>
    <s v="Cliente_909"/>
    <n v="4"/>
    <d v="2023-04-02T03:18:00"/>
    <d v="2023-04-02T04:58:00"/>
    <s v="Mesero_3"/>
    <s v="Desayuno"/>
    <s v="Tarjeta de crédito"/>
    <n v="27.14"/>
    <s v="Reservada"/>
    <s v="Colombia"/>
    <s v="Plato_20"/>
    <n v="111.14"/>
    <d v="2023-04-02T03:18:00"/>
    <d v="2023-04-02T03:18:00"/>
    <d v="2023-04-02T04:58:00"/>
    <d v="1899-12-30T01:40:00"/>
    <n v="0.55000000000000004"/>
    <d v="1899-12-30T01:07:00"/>
    <s v="SI"/>
    <s v="domingo"/>
    <n v="84"/>
    <n v="33"/>
  </r>
  <r>
    <n v="148"/>
    <s v="Cliente_402"/>
    <n v="6"/>
    <d v="2023-04-02T03:52:00"/>
    <d v="2023-04-02T05:59:00"/>
    <s v="Mesero_3"/>
    <s v="Almuerzo"/>
    <s v="Tarjeta de débito"/>
    <n v="46.26"/>
    <s v="Ocupada"/>
    <s v="Colombia"/>
    <s v="Plato_9"/>
    <n v="258.26"/>
    <d v="2023-04-02T03:52:00"/>
    <d v="2023-04-02T03:52:00"/>
    <d v="2023-04-02T05:59:00"/>
    <d v="1899-12-30T02:22:00"/>
    <n v="2.65"/>
    <d v="1899-12-30T00:00:00"/>
    <s v="NO"/>
    <s v="domingo"/>
    <n v="212"/>
    <n v="87"/>
  </r>
  <r>
    <n v="149"/>
    <s v="Cliente_709"/>
    <n v="4"/>
    <d v="2023-04-02T01:35:00"/>
    <d v="2023-04-02T04:50:00"/>
    <s v="Mesero_5"/>
    <s v="Desayuno"/>
    <s v="Tarjeta de crédito"/>
    <n v="15.92"/>
    <s v="Ocupada"/>
    <s v="Brasil"/>
    <s v="Plato_18"/>
    <n v="241.92"/>
    <d v="2023-04-02T01:35:00"/>
    <d v="2023-04-02T01:35:00"/>
    <d v="2023-04-02T04:50:00"/>
    <d v="1899-12-30T03:30:00"/>
    <n v="2.3166666666666669"/>
    <d v="1899-12-30T01:11:00"/>
    <s v="SI"/>
    <s v="domingo"/>
    <n v="226"/>
    <n v="94"/>
  </r>
  <r>
    <n v="150"/>
    <s v="Cliente_533"/>
    <n v="6"/>
    <d v="2023-04-02T00:37:00"/>
    <d v="2023-04-02T03:10:00"/>
    <s v="Mesero_1"/>
    <s v="Almuerzo"/>
    <s v="Tarjeta de débito"/>
    <n v="48.43"/>
    <s v="Libre"/>
    <s v="Argentina"/>
    <s v="Plato_5"/>
    <n v="198.43"/>
    <d v="2023-04-02T00:37:00"/>
    <d v="2023-04-02T00:37:00"/>
    <d v="2023-04-02T03:10:00"/>
    <d v="1899-12-30T02:33:00"/>
    <n v="1.7666666666666666"/>
    <d v="1899-12-30T00:47:00"/>
    <s v="SI"/>
    <s v="domingo"/>
    <n v="150"/>
    <n v="60"/>
  </r>
  <r>
    <n v="151"/>
    <s v="Cliente_953"/>
    <n v="2"/>
    <d v="2023-04-02T03:15:00"/>
    <d v="2023-04-02T06:53:00"/>
    <s v="Mesero_4"/>
    <s v="Cena"/>
    <s v="Tarjeta de crédito"/>
    <n v="41.51"/>
    <s v="Ocupada"/>
    <s v="Ecuador"/>
    <s v="Plato_14"/>
    <n v="173.51"/>
    <d v="2023-04-02T03:15:00"/>
    <d v="2023-04-02T03:15:00"/>
    <d v="2023-04-02T06:53:00"/>
    <d v="1899-12-30T03:53:00"/>
    <n v="0.31666666666666665"/>
    <d v="1899-12-30T03:34:00"/>
    <s v="SI"/>
    <s v="domingo"/>
    <n v="132"/>
    <n v="51"/>
  </r>
  <r>
    <n v="152"/>
    <s v="Cliente_380"/>
    <n v="6"/>
    <d v="2023-04-02T01:14:00"/>
    <d v="2023-04-02T02:52:00"/>
    <s v="Mesero_4"/>
    <s v="Almuerzo"/>
    <s v="Tarjeta de débito"/>
    <n v="25.57"/>
    <s v="Reservada"/>
    <s v="Ecuador"/>
    <s v="Plato_16"/>
    <n v="81.569999999999993"/>
    <d v="2023-04-02T01:14:00"/>
    <d v="2023-04-02T01:14:00"/>
    <d v="2023-04-02T02:52:00"/>
    <d v="1899-12-30T01:38:00"/>
    <n v="0.2"/>
    <d v="1899-12-30T01:26:00"/>
    <s v="SI"/>
    <s v="domingo"/>
    <n v="56"/>
    <n v="24"/>
  </r>
  <r>
    <n v="153"/>
    <s v="Cliente_870"/>
    <n v="1"/>
    <d v="2023-04-02T03:06:00"/>
    <d v="2023-04-02T05:26:00"/>
    <s v="Mesero_2"/>
    <s v="Desayuno"/>
    <s v="Tarjeta de débito"/>
    <n v="42.84"/>
    <s v="Ocupada"/>
    <s v="Paraguay"/>
    <s v="Plato_11"/>
    <n v="245.84"/>
    <d v="2023-04-02T03:06:00"/>
    <d v="2023-04-02T03:06:00"/>
    <d v="2023-04-02T05:26:00"/>
    <d v="1899-12-30T02:35:00"/>
    <n v="1.4833333333333334"/>
    <d v="1899-12-30T01:06:00"/>
    <s v="SI"/>
    <s v="domingo"/>
    <n v="203"/>
    <n v="79"/>
  </r>
  <r>
    <n v="154"/>
    <s v="Cliente_964"/>
    <n v="6"/>
    <d v="2023-04-02T02:09:00"/>
    <d v="2023-04-02T03:36:00"/>
    <s v="Mesero_1"/>
    <s v="Desayuno"/>
    <s v="Tarjeta de crédito"/>
    <n v="17.2"/>
    <s v="Libre"/>
    <s v="Ecuador"/>
    <s v="Plato_19"/>
    <n v="161.19999999999999"/>
    <d v="2023-04-02T02:09:00"/>
    <d v="2023-04-02T02:09:00"/>
    <d v="2023-04-02T03:36:00"/>
    <d v="1899-12-30T01:27:00"/>
    <n v="1.3666666666666667"/>
    <d v="1899-12-30T00:05:00"/>
    <s v="SI"/>
    <s v="domingo"/>
    <n v="144"/>
    <n v="58"/>
  </r>
  <r>
    <n v="155"/>
    <s v="Cliente_939"/>
    <n v="2"/>
    <d v="2023-04-02T01:53:00"/>
    <d v="2023-04-02T04:44:00"/>
    <s v="Mesero_5"/>
    <s v="Almuerzo"/>
    <s v="Tarjeta de crédito"/>
    <n v="25.72"/>
    <s v="Reservada"/>
    <s v="Venezuela"/>
    <s v="Plato_6"/>
    <n v="161.72"/>
    <d v="2023-04-02T01:53:00"/>
    <d v="2023-04-02T01:53:00"/>
    <d v="2023-04-02T04:44:00"/>
    <d v="1899-12-30T02:51:00"/>
    <n v="1.6666666666666667"/>
    <d v="1899-12-30T01:11:00"/>
    <s v="SI"/>
    <s v="domingo"/>
    <n v="136"/>
    <n v="54"/>
  </r>
  <r>
    <n v="156"/>
    <s v="Cliente_536"/>
    <n v="4"/>
    <d v="2023-04-02T00:40:00"/>
    <d v="2023-04-02T04:17:00"/>
    <s v="Mesero_3"/>
    <s v="Cena"/>
    <s v="Tarjeta de crédito"/>
    <n v="19.03"/>
    <s v="Libre"/>
    <s v="España"/>
    <s v="Plato_16"/>
    <n v="75.03"/>
    <d v="2023-04-02T00:40:00"/>
    <d v="2023-04-02T00:40:00"/>
    <d v="2023-04-02T04:17:00"/>
    <d v="1899-12-30T03:37:00"/>
    <n v="0.1"/>
    <d v="1899-12-30T03:31:00"/>
    <s v="SI"/>
    <s v="domingo"/>
    <n v="56"/>
    <n v="24"/>
  </r>
  <r>
    <n v="157"/>
    <s v="Cliente_5"/>
    <n v="5"/>
    <d v="2023-04-02T03:22:00"/>
    <d v="2023-04-02T06:15:00"/>
    <s v="Mesero_3"/>
    <s v="Desayuno"/>
    <s v="Tarjeta de crédito"/>
    <n v="28.48"/>
    <s v="Ocupada"/>
    <s v="Perú"/>
    <s v="Plato_1"/>
    <n v="299.48"/>
    <d v="2023-04-02T03:22:00"/>
    <d v="2023-04-02T03:22:00"/>
    <d v="2023-04-02T06:15:00"/>
    <d v="1899-12-30T03:08:00"/>
    <n v="2.5"/>
    <d v="1899-12-30T00:38:00"/>
    <s v="SI"/>
    <s v="domingo"/>
    <n v="271"/>
    <n v="108"/>
  </r>
  <r>
    <n v="158"/>
    <s v="Cliente_115"/>
    <n v="5"/>
    <d v="2023-04-02T02:45:00"/>
    <d v="2023-04-02T03:59:00"/>
    <s v="Mesero_3"/>
    <s v="Almuerzo"/>
    <s v="Tarjeta de crédito"/>
    <n v="48.75"/>
    <s v="Libre"/>
    <s v="Chile"/>
    <s v="Plato_12"/>
    <n v="358.75"/>
    <d v="2023-04-02T02:45:00"/>
    <d v="2023-04-02T02:45:00"/>
    <d v="2023-04-02T03:59:00"/>
    <d v="1899-12-30T01:14:00"/>
    <n v="2.25"/>
    <d v="1899-12-30T00:00:00"/>
    <s v="NO"/>
    <s v="domingo"/>
    <n v="310"/>
    <n v="125"/>
  </r>
  <r>
    <n v="159"/>
    <s v="Cliente_580"/>
    <n v="1"/>
    <d v="2023-04-02T00:10:00"/>
    <d v="2023-04-02T01:15:00"/>
    <s v="Mesero_3"/>
    <s v="Desayuno"/>
    <s v="Tarjeta de crédito"/>
    <n v="47.81"/>
    <s v="Ocupada"/>
    <s v="Brasil"/>
    <s v="Plato_9"/>
    <n v="300.81"/>
    <d v="2023-04-02T00:10:00"/>
    <d v="2023-04-02T00:10:00"/>
    <d v="2023-04-02T01:15:00"/>
    <d v="1899-12-30T01:20:00"/>
    <n v="1.2333333333333334"/>
    <d v="1899-12-30T00:06:00"/>
    <s v="SI"/>
    <s v="domingo"/>
    <n v="253"/>
    <n v="103"/>
  </r>
  <r>
    <n v="160"/>
    <s v="Cliente_788"/>
    <n v="6"/>
    <d v="2023-04-02T01:06:00"/>
    <d v="2023-04-02T04:33:00"/>
    <s v="Mesero_2"/>
    <s v="Almuerzo"/>
    <s v="Tarjeta de crédito"/>
    <n v="26.02"/>
    <s v="Reservada"/>
    <s v="Colombia"/>
    <s v="Plato_19"/>
    <n v="182.02"/>
    <d v="2023-04-02T01:06:00"/>
    <d v="2023-04-02T01:06:00"/>
    <d v="2023-04-02T04:33:00"/>
    <d v="1899-12-30T03:27:00"/>
    <n v="1.1166666666666667"/>
    <d v="1899-12-30T02:20:00"/>
    <s v="SI"/>
    <s v="domingo"/>
    <n v="156"/>
    <n v="62"/>
  </r>
  <r>
    <n v="161"/>
    <s v="Cliente_892"/>
    <n v="6"/>
    <d v="2023-04-02T00:45:00"/>
    <d v="2023-04-02T04:23:00"/>
    <s v="Mesero_2"/>
    <s v="Almuerzo"/>
    <s v="Tarjeta de crédito"/>
    <n v="18.86"/>
    <s v="Reservada"/>
    <s v="Paraguay"/>
    <s v="Plato_16"/>
    <n v="102.86"/>
    <d v="2023-04-02T00:45:00"/>
    <d v="2023-04-02T00:45:00"/>
    <d v="2023-04-02T04:23:00"/>
    <d v="1899-12-30T03:38:00"/>
    <n v="0.95"/>
    <d v="1899-12-30T02:41:00"/>
    <s v="SI"/>
    <s v="domingo"/>
    <n v="84"/>
    <n v="36"/>
  </r>
  <r>
    <n v="162"/>
    <s v="Cliente_406"/>
    <n v="4"/>
    <d v="2023-04-02T00:57:00"/>
    <d v="2023-04-02T02:34:00"/>
    <s v="Mesero_1"/>
    <s v="Almuerzo"/>
    <s v="Tarjeta de crédito"/>
    <n v="17.55"/>
    <s v="Reservada"/>
    <s v="Paraguay"/>
    <s v="Plato_7"/>
    <n v="89.55"/>
    <d v="2023-04-02T00:57:00"/>
    <d v="2023-04-02T00:57:00"/>
    <d v="2023-04-02T02:34:00"/>
    <d v="1899-12-30T01:37:00"/>
    <n v="0.41666666666666669"/>
    <d v="1899-12-30T01:12:00"/>
    <s v="SI"/>
    <s v="domingo"/>
    <n v="72"/>
    <n v="30"/>
  </r>
  <r>
    <n v="163"/>
    <s v="Cliente_295"/>
    <n v="1"/>
    <d v="2023-04-02T01:35:00"/>
    <d v="2023-04-02T04:09:00"/>
    <s v="Mesero_5"/>
    <s v="Almuerzo"/>
    <s v="Tarjeta de crédito"/>
    <n v="14.94"/>
    <s v="Ocupada"/>
    <s v="Chile"/>
    <s v="Plato_17"/>
    <n v="285.94"/>
    <d v="2023-04-02T01:35:00"/>
    <d v="2023-04-02T01:35:00"/>
    <d v="2023-04-02T04:09:00"/>
    <d v="1899-12-30T02:49:00"/>
    <n v="1.1833333333333333"/>
    <d v="1899-12-30T01:38:00"/>
    <s v="SI"/>
    <s v="domingo"/>
    <n v="271"/>
    <n v="107"/>
  </r>
  <r>
    <n v="164"/>
    <s v="Cliente_547"/>
    <n v="2"/>
    <d v="2023-04-02T02:34:00"/>
    <d v="2023-04-02T06:02:00"/>
    <s v="Mesero_4"/>
    <s v="Cena"/>
    <s v="Tarjeta de crédito"/>
    <n v="47.53"/>
    <s v="Reservada"/>
    <s v="Colombia"/>
    <s v="Plato_5"/>
    <n v="217.53"/>
    <d v="2023-04-02T02:34:00"/>
    <d v="2023-04-02T02:34:00"/>
    <d v="2023-04-02T06:02:00"/>
    <d v="1899-12-30T03:28:00"/>
    <n v="1.75"/>
    <d v="1899-12-30T01:43:00"/>
    <s v="SI"/>
    <s v="domingo"/>
    <n v="170"/>
    <n v="69"/>
  </r>
  <r>
    <n v="165"/>
    <s v="Cliente_156"/>
    <n v="3"/>
    <d v="2023-04-02T02:21:00"/>
    <d v="2023-04-02T05:12:00"/>
    <s v="Mesero_3"/>
    <s v="Cena"/>
    <s v="Tarjeta de crédito"/>
    <n v="41.9"/>
    <s v="Ocupada"/>
    <s v="Perú"/>
    <s v="Plato_7"/>
    <n v="131.9"/>
    <d v="2023-04-02T02:21:00"/>
    <d v="2023-04-02T02:21:00"/>
    <d v="2023-04-02T05:12:00"/>
    <d v="1899-12-30T03:06:00"/>
    <n v="0.93333333333333335"/>
    <d v="1899-12-30T02:10:00"/>
    <s v="SI"/>
    <s v="domingo"/>
    <n v="90"/>
    <n v="36"/>
  </r>
  <r>
    <n v="166"/>
    <s v="Cliente_768"/>
    <n v="1"/>
    <d v="2023-04-02T01:18:00"/>
    <d v="2023-04-02T02:44:00"/>
    <s v="Mesero_4"/>
    <s v="Almuerzo"/>
    <s v="Efectivo"/>
    <n v="43.95"/>
    <s v="Ocupada"/>
    <s v="Perú"/>
    <s v="Plato_14"/>
    <n v="89.95"/>
    <d v="2023-04-02T01:18:00"/>
    <d v="2023-04-02T01:18:00"/>
    <d v="2023-04-02T02:44:00"/>
    <d v="1899-12-30T01:41:00"/>
    <n v="0.36666666666666664"/>
    <d v="1899-12-30T01:19:00"/>
    <s v="SI"/>
    <s v="domingo"/>
    <n v="46"/>
    <n v="18"/>
  </r>
  <r>
    <n v="167"/>
    <s v="Cliente_359"/>
    <n v="6"/>
    <d v="2023-04-02T01:19:00"/>
    <d v="2023-04-02T02:46:00"/>
    <s v="Mesero_2"/>
    <s v="Almuerzo"/>
    <s v="Tarjeta de débito"/>
    <n v="42.74"/>
    <s v="Reservada"/>
    <s v="Argentina"/>
    <s v="Plato_12"/>
    <n v="194.74"/>
    <d v="2023-04-02T01:19:00"/>
    <d v="2023-04-02T01:19:00"/>
    <d v="2023-04-02T02:46:00"/>
    <d v="1899-12-30T01:27:00"/>
    <n v="1.2666666666666666"/>
    <d v="1899-12-30T00:11:00"/>
    <s v="SI"/>
    <s v="domingo"/>
    <n v="152"/>
    <n v="62"/>
  </r>
  <r>
    <n v="168"/>
    <s v="Cliente_131"/>
    <n v="4"/>
    <d v="2023-04-02T02:05:00"/>
    <d v="2023-04-02T03:23:00"/>
    <s v="Mesero_1"/>
    <s v="Almuerzo"/>
    <s v="Tarjeta de crédito"/>
    <n v="17.09"/>
    <s v="Reservada"/>
    <s v="Venezuela"/>
    <s v="Plato_5"/>
    <n v="61.09"/>
    <d v="2023-04-02T02:05:00"/>
    <d v="2023-04-02T02:05:00"/>
    <d v="2023-04-02T03:23:00"/>
    <d v="1899-12-30T01:18:00"/>
    <n v="0.11666666666666667"/>
    <d v="1899-12-30T01:11:00"/>
    <s v="SI"/>
    <s v="domingo"/>
    <n v="44"/>
    <n v="18"/>
  </r>
  <r>
    <n v="169"/>
    <s v="Cliente_485"/>
    <n v="1"/>
    <d v="2023-04-02T01:56:00"/>
    <d v="2023-04-02T05:14:00"/>
    <s v="Mesero_3"/>
    <s v="Almuerzo"/>
    <s v="Tarjeta de débito"/>
    <n v="16.62"/>
    <s v="Libre"/>
    <s v="Paraguay"/>
    <s v="Plato_13"/>
    <n v="170.62"/>
    <d v="2023-04-02T01:56:00"/>
    <d v="2023-04-02T01:56:00"/>
    <d v="2023-04-02T05:14:00"/>
    <d v="1899-12-30T03:18:00"/>
    <n v="1.8333333333333333"/>
    <d v="1899-12-30T01:28:00"/>
    <s v="SI"/>
    <s v="domingo"/>
    <n v="154"/>
    <n v="62"/>
  </r>
  <r>
    <n v="170"/>
    <s v="Cliente_493"/>
    <n v="2"/>
    <d v="2023-04-02T02:37:00"/>
    <d v="2023-04-02T05:26:00"/>
    <s v="Mesero_2"/>
    <s v="Cena"/>
    <s v="Tarjeta de crédito"/>
    <n v="25.98"/>
    <s v="Libre"/>
    <s v="Colombia"/>
    <s v="Plato_3"/>
    <n v="268.98"/>
    <d v="2023-04-02T02:37:00"/>
    <d v="2023-04-02T02:37:00"/>
    <d v="2023-04-02T05:26:00"/>
    <d v="1899-12-30T02:49:00"/>
    <n v="1.2166666666666666"/>
    <d v="1899-12-30T01:36:00"/>
    <s v="SI"/>
    <s v="domingo"/>
    <n v="243"/>
    <n v="98"/>
  </r>
  <r>
    <n v="171"/>
    <s v="Cliente_282"/>
    <n v="6"/>
    <d v="2023-04-02T01:53:00"/>
    <d v="2023-04-02T03:04:00"/>
    <s v="Mesero_2"/>
    <s v="Cena"/>
    <s v="Tarjeta de crédito"/>
    <n v="46.56"/>
    <s v="Libre"/>
    <s v="Brasil"/>
    <s v="Plato_10"/>
    <n v="185.56"/>
    <d v="2023-04-02T01:53:00"/>
    <d v="2023-04-02T01:53:00"/>
    <d v="2023-04-02T03:04:00"/>
    <d v="1899-12-30T01:11:00"/>
    <n v="0.85"/>
    <d v="1899-12-30T00:20:00"/>
    <s v="SI"/>
    <s v="domingo"/>
    <n v="139"/>
    <n v="58"/>
  </r>
  <r>
    <n v="172"/>
    <s v="Cliente_850"/>
    <n v="3"/>
    <d v="2023-04-02T02:49:00"/>
    <d v="2023-04-02T06:06:00"/>
    <s v="Mesero_1"/>
    <s v="Almuerzo"/>
    <s v="Tarjeta de crédito"/>
    <n v="45.17"/>
    <s v="Ocupada"/>
    <s v="Bolivia"/>
    <s v="Plato_18"/>
    <n v="113.17"/>
    <d v="2023-04-02T02:49:00"/>
    <d v="2023-04-02T02:49:00"/>
    <d v="2023-04-02T06:06:00"/>
    <d v="1899-12-30T03:32:00"/>
    <n v="0.45"/>
    <d v="1899-12-30T03:05:00"/>
    <s v="SI"/>
    <s v="domingo"/>
    <n v="68"/>
    <n v="28"/>
  </r>
  <r>
    <n v="173"/>
    <s v="Cliente_301"/>
    <n v="3"/>
    <d v="2023-04-02T00:18:00"/>
    <d v="2023-04-02T03:43:00"/>
    <s v="Mesero_4"/>
    <s v="Almuerzo"/>
    <s v="Tarjeta de crédito"/>
    <n v="48.73"/>
    <s v="Ocupada"/>
    <s v="Chile"/>
    <s v="Plato_6"/>
    <n v="225.73"/>
    <d v="2023-04-02T00:18:00"/>
    <d v="2023-04-02T00:18:00"/>
    <d v="2023-04-02T03:43:00"/>
    <d v="1899-12-30T03:40:00"/>
    <n v="1.1166666666666667"/>
    <d v="1899-12-30T02:33:00"/>
    <s v="SI"/>
    <s v="domingo"/>
    <n v="177"/>
    <n v="72"/>
  </r>
  <r>
    <n v="174"/>
    <s v="Cliente_124"/>
    <n v="5"/>
    <d v="2023-04-02T00:09:00"/>
    <d v="2023-04-02T01:12:00"/>
    <s v="Mesero_4"/>
    <s v="Almuerzo"/>
    <s v="Tarjeta de crédito"/>
    <n v="48.24"/>
    <s v="Reservada"/>
    <s v="Venezuela"/>
    <s v="Plato_2"/>
    <n v="108.24000000000001"/>
    <d v="2023-04-02T00:09:00"/>
    <d v="2023-04-02T00:09:00"/>
    <d v="2023-04-02T01:12:00"/>
    <d v="1899-12-30T01:03:00"/>
    <n v="0.2"/>
    <d v="1899-12-30T00:51:00"/>
    <s v="SI"/>
    <s v="domingo"/>
    <n v="60"/>
    <n v="24"/>
  </r>
  <r>
    <n v="175"/>
    <s v="Cliente_747"/>
    <n v="3"/>
    <d v="2023-04-02T01:27:00"/>
    <d v="2023-04-02T03:04:00"/>
    <s v="Mesero_3"/>
    <s v="Almuerzo"/>
    <s v="Tarjeta de crédito"/>
    <n v="27.94"/>
    <s v="Reservada"/>
    <s v="Colombia"/>
    <s v="Plato_15"/>
    <n v="171.94"/>
    <d v="2023-04-02T01:27:00"/>
    <d v="2023-04-02T01:27:00"/>
    <d v="2023-04-02T03:04:00"/>
    <d v="1899-12-30T01:37:00"/>
    <n v="0.78333333333333333"/>
    <d v="1899-12-30T00:50:00"/>
    <s v="SI"/>
    <s v="domingo"/>
    <n v="144"/>
    <n v="59"/>
  </r>
  <r>
    <n v="176"/>
    <s v="Cliente_741"/>
    <n v="4"/>
    <d v="2023-04-02T02:27:00"/>
    <d v="2023-04-02T04:32:00"/>
    <s v="Mesero_2"/>
    <s v="Almuerzo"/>
    <s v="Tarjeta de crédito"/>
    <n v="30.5"/>
    <s v="Ocupada"/>
    <s v="Chile"/>
    <s v="Plato_13"/>
    <n v="93.5"/>
    <d v="2023-04-02T02:27:00"/>
    <d v="2023-04-02T02:27:00"/>
    <d v="2023-04-02T04:32:00"/>
    <d v="1899-12-30T02:20:00"/>
    <n v="0.8"/>
    <d v="1899-12-30T01:32:00"/>
    <s v="SI"/>
    <s v="domingo"/>
    <n v="63"/>
    <n v="24"/>
  </r>
  <r>
    <n v="177"/>
    <s v="Cliente_610"/>
    <n v="1"/>
    <d v="2023-04-02T00:14:00"/>
    <d v="2023-04-02T01:14:00"/>
    <s v="Mesero_4"/>
    <s v="Cena"/>
    <s v="Tarjeta de crédito"/>
    <n v="10.39"/>
    <s v="Ocupada"/>
    <s v="Perú"/>
    <s v="Plato_7"/>
    <n v="183.39"/>
    <d v="2023-04-02T00:14:00"/>
    <d v="2023-04-02T00:14:00"/>
    <d v="2023-04-02T01:14:00"/>
    <d v="1899-12-30T01:15:00"/>
    <n v="2.3666666666666667"/>
    <d v="1899-12-30T00:00:00"/>
    <s v="NO"/>
    <s v="domingo"/>
    <n v="173"/>
    <n v="71"/>
  </r>
  <r>
    <n v="178"/>
    <s v="Cliente_681"/>
    <n v="6"/>
    <d v="2023-04-02T01:53:00"/>
    <d v="2023-04-02T05:18:00"/>
    <s v="Mesero_3"/>
    <s v="Cena"/>
    <s v="Tarjeta de crédito"/>
    <n v="31.6"/>
    <s v="Reservada"/>
    <s v="Venezuela"/>
    <s v="Plato_2"/>
    <n v="239.6"/>
    <d v="2023-04-02T01:53:00"/>
    <d v="2023-04-02T01:53:00"/>
    <d v="2023-04-02T05:18:00"/>
    <d v="1899-12-30T03:25:00"/>
    <n v="2.4333333333333331"/>
    <d v="1899-12-30T00:59:00"/>
    <s v="SI"/>
    <s v="domingo"/>
    <n v="208"/>
    <n v="83"/>
  </r>
  <r>
    <n v="179"/>
    <s v="Cliente_173"/>
    <n v="2"/>
    <d v="2023-04-02T00:44:00"/>
    <d v="2023-04-02T03:08:00"/>
    <s v="Mesero_4"/>
    <s v="Desayuno"/>
    <s v="Tarjeta de crédito"/>
    <n v="13.3"/>
    <s v="Reservada"/>
    <s v="Colombia"/>
    <s v="Plato_17"/>
    <n v="75.3"/>
    <d v="2023-04-02T00:44:00"/>
    <d v="2023-04-02T00:44:00"/>
    <d v="2023-04-02T03:08:00"/>
    <d v="1899-12-30T02:24:00"/>
    <n v="0.43333333333333335"/>
    <d v="1899-12-30T01:58:00"/>
    <s v="SI"/>
    <s v="domingo"/>
    <n v="62"/>
    <n v="24"/>
  </r>
  <r>
    <n v="180"/>
    <s v="Cliente_55"/>
    <n v="1"/>
    <d v="2023-04-02T02:21:00"/>
    <d v="2023-04-02T05:09:00"/>
    <s v="Mesero_2"/>
    <s v="Cena"/>
    <s v="Tarjeta de crédito"/>
    <n v="46.61"/>
    <s v="Reservada"/>
    <s v="Brasil"/>
    <s v="Plato_9"/>
    <n v="212.61"/>
    <d v="2023-04-02T02:21:00"/>
    <d v="2023-04-02T02:21:00"/>
    <d v="2023-04-02T05:09:00"/>
    <d v="1899-12-30T02:48:00"/>
    <n v="2.6833333333333331"/>
    <d v="1899-12-30T00:07:00"/>
    <s v="SI"/>
    <s v="domingo"/>
    <n v="166"/>
    <n v="67"/>
  </r>
  <r>
    <n v="181"/>
    <s v="Cliente_653"/>
    <n v="1"/>
    <d v="2023-04-02T02:45:00"/>
    <d v="2023-04-02T03:54:00"/>
    <s v="Mesero_1"/>
    <s v="Cena"/>
    <s v="Tarjeta de crédito"/>
    <n v="42.58"/>
    <s v="Ocupada"/>
    <s v="Paraguay"/>
    <s v="Plato_6"/>
    <n v="69.58"/>
    <d v="2023-04-02T02:45:00"/>
    <d v="2023-04-02T02:45:00"/>
    <d v="2023-04-02T03:54:00"/>
    <d v="1899-12-30T01:24:00"/>
    <n v="0.91666666666666663"/>
    <d v="1899-12-30T00:29:00"/>
    <s v="SI"/>
    <s v="domingo"/>
    <n v="27"/>
    <n v="11"/>
  </r>
  <r>
    <n v="182"/>
    <s v="Cliente_628"/>
    <n v="2"/>
    <d v="2023-04-02T03:53:00"/>
    <d v="2023-04-02T06:30:00"/>
    <s v="Mesero_3"/>
    <s v="Almuerzo"/>
    <s v="Tarjeta de débito"/>
    <n v="38.36"/>
    <s v="Libre"/>
    <s v="Paraguay"/>
    <s v="Plato_12"/>
    <n v="76.36"/>
    <d v="2023-04-02T03:53:00"/>
    <d v="2023-04-02T03:53:00"/>
    <d v="2023-04-02T06:30:00"/>
    <d v="1899-12-30T02:37:00"/>
    <n v="0.18333333333333332"/>
    <d v="1899-12-30T02:26:00"/>
    <s v="SI"/>
    <s v="domingo"/>
    <n v="38"/>
    <n v="16"/>
  </r>
  <r>
    <n v="183"/>
    <s v="Cliente_715"/>
    <n v="1"/>
    <d v="2023-04-02T02:46:00"/>
    <d v="2023-04-02T06:28:00"/>
    <s v="Mesero_1"/>
    <s v="Almuerzo"/>
    <s v="Tarjeta de crédito"/>
    <n v="11.69"/>
    <s v="Ocupada"/>
    <s v="Uruguay"/>
    <s v="Plato_15"/>
    <n v="266.69"/>
    <d v="2023-04-02T02:46:00"/>
    <d v="2023-04-02T02:46:00"/>
    <d v="2023-04-02T06:28:00"/>
    <d v="1899-12-30T03:57:00"/>
    <n v="2.7666666666666666"/>
    <d v="1899-12-30T01:11:00"/>
    <s v="SI"/>
    <s v="domingo"/>
    <n v="255"/>
    <n v="103"/>
  </r>
  <r>
    <n v="184"/>
    <s v="Cliente_321"/>
    <n v="6"/>
    <d v="2023-04-02T03:55:00"/>
    <d v="2023-04-02T07:01:00"/>
    <s v="Mesero_5"/>
    <s v="Almuerzo"/>
    <s v="Tarjeta de crédito"/>
    <n v="24.24"/>
    <s v="Ocupada"/>
    <s v="Chile"/>
    <s v="Plato_16"/>
    <n v="229.24"/>
    <d v="2023-04-02T03:55:00"/>
    <d v="2023-04-02T03:55:00"/>
    <d v="2023-04-02T07:01:00"/>
    <d v="1899-12-30T03:21:00"/>
    <n v="0.48333333333333334"/>
    <d v="1899-12-30T02:52:00"/>
    <s v="SI"/>
    <s v="domingo"/>
    <n v="205"/>
    <n v="85"/>
  </r>
  <r>
    <n v="185"/>
    <s v="Cliente_670"/>
    <n v="2"/>
    <d v="2023-04-02T02:47:00"/>
    <d v="2023-04-02T06:26:00"/>
    <s v="Mesero_1"/>
    <s v="Desayuno"/>
    <s v="Tarjeta de crédito"/>
    <n v="28.07"/>
    <s v="Libre"/>
    <s v="Uruguay"/>
    <s v="Plato_13"/>
    <n v="119.07"/>
    <d v="2023-04-02T02:47:00"/>
    <d v="2023-04-02T02:47:00"/>
    <d v="2023-04-02T06:26:00"/>
    <d v="1899-12-30T03:39:00"/>
    <n v="0.66666666666666663"/>
    <d v="1899-12-30T02:59:00"/>
    <s v="SI"/>
    <s v="domingo"/>
    <n v="91"/>
    <n v="36"/>
  </r>
  <r>
    <n v="186"/>
    <s v="Cliente_442"/>
    <n v="6"/>
    <d v="2023-04-02T00:40:00"/>
    <d v="2023-04-02T04:14:00"/>
    <s v="Mesero_1"/>
    <s v="Almuerzo"/>
    <s v="Tarjeta de crédito"/>
    <n v="17.55"/>
    <s v="Reservada"/>
    <s v="Colombia"/>
    <s v="Plato_6"/>
    <n v="287.55"/>
    <d v="2023-04-02T00:40:00"/>
    <d v="2023-04-02T00:40:00"/>
    <d v="2023-04-02T04:14:00"/>
    <d v="1899-12-30T03:34:00"/>
    <n v="1.55"/>
    <d v="1899-12-30T02:01:00"/>
    <s v="SI"/>
    <s v="domingo"/>
    <n v="270"/>
    <n v="108"/>
  </r>
  <r>
    <n v="187"/>
    <s v="Cliente_752"/>
    <n v="1"/>
    <d v="2023-04-02T02:23:00"/>
    <d v="2023-04-02T05:28:00"/>
    <s v="Mesero_4"/>
    <s v="Almuerzo"/>
    <s v="Tarjeta de crédito"/>
    <n v="17.399999999999999"/>
    <s v="Libre"/>
    <s v="Venezuela"/>
    <s v="Plato_18"/>
    <n v="225.4"/>
    <d v="2023-04-02T02:23:00"/>
    <d v="2023-04-02T02:23:00"/>
    <d v="2023-04-02T05:28:00"/>
    <d v="1899-12-30T03:05:00"/>
    <n v="2.1"/>
    <d v="1899-12-30T00:59:00"/>
    <s v="SI"/>
    <s v="domingo"/>
    <n v="208"/>
    <n v="86"/>
  </r>
  <r>
    <n v="188"/>
    <s v="Cliente_727"/>
    <n v="4"/>
    <d v="2023-04-02T03:40:00"/>
    <d v="2023-04-02T05:21:00"/>
    <s v="Mesero_3"/>
    <s v="Desayuno"/>
    <s v="Tarjeta de crédito"/>
    <n v="13.95"/>
    <s v="Reservada"/>
    <s v="Colombia"/>
    <s v="Plato_17"/>
    <n v="96.95"/>
    <d v="2023-04-02T03:40:00"/>
    <d v="2023-04-02T03:40:00"/>
    <d v="2023-04-02T05:21:00"/>
    <d v="1899-12-30T01:41:00"/>
    <n v="1.75"/>
    <d v="1899-12-30T00:00:00"/>
    <s v="NO"/>
    <s v="domingo"/>
    <n v="83"/>
    <n v="34"/>
  </r>
  <r>
    <n v="189"/>
    <s v="Cliente_548"/>
    <n v="4"/>
    <d v="2023-04-02T03:48:00"/>
    <d v="2023-04-02T06:10:00"/>
    <s v="Mesero_2"/>
    <s v="Almuerzo"/>
    <s v="Tarjeta de crédito"/>
    <n v="41.66"/>
    <s v="Reservada"/>
    <s v="España"/>
    <s v="Plato_18"/>
    <n v="233.66"/>
    <d v="2023-04-02T03:48:00"/>
    <d v="2023-04-02T03:48:00"/>
    <d v="2023-04-02T06:10:00"/>
    <d v="1899-12-30T02:22:00"/>
    <n v="1.95"/>
    <d v="1899-12-30T00:25:00"/>
    <s v="SI"/>
    <s v="domingo"/>
    <n v="192"/>
    <n v="80"/>
  </r>
  <r>
    <n v="190"/>
    <s v="Cliente_709"/>
    <n v="2"/>
    <d v="2023-04-02T01:31:00"/>
    <d v="2023-04-02T03:22:00"/>
    <s v="Mesero_2"/>
    <s v="Almuerzo"/>
    <s v="Tarjeta de crédito"/>
    <n v="38.880000000000003"/>
    <s v="Libre"/>
    <s v="Colombia"/>
    <s v="Plato_4"/>
    <n v="240.88"/>
    <d v="2023-04-02T01:31:00"/>
    <d v="2023-04-02T01:31:00"/>
    <d v="2023-04-02T03:22:00"/>
    <d v="1899-12-30T01:51:00"/>
    <n v="1.7"/>
    <d v="1899-12-30T00:09:00"/>
    <s v="SI"/>
    <s v="domingo"/>
    <n v="202"/>
    <n v="79"/>
  </r>
  <r>
    <n v="191"/>
    <s v="Cliente_30"/>
    <n v="6"/>
    <d v="2023-04-02T00:00:00"/>
    <d v="2023-04-02T02:36:00"/>
    <s v="Mesero_2"/>
    <s v="Almuerzo"/>
    <s v="Tarjeta de crédito"/>
    <n v="24.36"/>
    <s v="Ocupada"/>
    <s v="Paraguay"/>
    <s v="Plato_1"/>
    <n v="186.36"/>
    <d v="2023-04-02T00:00:00"/>
    <d v="2023-04-02T00:00:00"/>
    <d v="2023-04-02T02:36:00"/>
    <d v="1899-12-30T02:51:00"/>
    <n v="1.45"/>
    <d v="1899-12-30T01:24:00"/>
    <s v="SI"/>
    <s v="domingo"/>
    <n v="162"/>
    <n v="66"/>
  </r>
  <r>
    <n v="192"/>
    <s v="Cliente_412"/>
    <n v="4"/>
    <d v="2023-04-02T02:36:00"/>
    <d v="2023-04-02T04:53:00"/>
    <s v="Mesero_2"/>
    <s v="Desayuno"/>
    <s v="Efectivo"/>
    <n v="15.99"/>
    <s v="Libre"/>
    <s v="Chile"/>
    <s v="Plato_1"/>
    <n v="90.99"/>
    <d v="2023-04-02T02:36:00"/>
    <d v="2023-04-02T02:36:00"/>
    <d v="2023-04-02T04:53:00"/>
    <d v="1899-12-30T02:17:00"/>
    <n v="0.43333333333333335"/>
    <d v="1899-12-30T01:51:00"/>
    <s v="SI"/>
    <s v="domingo"/>
    <n v="75"/>
    <n v="30"/>
  </r>
  <r>
    <n v="193"/>
    <s v="Cliente_646"/>
    <n v="5"/>
    <d v="2023-04-02T00:12:00"/>
    <d v="2023-04-02T03:04:00"/>
    <s v="Mesero_5"/>
    <s v="Desayuno"/>
    <s v="Tarjeta de crédito"/>
    <n v="24.85"/>
    <s v="Reservada"/>
    <s v="Argentina"/>
    <s v="Plato_10"/>
    <n v="244.85"/>
    <d v="2023-04-02T00:12:00"/>
    <d v="2023-04-02T00:12:00"/>
    <d v="2023-04-02T03:04:00"/>
    <d v="1899-12-30T02:52:00"/>
    <n v="2.85"/>
    <d v="1899-12-30T00:01:00"/>
    <s v="SI"/>
    <s v="domingo"/>
    <n v="220"/>
    <n v="88"/>
  </r>
  <r>
    <n v="194"/>
    <s v="Cliente_151"/>
    <n v="6"/>
    <d v="2023-04-02T02:40:00"/>
    <d v="2023-04-02T03:56:00"/>
    <s v="Mesero_5"/>
    <s v="Almuerzo"/>
    <s v="Tarjeta de débito"/>
    <n v="11.41"/>
    <s v="Reservada"/>
    <s v="Perú"/>
    <s v="Plato_11"/>
    <n v="107.41"/>
    <d v="2023-04-02T02:40:00"/>
    <d v="2023-04-02T02:40:00"/>
    <d v="2023-04-02T03:56:00"/>
    <d v="1899-12-30T01:16:00"/>
    <n v="1.1333333333333333"/>
    <d v="1899-12-30T00:08:00"/>
    <s v="SI"/>
    <s v="domingo"/>
    <n v="96"/>
    <n v="38"/>
  </r>
  <r>
    <n v="195"/>
    <s v="Cliente_318"/>
    <n v="1"/>
    <d v="2023-04-02T03:04:00"/>
    <d v="2023-04-02T04:09:00"/>
    <s v="Mesero_3"/>
    <s v="Almuerzo"/>
    <s v="Tarjeta de débito"/>
    <n v="10.06"/>
    <s v="Ocupada"/>
    <s v="Colombia"/>
    <s v="Plato_1"/>
    <n v="60.06"/>
    <d v="2023-04-02T03:04:00"/>
    <d v="2023-04-02T03:04:00"/>
    <d v="2023-04-02T04:09:00"/>
    <d v="1899-12-30T01:20:00"/>
    <n v="0.85"/>
    <d v="1899-12-30T00:29:00"/>
    <s v="SI"/>
    <s v="domingo"/>
    <n v="50"/>
    <n v="20"/>
  </r>
  <r>
    <n v="196"/>
    <s v="Cliente_965"/>
    <n v="3"/>
    <d v="2023-04-02T00:11:00"/>
    <d v="2023-04-02T04:10:00"/>
    <s v="Mesero_2"/>
    <s v="Almuerzo"/>
    <s v="Tarjeta de crédito"/>
    <n v="42.65"/>
    <s v="Reservada"/>
    <s v="España"/>
    <s v="Plato_3"/>
    <n v="233.65"/>
    <d v="2023-04-02T00:11:00"/>
    <d v="2023-04-02T00:11:00"/>
    <d v="2023-04-02T04:10:00"/>
    <d v="1899-12-30T03:59:00"/>
    <n v="2.9333333333333331"/>
    <d v="1899-12-30T01:03:00"/>
    <s v="SI"/>
    <s v="domingo"/>
    <n v="191"/>
    <n v="78"/>
  </r>
  <r>
    <n v="197"/>
    <s v="Cliente_336"/>
    <n v="6"/>
    <d v="2023-04-02T02:46:00"/>
    <d v="2023-04-02T04:54:00"/>
    <s v="Mesero_2"/>
    <s v="Desayuno"/>
    <s v="Tarjeta de débito"/>
    <n v="20.11"/>
    <s v="Ocupada"/>
    <s v="Colombia"/>
    <s v="Plato_18"/>
    <n v="149.11000000000001"/>
    <d v="2023-04-02T02:46:00"/>
    <d v="2023-04-02T02:46:00"/>
    <d v="2023-04-02T04:54:00"/>
    <d v="1899-12-30T02:23:00"/>
    <n v="1.2"/>
    <d v="1899-12-30T01:11:00"/>
    <s v="SI"/>
    <s v="domingo"/>
    <n v="129"/>
    <n v="53"/>
  </r>
  <r>
    <n v="198"/>
    <s v="Cliente_560"/>
    <n v="4"/>
    <d v="2023-04-02T00:36:00"/>
    <d v="2023-04-02T03:05:00"/>
    <s v="Mesero_1"/>
    <s v="Almuerzo"/>
    <s v="Tarjeta de crédito"/>
    <n v="36.72"/>
    <s v="Reservada"/>
    <s v="España"/>
    <s v="Plato_6"/>
    <n v="90.72"/>
    <d v="2023-04-02T00:36:00"/>
    <d v="2023-04-02T00:36:00"/>
    <d v="2023-04-02T03:05:00"/>
    <d v="1899-12-30T02:29:00"/>
    <n v="0.55000000000000004"/>
    <d v="1899-12-30T01:56:00"/>
    <s v="SI"/>
    <s v="domingo"/>
    <n v="54"/>
    <n v="22"/>
  </r>
  <r>
    <n v="199"/>
    <s v="Cliente_367"/>
    <n v="5"/>
    <d v="2023-04-02T01:56:00"/>
    <d v="2023-04-02T05:40:00"/>
    <s v="Mesero_2"/>
    <s v="Cena"/>
    <s v="Tarjeta de débito"/>
    <n v="13.26"/>
    <s v="Libre"/>
    <s v="Paraguay"/>
    <s v="Plato_9"/>
    <n v="274.26"/>
    <d v="2023-04-02T01:56:00"/>
    <d v="2023-04-02T01:56:00"/>
    <d v="2023-04-02T05:40:00"/>
    <d v="1899-12-30T03:44:00"/>
    <n v="2.3666666666666667"/>
    <d v="1899-12-30T01:22:00"/>
    <s v="SI"/>
    <s v="domingo"/>
    <n v="261"/>
    <n v="105"/>
  </r>
  <r>
    <n v="200"/>
    <s v="Cliente_765"/>
    <n v="4"/>
    <d v="2023-04-02T02:35:00"/>
    <d v="2023-04-02T05:26:00"/>
    <s v="Mesero_3"/>
    <s v="Almuerzo"/>
    <s v="Tarjeta de crédito"/>
    <n v="48.73"/>
    <s v="Reservada"/>
    <s v="Colombia"/>
    <s v="Plato_12"/>
    <n v="136.72999999999999"/>
    <d v="2023-04-02T02:35:00"/>
    <d v="2023-04-02T02:35:00"/>
    <d v="2023-04-02T05:26:00"/>
    <d v="1899-12-30T02:51:00"/>
    <n v="1.1166666666666667"/>
    <d v="1899-12-30T01:44:00"/>
    <s v="SI"/>
    <s v="domingo"/>
    <n v="88"/>
    <n v="36"/>
  </r>
  <r>
    <n v="201"/>
    <s v="Cliente_679"/>
    <n v="5"/>
    <d v="2023-04-02T00:18:00"/>
    <d v="2023-04-02T01:50:00"/>
    <s v="Mesero_1"/>
    <s v="Cena"/>
    <s v="Tarjeta de crédito"/>
    <n v="19.84"/>
    <s v="Reservada"/>
    <s v="Perú"/>
    <s v="Plato_7"/>
    <n v="91.84"/>
    <d v="2023-04-02T00:18:00"/>
    <d v="2023-04-02T00:18:00"/>
    <d v="2023-04-02T01:50:00"/>
    <d v="1899-12-30T01:32:00"/>
    <n v="0.96666666666666667"/>
    <d v="1899-12-30T00:34:00"/>
    <s v="SI"/>
    <s v="domingo"/>
    <n v="72"/>
    <n v="30"/>
  </r>
  <r>
    <n v="202"/>
    <s v="Cliente_512"/>
    <n v="5"/>
    <d v="2023-04-02T00:58:00"/>
    <d v="2023-04-02T02:00:00"/>
    <s v="Mesero_3"/>
    <s v="Almuerzo"/>
    <s v="Tarjeta de crédito"/>
    <n v="24.19"/>
    <s v="Ocupada"/>
    <s v="Bolivia"/>
    <s v="Plato_19"/>
    <n v="230.19"/>
    <d v="2023-04-02T00:58:00"/>
    <d v="2023-04-02T00:58:00"/>
    <d v="2023-04-02T02:00:00"/>
    <d v="1899-12-30T01:17:00"/>
    <n v="2.6"/>
    <d v="1899-12-30T00:00:00"/>
    <s v="NO"/>
    <s v="domingo"/>
    <n v="206"/>
    <n v="80"/>
  </r>
  <r>
    <n v="203"/>
    <s v="Cliente_701"/>
    <n v="2"/>
    <d v="2023-04-02T03:57:00"/>
    <d v="2023-04-02T05:21:00"/>
    <s v="Mesero_1"/>
    <s v="Almuerzo"/>
    <s v="Tarjeta de crédito"/>
    <n v="40.19"/>
    <s v="Libre"/>
    <s v="Perú"/>
    <s v="Plato_17"/>
    <n v="196.19"/>
    <d v="2023-04-02T03:57:00"/>
    <d v="2023-04-02T03:57:00"/>
    <d v="2023-04-02T05:21:00"/>
    <d v="1899-12-30T01:24:00"/>
    <n v="1.4166666666666667"/>
    <d v="1899-12-30T00:00:00"/>
    <s v="NO"/>
    <s v="domingo"/>
    <n v="156"/>
    <n v="60"/>
  </r>
  <r>
    <n v="204"/>
    <s v="Cliente_331"/>
    <n v="5"/>
    <d v="2023-04-02T00:17:00"/>
    <d v="2023-04-02T02:25:00"/>
    <s v="Mesero_1"/>
    <s v="Almuerzo"/>
    <s v="Efectivo"/>
    <n v="49.56"/>
    <s v="Libre"/>
    <s v="Uruguay"/>
    <s v="Plato_7"/>
    <n v="97.56"/>
    <d v="2023-04-02T00:17:00"/>
    <d v="2023-04-02T00:17:00"/>
    <d v="2023-04-02T02:25:00"/>
    <d v="1899-12-30T02:08:00"/>
    <n v="0.35"/>
    <d v="1899-12-30T01:47:00"/>
    <s v="SI"/>
    <s v="domingo"/>
    <n v="48"/>
    <n v="20"/>
  </r>
  <r>
    <n v="205"/>
    <s v="Cliente_83"/>
    <n v="1"/>
    <d v="2023-04-02T02:15:00"/>
    <d v="2023-04-02T06:14:00"/>
    <s v="Mesero_2"/>
    <s v="Almuerzo"/>
    <s v="Tarjeta de débito"/>
    <n v="26.49"/>
    <s v="Libre"/>
    <s v="Chile"/>
    <s v="Plato_15"/>
    <n v="87.49"/>
    <d v="2023-04-02T02:15:00"/>
    <d v="2023-04-02T02:15:00"/>
    <d v="2023-04-02T06:14:00"/>
    <d v="1899-12-30T03:59:00"/>
    <n v="1.4333333333333333"/>
    <d v="1899-12-30T02:33:00"/>
    <s v="SI"/>
    <s v="domingo"/>
    <n v="61"/>
    <n v="25"/>
  </r>
  <r>
    <n v="206"/>
    <s v="Cliente_339"/>
    <n v="6"/>
    <d v="2023-04-02T03:27:00"/>
    <d v="2023-04-02T06:09:00"/>
    <s v="Mesero_4"/>
    <s v="Almuerzo"/>
    <s v="Tarjeta de crédito"/>
    <n v="36.96"/>
    <s v="Ocupada"/>
    <s v="Bolivia"/>
    <s v="Plato_2"/>
    <n v="66.960000000000008"/>
    <d v="2023-04-02T03:27:00"/>
    <d v="2023-04-02T03:27:00"/>
    <d v="2023-04-02T06:09:00"/>
    <d v="1899-12-30T02:57:00"/>
    <n v="0.96666666666666667"/>
    <d v="1899-12-30T01:59:00"/>
    <s v="SI"/>
    <s v="domingo"/>
    <n v="30"/>
    <n v="12"/>
  </r>
  <r>
    <n v="207"/>
    <s v="Cliente_323"/>
    <n v="3"/>
    <d v="2023-04-02T02:49:00"/>
    <d v="2023-04-02T04:02:00"/>
    <s v="Mesero_5"/>
    <s v="Cena"/>
    <s v="Tarjeta de crédito"/>
    <n v="46.54"/>
    <s v="Reservada"/>
    <s v="Brasil"/>
    <s v="Plato_10"/>
    <n v="226.54"/>
    <d v="2023-04-02T02:49:00"/>
    <d v="2023-04-02T02:49:00"/>
    <d v="2023-04-02T04:02:00"/>
    <d v="1899-12-30T01:13:00"/>
    <n v="1.85"/>
    <d v="1899-12-30T00:00:00"/>
    <s v="NO"/>
    <s v="domingo"/>
    <n v="180"/>
    <n v="72"/>
  </r>
  <r>
    <n v="208"/>
    <s v="Cliente_678"/>
    <n v="4"/>
    <d v="2023-04-02T03:33:00"/>
    <d v="2023-04-02T06:36:00"/>
    <s v="Mesero_1"/>
    <s v="Almuerzo"/>
    <s v="Tarjeta de débito"/>
    <n v="36.700000000000003"/>
    <s v="Ocupada"/>
    <s v="Perú"/>
    <s v="Plato_15"/>
    <n v="216.7"/>
    <d v="2023-04-02T03:33:00"/>
    <d v="2023-04-02T03:33:00"/>
    <d v="2023-04-02T06:36:00"/>
    <d v="1899-12-30T03:18:00"/>
    <n v="1.6666666666666667"/>
    <d v="1899-12-30T01:38:00"/>
    <s v="SI"/>
    <s v="domingo"/>
    <n v="180"/>
    <n v="71"/>
  </r>
  <r>
    <n v="209"/>
    <s v="Cliente_74"/>
    <n v="6"/>
    <d v="2023-04-02T01:31:00"/>
    <d v="2023-04-02T04:06:00"/>
    <s v="Mesero_1"/>
    <s v="Cena"/>
    <s v="Efectivo"/>
    <n v="34.49"/>
    <s v="Reservada"/>
    <s v="Bolivia"/>
    <s v="Plato_14"/>
    <n v="248.49"/>
    <d v="2023-04-02T01:31:00"/>
    <d v="2023-04-02T01:31:00"/>
    <d v="2023-04-02T04:06:00"/>
    <d v="1899-12-30T02:35:00"/>
    <n v="2.85"/>
    <d v="1899-12-30T00:00:00"/>
    <s v="NO"/>
    <s v="domingo"/>
    <n v="214"/>
    <n v="87"/>
  </r>
  <r>
    <n v="210"/>
    <s v="Cliente_146"/>
    <n v="4"/>
    <d v="2023-04-02T02:43:00"/>
    <d v="2023-04-02T04:29:00"/>
    <s v="Mesero_2"/>
    <s v="Desayuno"/>
    <s v="Tarjeta de crédito"/>
    <n v="14.67"/>
    <s v="Libre"/>
    <s v="Venezuela"/>
    <s v="Plato_13"/>
    <n v="209.67"/>
    <d v="2023-04-02T02:43:00"/>
    <d v="2023-04-02T02:43:00"/>
    <d v="2023-04-02T04:29:00"/>
    <d v="1899-12-30T01:46:00"/>
    <n v="2.6333333333333333"/>
    <d v="1899-12-30T00:00:00"/>
    <s v="NO"/>
    <s v="domingo"/>
    <n v="195"/>
    <n v="75"/>
  </r>
  <r>
    <n v="211"/>
    <s v="Cliente_212"/>
    <n v="2"/>
    <d v="2023-04-02T03:40:00"/>
    <d v="2023-04-02T05:26:00"/>
    <s v="Mesero_1"/>
    <s v="Almuerzo"/>
    <s v="Tarjeta de débito"/>
    <n v="11.13"/>
    <s v="Reservada"/>
    <s v="Argentina"/>
    <s v="Plato_13"/>
    <n v="180.13"/>
    <d v="2023-04-02T03:40:00"/>
    <d v="2023-04-02T03:40:00"/>
    <d v="2023-04-02T05:26:00"/>
    <d v="1899-12-30T01:46:00"/>
    <n v="2.25"/>
    <d v="1899-12-30T00:00:00"/>
    <s v="NO"/>
    <s v="domingo"/>
    <n v="169"/>
    <n v="68"/>
  </r>
  <r>
    <n v="212"/>
    <s v="Cliente_36"/>
    <n v="6"/>
    <d v="2023-04-02T02:35:00"/>
    <d v="2023-04-02T03:40:00"/>
    <s v="Mesero_4"/>
    <s v="Almuerzo"/>
    <s v="Tarjeta de débito"/>
    <n v="18.850000000000001"/>
    <s v="Ocupada"/>
    <s v="Perú"/>
    <s v="Plato_2"/>
    <n v="263.85000000000002"/>
    <d v="2023-04-02T02:35:00"/>
    <d v="2023-04-02T02:35:00"/>
    <d v="2023-04-02T03:40:00"/>
    <d v="1899-12-30T01:20:00"/>
    <n v="2.7333333333333334"/>
    <d v="1899-12-30T00:00:00"/>
    <s v="NO"/>
    <s v="domingo"/>
    <n v="245"/>
    <n v="101"/>
  </r>
  <r>
    <n v="213"/>
    <s v="Cliente_3"/>
    <n v="6"/>
    <d v="2023-04-02T01:46:00"/>
    <d v="2023-04-02T04:58:00"/>
    <s v="Mesero_5"/>
    <s v="Almuerzo"/>
    <s v="Tarjeta de crédito"/>
    <n v="28.1"/>
    <s v="Libre"/>
    <s v="Perú"/>
    <s v="Plato_6"/>
    <n v="115.1"/>
    <d v="2023-04-02T01:46:00"/>
    <d v="2023-04-02T01:46:00"/>
    <d v="2023-04-02T04:58:00"/>
    <d v="1899-12-30T03:12:00"/>
    <n v="1.6666666666666667"/>
    <d v="1899-12-30T01:32:00"/>
    <s v="SI"/>
    <s v="domingo"/>
    <n v="87"/>
    <n v="35"/>
  </r>
  <r>
    <n v="214"/>
    <s v="Cliente_176"/>
    <n v="4"/>
    <d v="2023-04-02T03:18:00"/>
    <d v="2023-04-02T05:09:00"/>
    <s v="Mesero_1"/>
    <s v="Almuerzo"/>
    <s v="Tarjeta de débito"/>
    <n v="33.39"/>
    <s v="Ocupada"/>
    <s v="Argentina"/>
    <s v="Plato_18"/>
    <n v="261.39"/>
    <d v="2023-04-02T03:18:00"/>
    <d v="2023-04-02T03:18:00"/>
    <d v="2023-04-02T05:09:00"/>
    <d v="1899-12-30T02:06:00"/>
    <n v="0.6333333333333333"/>
    <d v="1899-12-30T01:28:00"/>
    <s v="SI"/>
    <s v="domingo"/>
    <n v="228"/>
    <n v="89"/>
  </r>
  <r>
    <n v="215"/>
    <s v="Cliente_551"/>
    <n v="4"/>
    <d v="2023-04-02T03:52:00"/>
    <d v="2023-04-02T06:25:00"/>
    <s v="Mesero_3"/>
    <s v="Almuerzo"/>
    <s v="Tarjeta de débito"/>
    <n v="35.64"/>
    <s v="Ocupada"/>
    <s v="Uruguay"/>
    <s v="Plato_18"/>
    <n v="193.64"/>
    <d v="2023-04-02T03:52:00"/>
    <d v="2023-04-02T03:52:00"/>
    <d v="2023-04-02T06:25:00"/>
    <d v="1899-12-30T02:48:00"/>
    <n v="0.76666666666666672"/>
    <d v="1899-12-30T02:02:00"/>
    <s v="SI"/>
    <s v="domingo"/>
    <n v="158"/>
    <n v="64"/>
  </r>
  <r>
    <n v="216"/>
    <s v="Cliente_240"/>
    <n v="6"/>
    <d v="2023-04-02T01:46:00"/>
    <d v="2023-04-02T05:36:00"/>
    <s v="Mesero_2"/>
    <s v="Almuerzo"/>
    <s v="Tarjeta de crédito"/>
    <n v="35.69"/>
    <s v="Libre"/>
    <s v="Uruguay"/>
    <s v="Plato_1"/>
    <n v="177.69"/>
    <d v="2023-04-02T01:46:00"/>
    <d v="2023-04-02T01:46:00"/>
    <d v="2023-04-02T05:36:00"/>
    <d v="1899-12-30T03:50:00"/>
    <n v="2"/>
    <d v="1899-12-30T01:50:00"/>
    <s v="SI"/>
    <s v="domingo"/>
    <n v="142"/>
    <n v="56"/>
  </r>
  <r>
    <n v="217"/>
    <s v="Cliente_124"/>
    <n v="2"/>
    <d v="2023-04-02T00:54:00"/>
    <d v="2023-04-02T04:45:00"/>
    <s v="Mesero_3"/>
    <s v="Cena"/>
    <s v="Tarjeta de crédito"/>
    <n v="31.17"/>
    <s v="Ocupada"/>
    <s v="Colombia"/>
    <s v="Plato_15"/>
    <n v="127.17"/>
    <d v="2023-04-02T00:54:00"/>
    <d v="2023-04-02T00:54:00"/>
    <d v="2023-04-02T04:45:00"/>
    <d v="1899-12-30T04:06:00"/>
    <n v="0.21666666666666667"/>
    <d v="1899-12-30T03:53:00"/>
    <s v="SI"/>
    <s v="domingo"/>
    <n v="96"/>
    <n v="39"/>
  </r>
  <r>
    <n v="218"/>
    <s v="Cliente_759"/>
    <n v="3"/>
    <d v="2023-04-02T00:27:00"/>
    <d v="2023-04-02T03:41:00"/>
    <s v="Mesero_5"/>
    <s v="Almuerzo"/>
    <s v="Tarjeta de crédito"/>
    <n v="23.34"/>
    <s v="Ocupada"/>
    <s v="Argentina"/>
    <s v="Plato_12"/>
    <n v="207.34"/>
    <d v="2023-04-02T00:27:00"/>
    <d v="2023-04-02T00:27:00"/>
    <d v="2023-04-02T03:41:00"/>
    <d v="1899-12-30T03:29:00"/>
    <n v="0.76666666666666672"/>
    <d v="1899-12-30T02:43:00"/>
    <s v="SI"/>
    <s v="domingo"/>
    <n v="184"/>
    <n v="75"/>
  </r>
  <r>
    <n v="219"/>
    <s v="Cliente_959"/>
    <n v="5"/>
    <d v="2023-04-02T02:33:00"/>
    <d v="2023-04-02T04:49:00"/>
    <s v="Mesero_3"/>
    <s v="Almuerzo"/>
    <s v="Tarjeta de crédito"/>
    <n v="46.96"/>
    <s v="Libre"/>
    <s v="Venezuela"/>
    <s v="Plato_14"/>
    <n v="185.96"/>
    <d v="2023-04-02T02:33:00"/>
    <d v="2023-04-02T02:33:00"/>
    <d v="2023-04-02T04:49:00"/>
    <d v="1899-12-30T02:16:00"/>
    <n v="0.38333333333333336"/>
    <d v="1899-12-30T01:53:00"/>
    <s v="SI"/>
    <s v="domingo"/>
    <n v="139"/>
    <n v="54"/>
  </r>
  <r>
    <n v="220"/>
    <s v="Cliente_151"/>
    <n v="6"/>
    <d v="2023-04-02T01:01:00"/>
    <d v="2023-04-02T04:57:00"/>
    <s v="Mesero_5"/>
    <s v="Almuerzo"/>
    <s v="Tarjeta de crédito"/>
    <n v="48.5"/>
    <s v="Reservada"/>
    <s v="Ecuador"/>
    <s v="Plato_7"/>
    <n v="72.5"/>
    <d v="2023-04-02T01:01:00"/>
    <d v="2023-04-02T01:01:00"/>
    <d v="2023-04-02T04:57:00"/>
    <d v="1899-12-30T03:56:00"/>
    <n v="0.21666666666666667"/>
    <d v="1899-12-30T03:43:00"/>
    <s v="SI"/>
    <s v="domingo"/>
    <n v="24"/>
    <n v="10"/>
  </r>
  <r>
    <n v="221"/>
    <s v="Cliente_744"/>
    <n v="1"/>
    <d v="2023-04-02T01:51:00"/>
    <d v="2023-04-02T03:05:00"/>
    <s v="Mesero_3"/>
    <s v="Almuerzo"/>
    <s v="Tarjeta de crédito"/>
    <n v="17.829999999999998"/>
    <s v="Libre"/>
    <s v="Chile"/>
    <s v="Plato_15"/>
    <n v="210.82999999999998"/>
    <d v="2023-04-02T01:51:00"/>
    <d v="2023-04-02T01:51:00"/>
    <d v="2023-04-02T03:05:00"/>
    <d v="1899-12-30T01:14:00"/>
    <n v="1.8"/>
    <d v="1899-12-30T00:00:00"/>
    <s v="NO"/>
    <s v="domingo"/>
    <n v="193"/>
    <n v="79"/>
  </r>
  <r>
    <n v="222"/>
    <s v="Cliente_189"/>
    <n v="3"/>
    <d v="2023-04-02T03:38:00"/>
    <d v="2023-04-02T06:42:00"/>
    <s v="Mesero_5"/>
    <s v="Cena"/>
    <s v="Tarjeta de débito"/>
    <n v="32.58"/>
    <s v="Libre"/>
    <s v="Ecuador"/>
    <s v="Plato_14"/>
    <n v="129.57999999999998"/>
    <d v="2023-04-02T03:38:00"/>
    <d v="2023-04-02T03:38:00"/>
    <d v="2023-04-02T06:42:00"/>
    <d v="1899-12-30T03:04:00"/>
    <n v="1.4166666666666667"/>
    <d v="1899-12-30T01:39:00"/>
    <s v="SI"/>
    <s v="domingo"/>
    <n v="97"/>
    <n v="39"/>
  </r>
  <r>
    <n v="223"/>
    <s v="Cliente_576"/>
    <n v="2"/>
    <d v="2023-04-02T01:16:00"/>
    <d v="2023-04-02T02:50:00"/>
    <s v="Mesero_5"/>
    <s v="Cena"/>
    <s v="Tarjeta de crédito"/>
    <n v="49.62"/>
    <s v="Reservada"/>
    <s v="Argentina"/>
    <s v="Plato_15"/>
    <n v="81.62"/>
    <d v="2023-04-02T01:16:00"/>
    <d v="2023-04-02T01:16:00"/>
    <d v="2023-04-02T02:50:00"/>
    <d v="1899-12-30T01:34:00"/>
    <n v="0.8833333333333333"/>
    <d v="1899-12-30T00:41:00"/>
    <s v="SI"/>
    <s v="domingo"/>
    <n v="32"/>
    <n v="13"/>
  </r>
  <r>
    <n v="224"/>
    <s v="Cliente_474"/>
    <n v="6"/>
    <d v="2023-04-02T02:07:00"/>
    <d v="2023-04-02T05:47:00"/>
    <s v="Mesero_3"/>
    <s v="Almuerzo"/>
    <s v="Tarjeta de crédito"/>
    <n v="17.61"/>
    <s v="Ocupada"/>
    <s v="Bolivia"/>
    <s v="Plato_10"/>
    <n v="69.61"/>
    <d v="2023-04-02T02:07:00"/>
    <d v="2023-04-02T02:07:00"/>
    <d v="2023-04-02T05:47:00"/>
    <d v="1899-12-30T03:55:00"/>
    <n v="0.33333333333333331"/>
    <d v="1899-12-30T03:35:00"/>
    <s v="SI"/>
    <s v="domingo"/>
    <n v="52"/>
    <n v="22"/>
  </r>
  <r>
    <n v="225"/>
    <s v="Cliente_990"/>
    <n v="4"/>
    <d v="2023-04-02T00:14:00"/>
    <d v="2023-04-02T01:24:00"/>
    <s v="Mesero_3"/>
    <s v="Desayuno"/>
    <s v="Tarjeta de crédito"/>
    <n v="35.020000000000003"/>
    <s v="Reservada"/>
    <s v="Perú"/>
    <s v="Plato_11"/>
    <n v="203.02"/>
    <d v="2023-04-02T00:14:00"/>
    <d v="2023-04-02T00:14:00"/>
    <d v="2023-04-02T01:24:00"/>
    <d v="1899-12-30T01:10:00"/>
    <n v="1.5666666666666667"/>
    <d v="1899-12-30T00:00:00"/>
    <s v="NO"/>
    <s v="domingo"/>
    <n v="168"/>
    <n v="66"/>
  </r>
  <r>
    <n v="226"/>
    <s v="Cliente_67"/>
    <n v="6"/>
    <d v="2023-04-02T00:58:00"/>
    <d v="2023-04-02T04:09:00"/>
    <s v="Mesero_1"/>
    <s v="Cena"/>
    <s v="Tarjeta de crédito"/>
    <n v="39.479999999999997"/>
    <s v="Reservada"/>
    <s v="Venezuela"/>
    <s v="Plato_3"/>
    <n v="210.48"/>
    <d v="2023-04-02T00:58:00"/>
    <d v="2023-04-02T00:58:00"/>
    <d v="2023-04-02T04:09:00"/>
    <d v="1899-12-30T03:11:00"/>
    <n v="2.4333333333333331"/>
    <d v="1899-12-30T00:45:00"/>
    <s v="SI"/>
    <s v="domingo"/>
    <n v="171"/>
    <n v="69"/>
  </r>
  <r>
    <n v="227"/>
    <s v="Cliente_378"/>
    <n v="6"/>
    <d v="2023-04-02T01:49:00"/>
    <d v="2023-04-02T04:52:00"/>
    <s v="Mesero_5"/>
    <s v="Almuerzo"/>
    <s v="Tarjeta de crédito"/>
    <n v="41.05"/>
    <s v="Libre"/>
    <s v="Chile"/>
    <s v="Plato_7"/>
    <n v="252.05"/>
    <d v="2023-04-02T01:49:00"/>
    <d v="2023-04-02T01:49:00"/>
    <d v="2023-04-02T04:52:00"/>
    <d v="1899-12-30T03:03:00"/>
    <n v="1.9833333333333334"/>
    <d v="1899-12-30T01:04:00"/>
    <s v="SI"/>
    <s v="domingo"/>
    <n v="211"/>
    <n v="84"/>
  </r>
  <r>
    <n v="228"/>
    <s v="Cliente_445"/>
    <n v="4"/>
    <d v="2023-04-02T01:40:00"/>
    <d v="2023-04-02T04:02:00"/>
    <s v="Mesero_3"/>
    <s v="Almuerzo"/>
    <s v="Tarjeta de crédito"/>
    <n v="10.66"/>
    <s v="Ocupada"/>
    <s v="Ecuador"/>
    <s v="Plato_14"/>
    <n v="79.66"/>
    <d v="2023-04-02T01:40:00"/>
    <d v="2023-04-02T01:40:00"/>
    <d v="2023-04-02T04:02:00"/>
    <d v="1899-12-30T02:37:00"/>
    <n v="0.58333333333333337"/>
    <d v="1899-12-30T02:02:00"/>
    <s v="SI"/>
    <s v="domingo"/>
    <n v="69"/>
    <n v="27"/>
  </r>
  <r>
    <n v="229"/>
    <s v="Cliente_984"/>
    <n v="3"/>
    <d v="2023-04-02T02:34:00"/>
    <d v="2023-04-02T04:30:00"/>
    <s v="Mesero_2"/>
    <s v="Cena"/>
    <s v="Tarjeta de crédito"/>
    <n v="28.58"/>
    <s v="Reservada"/>
    <s v="Bolivia"/>
    <s v="Plato_1"/>
    <n v="152.57999999999998"/>
    <d v="2023-04-02T02:34:00"/>
    <d v="2023-04-02T02:34:00"/>
    <d v="2023-04-02T04:30:00"/>
    <d v="1899-12-30T01:56:00"/>
    <n v="1.95"/>
    <d v="1899-12-30T00:00:00"/>
    <s v="NO"/>
    <s v="domingo"/>
    <n v="124"/>
    <n v="50"/>
  </r>
  <r>
    <n v="230"/>
    <s v="Cliente_167"/>
    <n v="5"/>
    <d v="2023-04-02T02:15:00"/>
    <d v="2023-04-02T04:48:00"/>
    <s v="Mesero_2"/>
    <s v="Almuerzo"/>
    <s v="Tarjeta de crédito"/>
    <n v="15.84"/>
    <s v="Libre"/>
    <s v="Venezuela"/>
    <s v="Plato_15"/>
    <n v="229.84"/>
    <d v="2023-04-02T02:15:00"/>
    <d v="2023-04-02T02:15:00"/>
    <d v="2023-04-02T04:48:00"/>
    <d v="1899-12-30T02:33:00"/>
    <n v="1.5166666666666666"/>
    <d v="1899-12-30T01:02:00"/>
    <s v="SI"/>
    <s v="domingo"/>
    <n v="214"/>
    <n v="87"/>
  </r>
  <r>
    <n v="231"/>
    <s v="Cliente_877"/>
    <n v="2"/>
    <d v="2023-04-02T01:12:00"/>
    <d v="2023-04-02T03:10:00"/>
    <s v="Mesero_2"/>
    <s v="Almuerzo"/>
    <s v="Tarjeta de crédito"/>
    <n v="49.1"/>
    <s v="Ocupada"/>
    <s v="Perú"/>
    <s v="Plato_13"/>
    <n v="257.10000000000002"/>
    <d v="2023-04-02T01:12:00"/>
    <d v="2023-04-02T01:12:00"/>
    <d v="2023-04-02T03:10:00"/>
    <d v="1899-12-30T02:13:00"/>
    <n v="2.5"/>
    <d v="1899-12-30T00:00:00"/>
    <s v="NO"/>
    <s v="domingo"/>
    <n v="208"/>
    <n v="83"/>
  </r>
  <r>
    <n v="232"/>
    <s v="Cliente_494"/>
    <n v="2"/>
    <d v="2023-04-02T02:04:00"/>
    <d v="2023-04-02T03:25:00"/>
    <s v="Mesero_1"/>
    <s v="Almuerzo"/>
    <s v="Tarjeta de crédito"/>
    <n v="15.43"/>
    <s v="Reservada"/>
    <s v="Argentina"/>
    <s v="Plato_7"/>
    <n v="205.43"/>
    <d v="2023-04-02T02:04:00"/>
    <d v="2023-04-02T02:04:00"/>
    <d v="2023-04-02T03:25:00"/>
    <d v="1899-12-30T01:21:00"/>
    <n v="2.3166666666666669"/>
    <d v="1899-12-30T00:00:00"/>
    <s v="NO"/>
    <s v="domingo"/>
    <n v="190"/>
    <n v="78"/>
  </r>
  <r>
    <n v="233"/>
    <s v="Cliente_881"/>
    <n v="1"/>
    <d v="2023-04-02T00:52:00"/>
    <d v="2023-04-02T02:39:00"/>
    <s v="Mesero_2"/>
    <s v="Desayuno"/>
    <s v="Tarjeta de débito"/>
    <n v="45.64"/>
    <s v="Libre"/>
    <s v="Argentina"/>
    <s v="Plato_12"/>
    <n v="83.64"/>
    <d v="2023-04-02T00:52:00"/>
    <d v="2023-04-02T00:52:00"/>
    <d v="2023-04-02T02:39:00"/>
    <d v="1899-12-30T01:47:00"/>
    <n v="0.51666666666666672"/>
    <d v="1899-12-30T01:16:00"/>
    <s v="SI"/>
    <s v="domingo"/>
    <n v="38"/>
    <n v="16"/>
  </r>
  <r>
    <n v="234"/>
    <s v="Cliente_264"/>
    <n v="6"/>
    <d v="2023-04-02T02:46:00"/>
    <d v="2023-04-02T05:28:00"/>
    <s v="Mesero_3"/>
    <s v="Desayuno"/>
    <s v="Tarjeta de crédito"/>
    <n v="10.220000000000001"/>
    <s v="Libre"/>
    <s v="Brasil"/>
    <s v="Plato_2"/>
    <n v="235.22"/>
    <d v="2023-04-02T02:46:00"/>
    <d v="2023-04-02T02:46:00"/>
    <d v="2023-04-02T05:28:00"/>
    <d v="1899-12-30T02:42:00"/>
    <n v="1.65"/>
    <d v="1899-12-30T01:03:00"/>
    <s v="SI"/>
    <s v="domingo"/>
    <n v="225"/>
    <n v="90"/>
  </r>
  <r>
    <n v="235"/>
    <s v="Cliente_230"/>
    <n v="5"/>
    <d v="2023-04-02T00:22:00"/>
    <d v="2023-04-02T02:48:00"/>
    <s v="Mesero_3"/>
    <s v="Cena"/>
    <s v="Tarjeta de crédito"/>
    <n v="26.37"/>
    <s v="Reservada"/>
    <s v="España"/>
    <s v="Plato_11"/>
    <n v="59.370000000000005"/>
    <d v="2023-04-02T00:22:00"/>
    <d v="2023-04-02T00:22:00"/>
    <d v="2023-04-02T02:48:00"/>
    <d v="1899-12-30T02:26:00"/>
    <n v="0.41666666666666669"/>
    <d v="1899-12-30T02:01:00"/>
    <s v="SI"/>
    <s v="domingo"/>
    <n v="33"/>
    <n v="13"/>
  </r>
  <r>
    <n v="236"/>
    <s v="Cliente_142"/>
    <n v="2"/>
    <d v="2023-04-02T00:52:00"/>
    <d v="2023-04-02T02:26:00"/>
    <s v="Mesero_3"/>
    <s v="Almuerzo"/>
    <s v="Tarjeta de crédito"/>
    <n v="39.81"/>
    <s v="Libre"/>
    <s v="Argentina"/>
    <s v="Plato_11"/>
    <n v="294.81"/>
    <d v="2023-04-02T00:52:00"/>
    <d v="2023-04-02T00:52:00"/>
    <d v="2023-04-02T02:26:00"/>
    <d v="1899-12-30T01:34:00"/>
    <n v="1.6833333333333333"/>
    <d v="1899-12-30T00:00:00"/>
    <s v="NO"/>
    <s v="domingo"/>
    <n v="255"/>
    <n v="102"/>
  </r>
  <r>
    <n v="237"/>
    <s v="Cliente_55"/>
    <n v="6"/>
    <d v="2023-04-02T02:45:00"/>
    <d v="2023-04-02T06:00:00"/>
    <s v="Mesero_2"/>
    <s v="Almuerzo"/>
    <s v="Tarjeta de crédito"/>
    <n v="13.15"/>
    <s v="Ocupada"/>
    <s v="Perú"/>
    <s v="Plato_14"/>
    <n v="119.15"/>
    <d v="2023-04-02T02:45:00"/>
    <d v="2023-04-02T02:45:00"/>
    <d v="2023-04-02T06:00:00"/>
    <d v="1899-12-30T03:30:00"/>
    <n v="0.6166666666666667"/>
    <d v="1899-12-30T02:53:00"/>
    <s v="SI"/>
    <s v="domingo"/>
    <n v="106"/>
    <n v="42"/>
  </r>
  <r>
    <n v="238"/>
    <s v="Cliente_599"/>
    <n v="6"/>
    <d v="2023-04-02T02:17:00"/>
    <d v="2023-04-02T04:56:00"/>
    <s v="Mesero_2"/>
    <s v="Desayuno"/>
    <s v="Tarjeta de crédito"/>
    <n v="33.020000000000003"/>
    <s v="Libre"/>
    <s v="Brasil"/>
    <s v="Plato_19"/>
    <n v="105.02000000000001"/>
    <d v="2023-04-02T02:17:00"/>
    <d v="2023-04-02T02:17:00"/>
    <d v="2023-04-02T04:56:00"/>
    <d v="1899-12-30T02:39:00"/>
    <n v="0.75"/>
    <d v="1899-12-30T01:54:00"/>
    <s v="SI"/>
    <s v="domingo"/>
    <n v="72"/>
    <n v="28"/>
  </r>
  <r>
    <n v="239"/>
    <s v="Cliente_856"/>
    <n v="6"/>
    <d v="2023-04-02T02:46:00"/>
    <d v="2023-04-02T06:07:00"/>
    <s v="Mesero_4"/>
    <s v="Almuerzo"/>
    <s v="Efectivo"/>
    <n v="11.76"/>
    <s v="Reservada"/>
    <s v="Brasil"/>
    <s v="Plato_10"/>
    <n v="85.76"/>
    <d v="2023-04-02T02:46:00"/>
    <d v="2023-04-02T02:46:00"/>
    <d v="2023-04-02T06:07:00"/>
    <d v="1899-12-30T03:21:00"/>
    <n v="1.2166666666666666"/>
    <d v="1899-12-30T02:08:00"/>
    <s v="SI"/>
    <s v="domingo"/>
    <n v="74"/>
    <n v="31"/>
  </r>
  <r>
    <n v="240"/>
    <s v="Cliente_722"/>
    <n v="1"/>
    <d v="2023-04-02T00:16:00"/>
    <d v="2023-04-02T03:10:00"/>
    <s v="Mesero_3"/>
    <s v="Almuerzo"/>
    <s v="Tarjeta de débito"/>
    <n v="33.81"/>
    <s v="Libre"/>
    <s v="Perú"/>
    <s v="Plato_17"/>
    <n v="327.81"/>
    <d v="2023-04-02T00:16:00"/>
    <d v="2023-04-02T00:16:00"/>
    <d v="2023-04-02T03:10:00"/>
    <d v="1899-12-30T02:54:00"/>
    <n v="2.15"/>
    <d v="1899-12-30T00:45:00"/>
    <s v="SI"/>
    <s v="domingo"/>
    <n v="294"/>
    <n v="118"/>
  </r>
  <r>
    <n v="241"/>
    <s v="Cliente_935"/>
    <n v="4"/>
    <d v="2023-04-02T00:04:00"/>
    <d v="2023-04-02T01:04:00"/>
    <s v="Mesero_5"/>
    <s v="Almuerzo"/>
    <s v="Tarjeta de crédito"/>
    <n v="38.97"/>
    <s v="Ocupada"/>
    <s v="Brasil"/>
    <s v="Plato_4"/>
    <n v="56.97"/>
    <d v="2023-04-02T00:04:00"/>
    <d v="2023-04-02T00:04:00"/>
    <d v="2023-04-02T01:04:00"/>
    <d v="1899-12-30T01:15:00"/>
    <n v="0.18333333333333332"/>
    <d v="1899-12-30T01:04:00"/>
    <s v="SI"/>
    <s v="domingo"/>
    <n v="18"/>
    <n v="8"/>
  </r>
  <r>
    <n v="242"/>
    <s v="Cliente_961"/>
    <n v="2"/>
    <d v="2023-04-02T03:42:00"/>
    <d v="2023-04-02T05:09:00"/>
    <s v="Mesero_2"/>
    <s v="Almuerzo"/>
    <s v="Tarjeta de crédito"/>
    <n v="31.29"/>
    <s v="Reservada"/>
    <s v="Venezuela"/>
    <s v="Plato_10"/>
    <n v="165.29"/>
    <d v="2023-04-02T03:42:00"/>
    <d v="2023-04-02T03:42:00"/>
    <d v="2023-04-02T05:09:00"/>
    <d v="1899-12-30T01:27:00"/>
    <n v="1.65"/>
    <d v="1899-12-30T00:00:00"/>
    <s v="NO"/>
    <s v="domingo"/>
    <n v="134"/>
    <n v="54"/>
  </r>
  <r>
    <n v="243"/>
    <s v="Cliente_924"/>
    <n v="4"/>
    <d v="2023-04-02T00:42:00"/>
    <d v="2023-04-02T04:11:00"/>
    <s v="Mesero_2"/>
    <s v="Almuerzo"/>
    <s v="Tarjeta de crédito"/>
    <n v="21.45"/>
    <s v="Libre"/>
    <s v="España"/>
    <s v="Plato_20"/>
    <n v="141.44999999999999"/>
    <d v="2023-04-02T00:42:00"/>
    <d v="2023-04-02T00:42:00"/>
    <d v="2023-04-02T04:11:00"/>
    <d v="1899-12-30T03:29:00"/>
    <n v="0.36666666666666664"/>
    <d v="1899-12-30T03:07:00"/>
    <s v="SI"/>
    <s v="domingo"/>
    <n v="120"/>
    <n v="45"/>
  </r>
  <r>
    <n v="244"/>
    <s v="Cliente_390"/>
    <n v="6"/>
    <d v="2023-04-02T03:44:00"/>
    <d v="2023-04-02T06:01:00"/>
    <s v="Mesero_3"/>
    <s v="Almuerzo"/>
    <s v="Efectivo"/>
    <n v="17.649999999999999"/>
    <s v="Reservada"/>
    <s v="Perú"/>
    <s v="Plato_20"/>
    <n v="175.65"/>
    <d v="2023-04-02T03:44:00"/>
    <d v="2023-04-02T03:44:00"/>
    <d v="2023-04-02T06:01:00"/>
    <d v="1899-12-30T02:17:00"/>
    <n v="1.4833333333333334"/>
    <d v="1899-12-30T00:48:00"/>
    <s v="SI"/>
    <s v="domingo"/>
    <n v="158"/>
    <n v="61"/>
  </r>
  <r>
    <n v="245"/>
    <s v="Cliente_579"/>
    <n v="1"/>
    <d v="2023-04-02T03:31:00"/>
    <d v="2023-04-02T06:57:00"/>
    <s v="Mesero_1"/>
    <s v="Almuerzo"/>
    <s v="Tarjeta de crédito"/>
    <n v="14.82"/>
    <s v="Reservada"/>
    <s v="Bolivia"/>
    <s v="Plato_4"/>
    <n v="287.82"/>
    <d v="2023-04-02T03:31:00"/>
    <d v="2023-04-02T03:31:00"/>
    <d v="2023-04-02T06:57:00"/>
    <d v="1899-12-30T03:26:00"/>
    <n v="1.9333333333333333"/>
    <d v="1899-12-30T01:30:00"/>
    <s v="SI"/>
    <s v="domingo"/>
    <n v="273"/>
    <n v="108"/>
  </r>
  <r>
    <n v="246"/>
    <s v="Cliente_961"/>
    <n v="6"/>
    <d v="2023-04-02T01:50:00"/>
    <d v="2023-04-02T04:09:00"/>
    <s v="Mesero_2"/>
    <s v="Almuerzo"/>
    <s v="Tarjeta de crédito"/>
    <n v="42.75"/>
    <s v="Libre"/>
    <s v="Bolivia"/>
    <s v="Plato_6"/>
    <n v="369.75"/>
    <d v="2023-04-02T01:50:00"/>
    <d v="2023-04-02T01:50:00"/>
    <d v="2023-04-02T04:09:00"/>
    <d v="1899-12-30T02:19:00"/>
    <n v="2.4333333333333331"/>
    <d v="1899-12-30T00:00:00"/>
    <s v="NO"/>
    <s v="domingo"/>
    <n v="327"/>
    <n v="131"/>
  </r>
  <r>
    <n v="247"/>
    <s v="Cliente_788"/>
    <n v="6"/>
    <d v="2023-04-02T02:34:00"/>
    <d v="2023-04-02T05:21:00"/>
    <s v="Mesero_2"/>
    <s v="Almuerzo"/>
    <s v="Tarjeta de crédito"/>
    <n v="49.07"/>
    <s v="Ocupada"/>
    <s v="Ecuador"/>
    <s v="Plato_11"/>
    <n v="115.07"/>
    <d v="2023-04-02T02:34:00"/>
    <d v="2023-04-02T02:34:00"/>
    <d v="2023-04-02T05:21:00"/>
    <d v="1899-12-30T03:02:00"/>
    <n v="0.98333333333333328"/>
    <d v="1899-12-30T02:03:00"/>
    <s v="SI"/>
    <s v="domingo"/>
    <n v="66"/>
    <n v="26"/>
  </r>
  <r>
    <n v="248"/>
    <s v="Cliente_567"/>
    <n v="6"/>
    <d v="2023-04-02T00:26:00"/>
    <d v="2023-04-02T02:18:00"/>
    <s v="Mesero_2"/>
    <s v="Almuerzo"/>
    <s v="Tarjeta de débito"/>
    <n v="18.690000000000001"/>
    <s v="Ocupada"/>
    <s v="Chile"/>
    <s v="Plato_18"/>
    <n v="243.69"/>
    <d v="2023-04-02T00:26:00"/>
    <d v="2023-04-02T00:26:00"/>
    <d v="2023-04-02T02:18:00"/>
    <d v="1899-12-30T02:07:00"/>
    <n v="2"/>
    <d v="1899-12-30T00:07:00"/>
    <s v="SI"/>
    <s v="domingo"/>
    <n v="225"/>
    <n v="92"/>
  </r>
  <r>
    <n v="249"/>
    <s v="Cliente_927"/>
    <n v="6"/>
    <d v="2023-04-02T00:58:00"/>
    <d v="2023-04-02T03:55:00"/>
    <s v="Mesero_2"/>
    <s v="Cena"/>
    <s v="Tarjeta de crédito"/>
    <n v="47.71"/>
    <s v="Ocupada"/>
    <s v="España"/>
    <s v="Plato_5"/>
    <n v="127.71000000000001"/>
    <d v="2023-04-02T00:58:00"/>
    <d v="2023-04-02T00:58:00"/>
    <d v="2023-04-02T03:55:00"/>
    <d v="1899-12-30T03:12:00"/>
    <n v="1.8166666666666667"/>
    <d v="1899-12-30T01:23:00"/>
    <s v="SI"/>
    <s v="domingo"/>
    <n v="80"/>
    <n v="34"/>
  </r>
  <r>
    <n v="250"/>
    <s v="Cliente_539"/>
    <n v="2"/>
    <d v="2023-04-02T02:56:00"/>
    <d v="2023-04-02T06:33:00"/>
    <s v="Mesero_4"/>
    <s v="Almuerzo"/>
    <s v="Tarjeta de crédito"/>
    <n v="23.21"/>
    <s v="Libre"/>
    <s v="España"/>
    <s v="Plato_3"/>
    <n v="43.21"/>
    <d v="2023-04-02T02:56:00"/>
    <d v="2023-04-02T02:56:00"/>
    <d v="2023-04-02T06:33:00"/>
    <d v="1899-12-30T03:37:00"/>
    <n v="0.48333333333333334"/>
    <d v="1899-12-30T03:08:00"/>
    <s v="SI"/>
    <s v="domingo"/>
    <n v="20"/>
    <n v="8"/>
  </r>
  <r>
    <n v="251"/>
    <s v="Cliente_872"/>
    <n v="6"/>
    <d v="2023-04-02T01:20:00"/>
    <d v="2023-04-02T04:24:00"/>
    <s v="Mesero_1"/>
    <s v="Almuerzo"/>
    <s v="Tarjeta de crédito"/>
    <n v="13.69"/>
    <s v="Ocupada"/>
    <s v="Uruguay"/>
    <s v="Plato_10"/>
    <n v="122.69"/>
    <d v="2023-04-02T01:20:00"/>
    <d v="2023-04-02T01:20:00"/>
    <d v="2023-04-02T04:24:00"/>
    <d v="1899-12-30T03:19:00"/>
    <n v="2.0333333333333332"/>
    <d v="1899-12-30T01:17:00"/>
    <s v="SI"/>
    <s v="domingo"/>
    <n v="109"/>
    <n v="45"/>
  </r>
  <r>
    <n v="252"/>
    <s v="Cliente_425"/>
    <n v="3"/>
    <d v="2023-04-02T00:39:00"/>
    <d v="2023-04-02T04:24:00"/>
    <s v="Mesero_4"/>
    <s v="Almuerzo"/>
    <s v="Tarjeta de crédito"/>
    <n v="43.81"/>
    <s v="Libre"/>
    <s v="Colombia"/>
    <s v="Plato_1"/>
    <n v="145.81"/>
    <d v="2023-04-02T00:39:00"/>
    <d v="2023-04-02T00:39:00"/>
    <d v="2023-04-02T04:24:00"/>
    <d v="1899-12-30T03:45:00"/>
    <n v="1.4"/>
    <d v="1899-12-30T02:21:00"/>
    <s v="SI"/>
    <s v="domingo"/>
    <n v="102"/>
    <n v="42"/>
  </r>
  <r>
    <n v="253"/>
    <s v="Cliente_700"/>
    <n v="2"/>
    <d v="2023-04-02T00:54:00"/>
    <d v="2023-04-02T03:45:00"/>
    <s v="Mesero_3"/>
    <s v="Cena"/>
    <s v="Tarjeta de crédito"/>
    <n v="34.69"/>
    <s v="Ocupada"/>
    <s v="Argentina"/>
    <s v="Plato_1"/>
    <n v="188.69"/>
    <d v="2023-04-02T00:54:00"/>
    <d v="2023-04-02T00:54:00"/>
    <d v="2023-04-02T03:45:00"/>
    <d v="1899-12-30T03:06:00"/>
    <n v="0.91666666666666663"/>
    <d v="1899-12-30T02:11:00"/>
    <s v="SI"/>
    <s v="domingo"/>
    <n v="154"/>
    <n v="62"/>
  </r>
  <r>
    <n v="254"/>
    <s v="Cliente_665"/>
    <n v="6"/>
    <d v="2023-04-02T03:05:00"/>
    <d v="2023-04-02T05:47:00"/>
    <s v="Mesero_1"/>
    <s v="Cena"/>
    <s v="Tarjeta de crédito"/>
    <n v="36.43"/>
    <s v="Reservada"/>
    <s v="Paraguay"/>
    <s v="Plato_17"/>
    <n v="333.43"/>
    <d v="2023-04-02T03:05:00"/>
    <d v="2023-04-02T03:05:00"/>
    <d v="2023-04-02T05:47:00"/>
    <d v="1899-12-30T02:42:00"/>
    <n v="2.35"/>
    <d v="1899-12-30T00:21:00"/>
    <s v="SI"/>
    <s v="domingo"/>
    <n v="297"/>
    <n v="122"/>
  </r>
  <r>
    <n v="255"/>
    <s v="Cliente_978"/>
    <n v="4"/>
    <d v="2023-04-02T02:23:00"/>
    <d v="2023-04-02T03:59:00"/>
    <s v="Mesero_2"/>
    <s v="Cena"/>
    <s v="Efectivo"/>
    <n v="13.34"/>
    <s v="Reservada"/>
    <s v="Uruguay"/>
    <s v="Plato_1"/>
    <n v="38.340000000000003"/>
    <d v="2023-04-02T02:23:00"/>
    <d v="2023-04-02T02:23:00"/>
    <d v="2023-04-02T03:59:00"/>
    <d v="1899-12-30T01:36:00"/>
    <n v="0.6166666666666667"/>
    <d v="1899-12-30T00:59:00"/>
    <s v="SI"/>
    <s v="domingo"/>
    <n v="25"/>
    <n v="10"/>
  </r>
  <r>
    <n v="256"/>
    <s v="Cliente_577"/>
    <n v="2"/>
    <d v="2023-04-02T00:23:00"/>
    <d v="2023-04-02T03:27:00"/>
    <s v="Mesero_5"/>
    <s v="Desayuno"/>
    <s v="Efectivo"/>
    <n v="49.88"/>
    <s v="Reservada"/>
    <s v="Argentina"/>
    <s v="Plato_13"/>
    <n v="70.88"/>
    <d v="2023-04-02T00:23:00"/>
    <d v="2023-04-02T00:23:00"/>
    <d v="2023-04-02T03:27:00"/>
    <d v="1899-12-30T03:04:00"/>
    <n v="0.26666666666666666"/>
    <d v="1899-12-30T02:48:00"/>
    <s v="SI"/>
    <s v="domingo"/>
    <n v="21"/>
    <n v="8"/>
  </r>
  <r>
    <n v="257"/>
    <s v="Cliente_429"/>
    <n v="5"/>
    <d v="2023-04-02T02:08:00"/>
    <d v="2023-04-02T03:17:00"/>
    <s v="Mesero_2"/>
    <s v="Almuerzo"/>
    <s v="Tarjeta de crédito"/>
    <n v="26.78"/>
    <s v="Reservada"/>
    <s v="Ecuador"/>
    <s v="Plato_14"/>
    <n v="72.78"/>
    <d v="2023-04-02T02:08:00"/>
    <d v="2023-04-02T02:08:00"/>
    <d v="2023-04-02T03:17:00"/>
    <d v="1899-12-30T01:09:00"/>
    <n v="0.46666666666666667"/>
    <d v="1899-12-30T00:41:00"/>
    <s v="SI"/>
    <s v="domingo"/>
    <n v="46"/>
    <n v="18"/>
  </r>
  <r>
    <n v="258"/>
    <s v="Cliente_811"/>
    <n v="1"/>
    <d v="2023-04-02T00:39:00"/>
    <d v="2023-04-02T04:32:00"/>
    <s v="Mesero_2"/>
    <s v="Desayuno"/>
    <s v="Tarjeta de crédito"/>
    <n v="47.99"/>
    <s v="Reservada"/>
    <s v="Bolivia"/>
    <s v="Plato_1"/>
    <n v="164.99"/>
    <d v="2023-04-02T00:39:00"/>
    <d v="2023-04-02T00:39:00"/>
    <d v="2023-04-02T04:32:00"/>
    <d v="1899-12-30T03:53:00"/>
    <n v="1.75"/>
    <d v="1899-12-30T02:08:00"/>
    <s v="SI"/>
    <s v="domingo"/>
    <n v="117"/>
    <n v="46"/>
  </r>
  <r>
    <n v="259"/>
    <s v="Cliente_553"/>
    <n v="5"/>
    <d v="2023-04-02T03:27:00"/>
    <d v="2023-04-02T06:16:00"/>
    <s v="Mesero_1"/>
    <s v="Almuerzo"/>
    <s v="Tarjeta de crédito"/>
    <n v="46.72"/>
    <s v="Ocupada"/>
    <s v="Venezuela"/>
    <s v="Plato_6"/>
    <n v="127.72"/>
    <d v="2023-04-02T03:27:00"/>
    <d v="2023-04-02T03:27:00"/>
    <d v="2023-04-02T06:16:00"/>
    <d v="1899-12-30T03:04:00"/>
    <n v="0.18333333333333332"/>
    <d v="1899-12-30T02:53:00"/>
    <s v="SI"/>
    <s v="domingo"/>
    <n v="81"/>
    <n v="33"/>
  </r>
  <r>
    <n v="260"/>
    <s v="Cliente_228"/>
    <n v="6"/>
    <d v="2023-04-02T01:23:00"/>
    <d v="2023-04-02T04:38:00"/>
    <s v="Mesero_5"/>
    <s v="Almuerzo"/>
    <s v="Efectivo"/>
    <n v="47.55"/>
    <s v="Ocupada"/>
    <s v="Uruguay"/>
    <s v="Plato_14"/>
    <n v="116.55"/>
    <d v="2023-04-02T01:23:00"/>
    <d v="2023-04-02T01:23:00"/>
    <d v="2023-04-02T04:38:00"/>
    <d v="1899-12-30T03:30:00"/>
    <n v="0.81666666666666665"/>
    <d v="1899-12-30T02:41:00"/>
    <s v="SI"/>
    <s v="domingo"/>
    <n v="69"/>
    <n v="27"/>
  </r>
  <r>
    <n v="261"/>
    <s v="Cliente_249"/>
    <n v="1"/>
    <d v="2023-04-02T01:08:00"/>
    <d v="2023-04-02T02:55:00"/>
    <s v="Mesero_4"/>
    <s v="Almuerzo"/>
    <s v="Tarjeta de crédito"/>
    <n v="32.42"/>
    <s v="Ocupada"/>
    <s v="Chile"/>
    <s v="Plato_15"/>
    <n v="186.42000000000002"/>
    <d v="2023-04-02T01:08:00"/>
    <d v="2023-04-02T01:08:00"/>
    <d v="2023-04-02T02:55:00"/>
    <d v="1899-12-30T02:02:00"/>
    <n v="0.91666666666666663"/>
    <d v="1899-12-30T01:07:00"/>
    <s v="SI"/>
    <s v="domingo"/>
    <n v="154"/>
    <n v="63"/>
  </r>
  <r>
    <n v="262"/>
    <s v="Cliente_326"/>
    <n v="4"/>
    <d v="2023-04-02T03:44:00"/>
    <d v="2023-04-02T07:21:00"/>
    <s v="Mesero_2"/>
    <s v="Almuerzo"/>
    <s v="Tarjeta de crédito"/>
    <n v="42.83"/>
    <s v="Ocupada"/>
    <s v="Venezuela"/>
    <s v="Plato_5"/>
    <n v="157.82999999999998"/>
    <d v="2023-04-02T03:44:00"/>
    <d v="2023-04-02T03:44:00"/>
    <d v="2023-04-02T07:21:00"/>
    <d v="1899-12-30T03:52:00"/>
    <n v="0.8"/>
    <d v="1899-12-30T03:04:00"/>
    <s v="SI"/>
    <s v="domingo"/>
    <n v="115"/>
    <n v="45"/>
  </r>
  <r>
    <n v="263"/>
    <s v="Cliente_697"/>
    <n v="1"/>
    <d v="2023-04-02T02:53:00"/>
    <d v="2023-04-02T05:26:00"/>
    <s v="Mesero_1"/>
    <s v="Desayuno"/>
    <s v="Tarjeta de crédito"/>
    <n v="42.96"/>
    <s v="Libre"/>
    <s v="Uruguay"/>
    <s v="Plato_15"/>
    <n v="163.96"/>
    <d v="2023-04-02T02:53:00"/>
    <d v="2023-04-02T02:53:00"/>
    <d v="2023-04-02T05:26:00"/>
    <d v="1899-12-30T02:33:00"/>
    <n v="2.4833333333333334"/>
    <d v="1899-12-30T00:04:00"/>
    <s v="SI"/>
    <s v="domingo"/>
    <n v="121"/>
    <n v="49"/>
  </r>
  <r>
    <n v="264"/>
    <s v="Cliente_281"/>
    <n v="1"/>
    <d v="2023-04-02T03:11:00"/>
    <d v="2023-04-02T04:26:00"/>
    <s v="Mesero_1"/>
    <s v="Almuerzo"/>
    <s v="Tarjeta de crédito"/>
    <n v="49.21"/>
    <s v="Libre"/>
    <s v="Bolivia"/>
    <s v="Plato_8"/>
    <n v="231.21"/>
    <d v="2023-04-02T03:11:00"/>
    <d v="2023-04-02T03:11:00"/>
    <d v="2023-04-02T04:26:00"/>
    <d v="1899-12-30T01:15:00"/>
    <n v="1.95"/>
    <d v="1899-12-30T00:00:00"/>
    <s v="NO"/>
    <s v="domingo"/>
    <n v="182"/>
    <n v="73"/>
  </r>
  <r>
    <n v="265"/>
    <s v="Cliente_686"/>
    <n v="1"/>
    <d v="2023-04-02T02:54:00"/>
    <d v="2023-04-02T06:15:00"/>
    <s v="Mesero_2"/>
    <s v="Desayuno"/>
    <s v="Tarjeta de débito"/>
    <n v="21.48"/>
    <s v="Libre"/>
    <s v="Chile"/>
    <s v="Plato_14"/>
    <n v="192.48"/>
    <d v="2023-04-02T02:54:00"/>
    <d v="2023-04-02T02:54:00"/>
    <d v="2023-04-02T06:15:00"/>
    <d v="1899-12-30T03:21:00"/>
    <n v="2.25"/>
    <d v="1899-12-30T01:06:00"/>
    <s v="SI"/>
    <s v="domingo"/>
    <n v="171"/>
    <n v="68"/>
  </r>
  <r>
    <n v="266"/>
    <s v="Cliente_418"/>
    <n v="4"/>
    <d v="2023-04-02T00:30:00"/>
    <d v="2023-04-02T02:04:00"/>
    <s v="Mesero_2"/>
    <s v="Almuerzo"/>
    <s v="Tarjeta de crédito"/>
    <n v="24.75"/>
    <s v="Reservada"/>
    <s v="Paraguay"/>
    <s v="Plato_7"/>
    <n v="123.75"/>
    <d v="2023-04-02T00:30:00"/>
    <d v="2023-04-02T00:30:00"/>
    <d v="2023-04-02T02:04:00"/>
    <d v="1899-12-30T01:34:00"/>
    <n v="1.7666666666666666"/>
    <d v="1899-12-30T00:00:00"/>
    <s v="NO"/>
    <s v="domingo"/>
    <n v="99"/>
    <n v="40"/>
  </r>
  <r>
    <n v="267"/>
    <s v="Cliente_397"/>
    <n v="5"/>
    <d v="2023-04-03T02:07:00"/>
    <d v="2023-04-03T03:48:00"/>
    <s v="Mesero_2"/>
    <s v="Cena"/>
    <s v="Tarjeta de crédito"/>
    <n v="44.66"/>
    <s v="Ocupada"/>
    <s v="España"/>
    <s v="Plato_15"/>
    <n v="162.66"/>
    <d v="2023-04-03T02:07:00"/>
    <d v="2023-04-03T02:07:00"/>
    <d v="2023-04-03T03:48:00"/>
    <d v="1899-12-30T01:56:00"/>
    <n v="1.6"/>
    <d v="1899-12-30T00:20:00"/>
    <s v="SI"/>
    <s v="lunes"/>
    <n v="118"/>
    <n v="49"/>
  </r>
  <r>
    <n v="268"/>
    <s v="Cliente_477"/>
    <n v="1"/>
    <d v="2023-04-03T00:46:00"/>
    <d v="2023-04-03T03:44:00"/>
    <s v="Mesero_3"/>
    <s v="Almuerzo"/>
    <s v="Tarjeta de débito"/>
    <n v="23.16"/>
    <s v="Libre"/>
    <s v="Uruguay"/>
    <s v="Plato_7"/>
    <n v="91.16"/>
    <d v="2023-04-03T00:46:00"/>
    <d v="2023-04-03T00:46:00"/>
    <d v="2023-04-03T03:44:00"/>
    <d v="1899-12-30T02:58:00"/>
    <n v="1.3833333333333333"/>
    <d v="1899-12-30T01:35:00"/>
    <s v="SI"/>
    <s v="lunes"/>
    <n v="68"/>
    <n v="28"/>
  </r>
  <r>
    <n v="269"/>
    <s v="Cliente_300"/>
    <n v="2"/>
    <d v="2023-04-03T02:58:00"/>
    <d v="2023-04-03T04:15:00"/>
    <s v="Mesero_2"/>
    <s v="Almuerzo"/>
    <s v="Tarjeta de débito"/>
    <n v="39.17"/>
    <s v="Libre"/>
    <s v="Venezuela"/>
    <s v="Plato_19"/>
    <n v="289.17"/>
    <d v="2023-04-03T02:58:00"/>
    <d v="2023-04-03T02:58:00"/>
    <d v="2023-04-03T04:15:00"/>
    <d v="1899-12-30T01:17:00"/>
    <n v="1.6833333333333333"/>
    <d v="1899-12-30T00:00:00"/>
    <s v="NO"/>
    <s v="lunes"/>
    <n v="250"/>
    <n v="99"/>
  </r>
  <r>
    <n v="270"/>
    <s v="Cliente_775"/>
    <n v="1"/>
    <d v="2023-04-03T01:11:00"/>
    <d v="2023-04-03T04:59:00"/>
    <s v="Mesero_4"/>
    <s v="Almuerzo"/>
    <s v="Tarjeta de crédito"/>
    <n v="10.130000000000001"/>
    <s v="Libre"/>
    <s v="Ecuador"/>
    <s v="Plato_18"/>
    <n v="112.13"/>
    <d v="2023-04-03T01:11:00"/>
    <d v="2023-04-03T01:11:00"/>
    <d v="2023-04-03T04:59:00"/>
    <d v="1899-12-30T03:48:00"/>
    <n v="0.43333333333333335"/>
    <d v="1899-12-30T03:22:00"/>
    <s v="SI"/>
    <s v="lunes"/>
    <n v="102"/>
    <n v="42"/>
  </r>
  <r>
    <n v="271"/>
    <s v="Cliente_928"/>
    <n v="3"/>
    <d v="2023-04-03T01:40:00"/>
    <d v="2023-04-03T05:10:00"/>
    <s v="Mesero_3"/>
    <s v="Almuerzo"/>
    <s v="Tarjeta de crédito"/>
    <n v="16.11"/>
    <s v="Ocupada"/>
    <s v="Bolivia"/>
    <s v="Plato_5"/>
    <n v="60.11"/>
    <d v="2023-04-03T01:40:00"/>
    <d v="2023-04-03T01:40:00"/>
    <d v="2023-04-03T05:10:00"/>
    <d v="1899-12-30T03:45:00"/>
    <n v="0.91666666666666663"/>
    <d v="1899-12-30T02:50:00"/>
    <s v="SI"/>
    <s v="lunes"/>
    <n v="44"/>
    <n v="18"/>
  </r>
  <r>
    <n v="272"/>
    <s v="Cliente_132"/>
    <n v="1"/>
    <d v="2023-04-03T00:34:00"/>
    <d v="2023-04-03T04:24:00"/>
    <s v="Mesero_4"/>
    <s v="Almuerzo"/>
    <s v="Tarjeta de crédito"/>
    <n v="42.73"/>
    <s v="Reservada"/>
    <s v="España"/>
    <s v="Plato_7"/>
    <n v="125.72999999999999"/>
    <d v="2023-04-03T00:34:00"/>
    <d v="2023-04-03T00:34:00"/>
    <d v="2023-04-03T04:24:00"/>
    <d v="1899-12-30T03:50:00"/>
    <n v="1.3833333333333333"/>
    <d v="1899-12-30T02:27:00"/>
    <s v="SI"/>
    <s v="lunes"/>
    <n v="83"/>
    <n v="34"/>
  </r>
  <r>
    <n v="273"/>
    <s v="Cliente_709"/>
    <n v="5"/>
    <d v="2023-04-03T01:47:00"/>
    <d v="2023-04-03T03:29:00"/>
    <s v="Mesero_2"/>
    <s v="Almuerzo"/>
    <s v="Efectivo"/>
    <n v="36.299999999999997"/>
    <s v="Ocupada"/>
    <s v="Colombia"/>
    <s v="Plato_15"/>
    <n v="159.30000000000001"/>
    <d v="2023-04-03T01:47:00"/>
    <d v="2023-04-03T01:47:00"/>
    <d v="2023-04-03T03:29:00"/>
    <d v="1899-12-30T01:57:00"/>
    <n v="1.1166666666666667"/>
    <d v="1899-12-30T00:50:00"/>
    <s v="SI"/>
    <s v="lunes"/>
    <n v="123"/>
    <n v="50"/>
  </r>
  <r>
    <n v="274"/>
    <s v="Cliente_53"/>
    <n v="1"/>
    <d v="2023-04-03T03:15:00"/>
    <d v="2023-04-03T05:52:00"/>
    <s v="Mesero_1"/>
    <s v="Almuerzo"/>
    <s v="Tarjeta de débito"/>
    <n v="19.93"/>
    <s v="Ocupada"/>
    <s v="Brasil"/>
    <s v="Plato_10"/>
    <n v="135.93"/>
    <d v="2023-04-03T03:15:00"/>
    <d v="2023-04-03T03:15:00"/>
    <d v="2023-04-03T05:52:00"/>
    <d v="1899-12-30T02:52:00"/>
    <n v="1.25"/>
    <d v="1899-12-30T01:37:00"/>
    <s v="SI"/>
    <s v="lunes"/>
    <n v="116"/>
    <n v="49"/>
  </r>
  <r>
    <n v="275"/>
    <s v="Cliente_765"/>
    <n v="3"/>
    <d v="2023-04-03T02:13:00"/>
    <d v="2023-04-03T05:58:00"/>
    <s v="Mesero_2"/>
    <s v="Almuerzo"/>
    <s v="Tarjeta de crédito"/>
    <n v="49.67"/>
    <s v="Reservada"/>
    <s v="Bolivia"/>
    <s v="Plato_11"/>
    <n v="170.67000000000002"/>
    <d v="2023-04-03T02:13:00"/>
    <d v="2023-04-03T02:13:00"/>
    <d v="2023-04-03T05:58:00"/>
    <d v="1899-12-30T03:45:00"/>
    <n v="2.0333333333333332"/>
    <d v="1899-12-30T01:43:00"/>
    <s v="SI"/>
    <s v="lunes"/>
    <n v="121"/>
    <n v="48"/>
  </r>
  <r>
    <n v="276"/>
    <s v="Cliente_673"/>
    <n v="6"/>
    <d v="2023-04-03T02:35:00"/>
    <d v="2023-04-03T05:34:00"/>
    <s v="Mesero_4"/>
    <s v="Almuerzo"/>
    <s v="Tarjeta de débito"/>
    <n v="20.98"/>
    <s v="Reservada"/>
    <s v="Ecuador"/>
    <s v="Plato_5"/>
    <n v="90.98"/>
    <d v="2023-04-03T02:35:00"/>
    <d v="2023-04-03T02:35:00"/>
    <d v="2023-04-03T05:34:00"/>
    <d v="1899-12-30T02:59:00"/>
    <n v="1.4166666666666667"/>
    <d v="1899-12-30T01:34:00"/>
    <s v="SI"/>
    <s v="lunes"/>
    <n v="70"/>
    <n v="29"/>
  </r>
  <r>
    <n v="277"/>
    <s v="Cliente_243"/>
    <n v="2"/>
    <d v="2023-04-03T01:28:00"/>
    <d v="2023-04-03T03:56:00"/>
    <s v="Mesero_5"/>
    <s v="Almuerzo"/>
    <s v="Tarjeta de crédito"/>
    <n v="10.29"/>
    <s v="Libre"/>
    <s v="España"/>
    <s v="Plato_17"/>
    <n v="103.28999999999999"/>
    <d v="2023-04-03T01:28:00"/>
    <d v="2023-04-03T01:28:00"/>
    <d v="2023-04-03T03:56:00"/>
    <d v="1899-12-30T02:28:00"/>
    <n v="0.48333333333333334"/>
    <d v="1899-12-30T01:59:00"/>
    <s v="SI"/>
    <s v="lunes"/>
    <n v="93"/>
    <n v="36"/>
  </r>
  <r>
    <n v="278"/>
    <s v="Cliente_999"/>
    <n v="4"/>
    <d v="2023-04-03T03:10:00"/>
    <d v="2023-04-03T05:12:00"/>
    <s v="Mesero_3"/>
    <s v="Almuerzo"/>
    <s v="Efectivo"/>
    <n v="41.36"/>
    <s v="Libre"/>
    <s v="Venezuela"/>
    <s v="Plato_17"/>
    <n v="182.36"/>
    <d v="2023-04-03T03:10:00"/>
    <d v="2023-04-03T03:10:00"/>
    <d v="2023-04-03T05:12:00"/>
    <d v="1899-12-30T02:02:00"/>
    <n v="1.0166666666666666"/>
    <d v="1899-12-30T01:01:00"/>
    <s v="SI"/>
    <s v="lunes"/>
    <n v="141"/>
    <n v="56"/>
  </r>
  <r>
    <n v="279"/>
    <s v="Cliente_510"/>
    <n v="5"/>
    <d v="2023-04-03T00:15:00"/>
    <d v="2023-04-03T02:35:00"/>
    <s v="Mesero_2"/>
    <s v="Cena"/>
    <s v="Tarjeta de crédito"/>
    <n v="43.53"/>
    <s v="Libre"/>
    <s v="Venezuela"/>
    <s v="Plato_20"/>
    <n v="244.53"/>
    <d v="2023-04-03T00:15:00"/>
    <d v="2023-04-03T00:15:00"/>
    <d v="2023-04-03T02:35:00"/>
    <d v="1899-12-30T02:20:00"/>
    <n v="2.3666666666666667"/>
    <d v="1899-12-30T00:00:00"/>
    <s v="NO"/>
    <s v="lunes"/>
    <n v="201"/>
    <n v="79"/>
  </r>
  <r>
    <n v="280"/>
    <s v="Cliente_730"/>
    <n v="6"/>
    <d v="2023-04-03T00:30:00"/>
    <d v="2023-04-03T02:41:00"/>
    <s v="Mesero_5"/>
    <s v="Almuerzo"/>
    <s v="Tarjeta de crédito"/>
    <n v="36.08"/>
    <s v="Reservada"/>
    <s v="Ecuador"/>
    <s v="Plato_7"/>
    <n v="153.07999999999998"/>
    <d v="2023-04-03T00:30:00"/>
    <d v="2023-04-03T00:30:00"/>
    <d v="2023-04-03T02:41:00"/>
    <d v="1899-12-30T02:11:00"/>
    <n v="1.4333333333333333"/>
    <d v="1899-12-30T00:45:00"/>
    <s v="SI"/>
    <s v="lunes"/>
    <n v="117"/>
    <n v="47"/>
  </r>
  <r>
    <n v="281"/>
    <s v="Cliente_617"/>
    <n v="2"/>
    <d v="2023-04-03T03:52:00"/>
    <d v="2023-04-03T07:50:00"/>
    <s v="Mesero_4"/>
    <s v="Desayuno"/>
    <s v="Efectivo"/>
    <n v="44.3"/>
    <s v="Ocupada"/>
    <s v="Perú"/>
    <s v="Plato_11"/>
    <n v="110.3"/>
    <d v="2023-04-03T03:52:00"/>
    <d v="2023-04-03T03:52:00"/>
    <d v="2023-04-03T07:50:00"/>
    <d v="1899-12-30T04:13:00"/>
    <n v="0.15"/>
    <d v="1899-12-30T04:04:00"/>
    <s v="SI"/>
    <s v="lunes"/>
    <n v="66"/>
    <n v="26"/>
  </r>
  <r>
    <n v="282"/>
    <s v="Cliente_827"/>
    <n v="1"/>
    <d v="2023-04-03T01:11:00"/>
    <d v="2023-04-03T05:02:00"/>
    <s v="Mesero_4"/>
    <s v="Almuerzo"/>
    <s v="Tarjeta de crédito"/>
    <n v="19.05"/>
    <s v="Libre"/>
    <s v="Uruguay"/>
    <s v="Plato_4"/>
    <n v="93.05"/>
    <d v="2023-04-03T01:11:00"/>
    <d v="2023-04-03T01:11:00"/>
    <d v="2023-04-03T05:02:00"/>
    <d v="1899-12-30T03:51:00"/>
    <n v="1.9"/>
    <d v="1899-12-30T01:57:00"/>
    <s v="SI"/>
    <s v="lunes"/>
    <n v="74"/>
    <n v="32"/>
  </r>
  <r>
    <n v="283"/>
    <s v="Cliente_184"/>
    <n v="5"/>
    <d v="2023-04-03T01:04:00"/>
    <d v="2023-04-03T04:48:00"/>
    <s v="Mesero_5"/>
    <s v="Cena"/>
    <s v="Tarjeta de crédito"/>
    <n v="43.07"/>
    <s v="Libre"/>
    <s v="Brasil"/>
    <s v="Plato_10"/>
    <n v="121.07"/>
    <d v="2023-04-03T01:04:00"/>
    <d v="2023-04-03T01:04:00"/>
    <d v="2023-04-03T04:48:00"/>
    <d v="1899-12-30T03:44:00"/>
    <n v="0.1"/>
    <d v="1899-12-30T03:38:00"/>
    <s v="SI"/>
    <s v="lunes"/>
    <n v="78"/>
    <n v="33"/>
  </r>
  <r>
    <n v="284"/>
    <s v="Cliente_345"/>
    <n v="4"/>
    <d v="2023-04-03T02:28:00"/>
    <d v="2023-04-03T04:37:00"/>
    <s v="Mesero_5"/>
    <s v="Almuerzo"/>
    <s v="Tarjeta de débito"/>
    <n v="29.99"/>
    <s v="Ocupada"/>
    <s v="Perú"/>
    <s v="Plato_3"/>
    <n v="187.99"/>
    <d v="2023-04-03T02:28:00"/>
    <d v="2023-04-03T02:28:00"/>
    <d v="2023-04-03T04:37:00"/>
    <d v="1899-12-30T02:24:00"/>
    <n v="3.25"/>
    <d v="1899-12-30T00:00:00"/>
    <s v="NO"/>
    <s v="lunes"/>
    <n v="158"/>
    <n v="64"/>
  </r>
  <r>
    <n v="285"/>
    <s v="Cliente_277"/>
    <n v="6"/>
    <d v="2023-04-03T03:03:00"/>
    <d v="2023-04-03T06:05:00"/>
    <s v="Mesero_4"/>
    <s v="Almuerzo"/>
    <s v="Tarjeta de débito"/>
    <n v="10.94"/>
    <s v="Reservada"/>
    <s v="España"/>
    <s v="Plato_13"/>
    <n v="52.94"/>
    <d v="2023-04-03T03:03:00"/>
    <d v="2023-04-03T03:03:00"/>
    <d v="2023-04-03T06:05:00"/>
    <d v="1899-12-30T03:02:00"/>
    <n v="0.2"/>
    <d v="1899-12-30T02:50:00"/>
    <s v="SI"/>
    <s v="lunes"/>
    <n v="42"/>
    <n v="16"/>
  </r>
  <r>
    <n v="286"/>
    <s v="Cliente_244"/>
    <n v="6"/>
    <d v="2023-04-03T00:22:00"/>
    <d v="2023-04-03T02:28:00"/>
    <s v="Mesero_3"/>
    <s v="Almuerzo"/>
    <s v="Tarjeta de crédito"/>
    <n v="41.96"/>
    <s v="Ocupada"/>
    <s v="Argentina"/>
    <s v="Plato_18"/>
    <n v="109.96000000000001"/>
    <d v="2023-04-03T00:22:00"/>
    <d v="2023-04-03T00:22:00"/>
    <d v="2023-04-03T02:28:00"/>
    <d v="1899-12-30T02:21:00"/>
    <n v="0.41666666666666669"/>
    <d v="1899-12-30T01:56:00"/>
    <s v="SI"/>
    <s v="lunes"/>
    <n v="68"/>
    <n v="28"/>
  </r>
  <r>
    <n v="287"/>
    <s v="Cliente_286"/>
    <n v="2"/>
    <d v="2023-04-03T03:37:00"/>
    <d v="2023-04-03T04:44:00"/>
    <s v="Mesero_5"/>
    <s v="Almuerzo"/>
    <s v="Tarjeta de débito"/>
    <n v="31.67"/>
    <s v="Reservada"/>
    <s v="Colombia"/>
    <s v="Plato_15"/>
    <n v="233.67000000000002"/>
    <d v="2023-04-03T03:37:00"/>
    <d v="2023-04-03T03:37:00"/>
    <d v="2023-04-03T04:44:00"/>
    <d v="1899-12-30T01:07:00"/>
    <n v="2.0166666666666666"/>
    <d v="1899-12-30T00:00:00"/>
    <s v="NO"/>
    <s v="lunes"/>
    <n v="202"/>
    <n v="81"/>
  </r>
  <r>
    <n v="288"/>
    <s v="Cliente_981"/>
    <n v="3"/>
    <d v="2023-04-03T02:08:00"/>
    <d v="2023-04-03T05:33:00"/>
    <s v="Mesero_5"/>
    <s v="Cena"/>
    <s v="Tarjeta de crédito"/>
    <n v="13.3"/>
    <s v="Reservada"/>
    <s v="Uruguay"/>
    <s v="Plato_7"/>
    <n v="99.3"/>
    <d v="2023-04-03T02:08:00"/>
    <d v="2023-04-03T02:08:00"/>
    <d v="2023-04-03T05:33:00"/>
    <d v="1899-12-30T03:25:00"/>
    <n v="0.6333333333333333"/>
    <d v="1899-12-30T02:47:00"/>
    <s v="SI"/>
    <s v="lunes"/>
    <n v="86"/>
    <n v="36"/>
  </r>
  <r>
    <n v="289"/>
    <s v="Cliente_24"/>
    <n v="5"/>
    <d v="2023-04-03T03:08:00"/>
    <d v="2023-04-03T06:23:00"/>
    <s v="Mesero_5"/>
    <s v="Almuerzo"/>
    <s v="Tarjeta de débito"/>
    <n v="26.56"/>
    <s v="Libre"/>
    <s v="España"/>
    <s v="Plato_3"/>
    <n v="164.56"/>
    <d v="2023-04-03T03:08:00"/>
    <d v="2023-04-03T03:08:00"/>
    <d v="2023-04-03T06:23:00"/>
    <d v="1899-12-30T03:15:00"/>
    <n v="1.1333333333333333"/>
    <d v="1899-12-30T02:07:00"/>
    <s v="SI"/>
    <s v="lunes"/>
    <n v="138"/>
    <n v="57"/>
  </r>
  <r>
    <n v="290"/>
    <s v="Cliente_26"/>
    <n v="3"/>
    <d v="2023-04-03T02:06:00"/>
    <d v="2023-04-03T04:33:00"/>
    <s v="Mesero_3"/>
    <s v="Almuerzo"/>
    <s v="Tarjeta de crédito"/>
    <n v="14.59"/>
    <s v="Ocupada"/>
    <s v="España"/>
    <s v="Plato_20"/>
    <n v="54.59"/>
    <d v="2023-04-03T02:06:00"/>
    <d v="2023-04-03T02:06:00"/>
    <d v="2023-04-03T04:33:00"/>
    <d v="1899-12-30T02:42:00"/>
    <n v="0.95"/>
    <d v="1899-12-30T01:45:00"/>
    <s v="SI"/>
    <s v="lunes"/>
    <n v="40"/>
    <n v="15"/>
  </r>
  <r>
    <n v="291"/>
    <s v="Cliente_463"/>
    <n v="6"/>
    <d v="2023-04-03T03:18:00"/>
    <d v="2023-04-03T06:09:00"/>
    <s v="Mesero_2"/>
    <s v="Desayuno"/>
    <s v="Efectivo"/>
    <n v="15.44"/>
    <s v="Ocupada"/>
    <s v="Bolivia"/>
    <s v="Plato_18"/>
    <n v="275.44"/>
    <d v="2023-04-03T03:18:00"/>
    <d v="2023-04-03T03:18:00"/>
    <d v="2023-04-03T06:09:00"/>
    <d v="1899-12-30T03:06:00"/>
    <n v="1.5833333333333333"/>
    <d v="1899-12-30T01:31:00"/>
    <s v="SI"/>
    <s v="lunes"/>
    <n v="260"/>
    <n v="104"/>
  </r>
  <r>
    <n v="292"/>
    <s v="Cliente_746"/>
    <n v="3"/>
    <d v="2023-04-03T00:09:00"/>
    <d v="2023-04-03T01:51:00"/>
    <s v="Mesero_3"/>
    <s v="Cena"/>
    <s v="Tarjeta de débito"/>
    <n v="29.72"/>
    <s v="Reservada"/>
    <s v="Argentina"/>
    <s v="Plato_16"/>
    <n v="113.72"/>
    <d v="2023-04-03T00:09:00"/>
    <d v="2023-04-03T00:09:00"/>
    <d v="2023-04-03T01:51:00"/>
    <d v="1899-12-30T01:42:00"/>
    <n v="0.38333333333333336"/>
    <d v="1899-12-30T01:19:00"/>
    <s v="SI"/>
    <s v="lunes"/>
    <n v="84"/>
    <n v="36"/>
  </r>
  <r>
    <n v="293"/>
    <s v="Cliente_409"/>
    <n v="4"/>
    <d v="2023-04-03T02:55:00"/>
    <d v="2023-04-03T04:35:00"/>
    <s v="Mesero_3"/>
    <s v="Almuerzo"/>
    <s v="Tarjeta de débito"/>
    <n v="33.11"/>
    <s v="Reservada"/>
    <s v="Argentina"/>
    <s v="Plato_16"/>
    <n v="249.11"/>
    <d v="2023-04-03T02:55:00"/>
    <d v="2023-04-03T02:55:00"/>
    <d v="2023-04-03T04:35:00"/>
    <d v="1899-12-30T01:40:00"/>
    <n v="2"/>
    <d v="1899-12-30T00:00:00"/>
    <s v="NO"/>
    <s v="lunes"/>
    <n v="216"/>
    <n v="88"/>
  </r>
  <r>
    <n v="294"/>
    <s v="Cliente_339"/>
    <n v="6"/>
    <d v="2023-04-03T00:26:00"/>
    <d v="2023-04-03T03:57:00"/>
    <s v="Mesero_2"/>
    <s v="Desayuno"/>
    <s v="Tarjeta de crédito"/>
    <n v="20.36"/>
    <s v="Libre"/>
    <s v="Colombia"/>
    <s v="Plato_17"/>
    <n v="346.36"/>
    <d v="2023-04-03T00:26:00"/>
    <d v="2023-04-03T00:26:00"/>
    <d v="2023-04-03T03:57:00"/>
    <d v="1899-12-30T03:31:00"/>
    <n v="1.4333333333333333"/>
    <d v="1899-12-30T02:05:00"/>
    <s v="SI"/>
    <s v="lunes"/>
    <n v="326"/>
    <n v="132"/>
  </r>
  <r>
    <n v="295"/>
    <s v="Cliente_729"/>
    <n v="1"/>
    <d v="2023-04-03T00:10:00"/>
    <d v="2023-04-03T02:01:00"/>
    <s v="Mesero_2"/>
    <s v="Almuerzo"/>
    <s v="Tarjeta de crédito"/>
    <n v="46.42"/>
    <s v="Reservada"/>
    <s v="Uruguay"/>
    <s v="Plato_15"/>
    <n v="293.42"/>
    <d v="2023-04-03T00:10:00"/>
    <d v="2023-04-03T00:10:00"/>
    <d v="2023-04-03T02:01:00"/>
    <d v="1899-12-30T01:51:00"/>
    <n v="2.95"/>
    <d v="1899-12-30T00:00:00"/>
    <s v="NO"/>
    <s v="lunes"/>
    <n v="247"/>
    <n v="97"/>
  </r>
  <r>
    <n v="296"/>
    <s v="Cliente_565"/>
    <n v="1"/>
    <d v="2023-04-03T02:49:00"/>
    <d v="2023-04-03T05:58:00"/>
    <s v="Mesero_2"/>
    <s v="Cena"/>
    <s v="Tarjeta de crédito"/>
    <n v="29.07"/>
    <s v="Ocupada"/>
    <s v="España"/>
    <s v="Plato_14"/>
    <n v="88.07"/>
    <d v="2023-04-03T02:49:00"/>
    <d v="2023-04-03T02:49:00"/>
    <d v="2023-04-03T05:58:00"/>
    <d v="1899-12-30T03:24:00"/>
    <n v="0.76666666666666672"/>
    <d v="1899-12-30T02:38:00"/>
    <s v="SI"/>
    <s v="lunes"/>
    <n v="59"/>
    <n v="23"/>
  </r>
  <r>
    <n v="297"/>
    <s v="Cliente_873"/>
    <n v="3"/>
    <d v="2023-04-03T01:03:00"/>
    <d v="2023-04-03T04:27:00"/>
    <s v="Mesero_1"/>
    <s v="Almuerzo"/>
    <s v="Tarjeta de crédito"/>
    <n v="43.46"/>
    <s v="Ocupada"/>
    <s v="España"/>
    <s v="Plato_9"/>
    <n v="218.46"/>
    <d v="2023-04-03T01:03:00"/>
    <d v="2023-04-03T01:03:00"/>
    <d v="2023-04-03T04:27:00"/>
    <d v="1899-12-30T03:39:00"/>
    <n v="1.8666666666666667"/>
    <d v="1899-12-30T01:47:00"/>
    <s v="SI"/>
    <s v="lunes"/>
    <n v="175"/>
    <n v="72"/>
  </r>
  <r>
    <n v="298"/>
    <s v="Cliente_195"/>
    <n v="4"/>
    <d v="2023-04-03T03:14:00"/>
    <d v="2023-04-03T05:29:00"/>
    <s v="Mesero_5"/>
    <s v="Desayuno"/>
    <s v="Tarjeta de crédito"/>
    <n v="23.24"/>
    <s v="Reservada"/>
    <s v="Bolivia"/>
    <s v="Plato_6"/>
    <n v="278.24"/>
    <d v="2023-04-03T03:14:00"/>
    <d v="2023-04-03T03:14:00"/>
    <d v="2023-04-03T05:29:00"/>
    <d v="1899-12-30T02:15:00"/>
    <n v="2.35"/>
    <d v="1899-12-30T00:00:00"/>
    <s v="NO"/>
    <s v="lunes"/>
    <n v="255"/>
    <n v="102"/>
  </r>
  <r>
    <n v="299"/>
    <s v="Cliente_211"/>
    <n v="1"/>
    <d v="2023-04-03T01:19:00"/>
    <d v="2023-04-03T02:45:00"/>
    <s v="Mesero_5"/>
    <s v="Cena"/>
    <s v="Efectivo"/>
    <n v="29.68"/>
    <s v="Ocupada"/>
    <s v="Uruguay"/>
    <s v="Plato_3"/>
    <n v="211.68"/>
    <d v="2023-04-03T01:19:00"/>
    <d v="2023-04-03T01:19:00"/>
    <d v="2023-04-03T02:45:00"/>
    <d v="1899-12-30T01:41:00"/>
    <n v="1.8833333333333333"/>
    <d v="1899-12-30T00:00:00"/>
    <s v="NO"/>
    <s v="lunes"/>
    <n v="182"/>
    <n v="74"/>
  </r>
  <r>
    <n v="300"/>
    <s v="Cliente_516"/>
    <n v="6"/>
    <d v="2023-04-03T02:17:00"/>
    <d v="2023-04-03T04:19:00"/>
    <s v="Mesero_2"/>
    <s v="Desayuno"/>
    <s v="Tarjeta de crédito"/>
    <n v="38.380000000000003"/>
    <s v="Reservada"/>
    <s v="Paraguay"/>
    <s v="Plato_20"/>
    <n v="328.38"/>
    <d v="2023-04-03T02:17:00"/>
    <d v="2023-04-03T02:17:00"/>
    <d v="2023-04-03T04:19:00"/>
    <d v="1899-12-30T02:02:00"/>
    <n v="1.9666666666666666"/>
    <d v="1899-12-30T00:04:00"/>
    <s v="SI"/>
    <s v="lunes"/>
    <n v="290"/>
    <n v="116"/>
  </r>
  <r>
    <n v="301"/>
    <s v="Cliente_385"/>
    <n v="6"/>
    <d v="2023-04-03T02:14:00"/>
    <d v="2023-04-03T04:08:00"/>
    <s v="Mesero_5"/>
    <s v="Almuerzo"/>
    <s v="Tarjeta de crédito"/>
    <n v="16.52"/>
    <s v="Reservada"/>
    <s v="Uruguay"/>
    <s v="Plato_17"/>
    <n v="239.52"/>
    <d v="2023-04-03T02:14:00"/>
    <d v="2023-04-03T02:14:00"/>
    <d v="2023-04-03T04:08:00"/>
    <d v="1899-12-30T01:54:00"/>
    <n v="3.05"/>
    <d v="1899-12-30T00:00:00"/>
    <s v="NO"/>
    <s v="lunes"/>
    <n v="223"/>
    <n v="90"/>
  </r>
  <r>
    <n v="302"/>
    <s v="Cliente_929"/>
    <n v="2"/>
    <d v="2023-04-03T01:20:00"/>
    <d v="2023-04-03T04:56:00"/>
    <s v="Mesero_1"/>
    <s v="Desayuno"/>
    <s v="Tarjeta de crédito"/>
    <n v="39.89"/>
    <s v="Reservada"/>
    <s v="Colombia"/>
    <s v="Plato_15"/>
    <n v="135.88999999999999"/>
    <d v="2023-04-03T01:20:00"/>
    <d v="2023-04-03T01:20:00"/>
    <d v="2023-04-03T04:56:00"/>
    <d v="1899-12-30T03:36:00"/>
    <n v="0.25"/>
    <d v="1899-12-30T03:21:00"/>
    <s v="SI"/>
    <s v="lunes"/>
    <n v="96"/>
    <n v="39"/>
  </r>
  <r>
    <n v="303"/>
    <s v="Cliente_986"/>
    <n v="5"/>
    <d v="2023-04-03T03:38:00"/>
    <d v="2023-04-03T06:24:00"/>
    <s v="Mesero_5"/>
    <s v="Desayuno"/>
    <s v="Tarjeta de débito"/>
    <n v="16.489999999999998"/>
    <s v="Ocupada"/>
    <s v="Brasil"/>
    <s v="Plato_3"/>
    <n v="226.49"/>
    <d v="2023-04-03T03:38:00"/>
    <d v="2023-04-03T03:38:00"/>
    <d v="2023-04-03T06:24:00"/>
    <d v="1899-12-30T03:01:00"/>
    <n v="1.5333333333333334"/>
    <d v="1899-12-30T01:29:00"/>
    <s v="SI"/>
    <s v="lunes"/>
    <n v="210"/>
    <n v="82"/>
  </r>
  <r>
    <n v="304"/>
    <s v="Cliente_994"/>
    <n v="4"/>
    <d v="2023-04-03T03:24:00"/>
    <d v="2023-04-03T04:40:00"/>
    <s v="Mesero_1"/>
    <s v="Almuerzo"/>
    <s v="Tarjeta de crédito"/>
    <n v="22.05"/>
    <s v="Reservada"/>
    <s v="Colombia"/>
    <s v="Plato_15"/>
    <n v="301.05"/>
    <d v="2023-04-03T03:24:00"/>
    <d v="2023-04-03T03:24:00"/>
    <d v="2023-04-03T04:40:00"/>
    <d v="1899-12-30T01:16:00"/>
    <n v="1.4166666666666667"/>
    <d v="1899-12-30T00:00:00"/>
    <s v="NO"/>
    <s v="lunes"/>
    <n v="279"/>
    <n v="108"/>
  </r>
  <r>
    <n v="305"/>
    <s v="Cliente_648"/>
    <n v="2"/>
    <d v="2023-04-03T00:45:00"/>
    <d v="2023-04-03T04:13:00"/>
    <s v="Mesero_1"/>
    <s v="Almuerzo"/>
    <s v="Tarjeta de crédito"/>
    <n v="37.92"/>
    <s v="Reservada"/>
    <s v="Chile"/>
    <s v="Plato_8"/>
    <n v="165.92000000000002"/>
    <d v="2023-04-03T00:45:00"/>
    <d v="2023-04-03T00:45:00"/>
    <d v="2023-04-03T04:13:00"/>
    <d v="1899-12-30T03:28:00"/>
    <n v="1.0833333333333333"/>
    <d v="1899-12-30T02:23:00"/>
    <s v="SI"/>
    <s v="lunes"/>
    <n v="128"/>
    <n v="51"/>
  </r>
  <r>
    <n v="306"/>
    <s v="Cliente_702"/>
    <n v="4"/>
    <d v="2023-04-03T00:03:00"/>
    <d v="2023-04-03T02:32:00"/>
    <s v="Mesero_5"/>
    <s v="Almuerzo"/>
    <s v="Tarjeta de crédito"/>
    <n v="16.96"/>
    <s v="Ocupada"/>
    <s v="Chile"/>
    <s v="Plato_15"/>
    <n v="48.96"/>
    <d v="2023-04-03T00:03:00"/>
    <d v="2023-04-03T00:03:00"/>
    <d v="2023-04-03T02:32:00"/>
    <d v="1899-12-30T02:44:00"/>
    <n v="0.35"/>
    <d v="1899-12-30T02:23:00"/>
    <s v="SI"/>
    <s v="lunes"/>
    <n v="32"/>
    <n v="13"/>
  </r>
  <r>
    <n v="307"/>
    <s v="Cliente_175"/>
    <n v="5"/>
    <d v="2023-04-03T03:09:00"/>
    <d v="2023-04-03T05:39:00"/>
    <s v="Mesero_1"/>
    <s v="Almuerzo"/>
    <s v="Efectivo"/>
    <n v="31.66"/>
    <s v="Libre"/>
    <s v="Perú"/>
    <s v="Plato_13"/>
    <n v="94.66"/>
    <d v="2023-04-03T03:09:00"/>
    <d v="2023-04-03T03:09:00"/>
    <d v="2023-04-03T05:39:00"/>
    <d v="1899-12-30T02:30:00"/>
    <n v="0.65"/>
    <d v="1899-12-30T01:51:00"/>
    <s v="SI"/>
    <s v="lunes"/>
    <n v="63"/>
    <n v="24"/>
  </r>
  <r>
    <n v="308"/>
    <s v="Cliente_846"/>
    <n v="6"/>
    <d v="2023-04-03T01:55:00"/>
    <d v="2023-04-03T04:39:00"/>
    <s v="Mesero_2"/>
    <s v="Almuerzo"/>
    <s v="Tarjeta de crédito"/>
    <n v="33.79"/>
    <s v="Reservada"/>
    <s v="Uruguay"/>
    <s v="Plato_18"/>
    <n v="255.79"/>
    <d v="2023-04-03T01:55:00"/>
    <d v="2023-04-03T01:55:00"/>
    <d v="2023-04-03T04:39:00"/>
    <d v="1899-12-30T02:44:00"/>
    <n v="3.1"/>
    <d v="1899-12-30T00:00:00"/>
    <s v="NO"/>
    <s v="lunes"/>
    <n v="222"/>
    <n v="90"/>
  </r>
  <r>
    <n v="309"/>
    <s v="Cliente_620"/>
    <n v="3"/>
    <d v="2023-04-03T00:28:00"/>
    <d v="2023-04-03T04:05:00"/>
    <s v="Mesero_1"/>
    <s v="Almuerzo"/>
    <s v="Tarjeta de crédito"/>
    <n v="36.090000000000003"/>
    <s v="Reservada"/>
    <s v="Argentina"/>
    <s v="Plato_20"/>
    <n v="208.09"/>
    <d v="2023-04-03T00:28:00"/>
    <d v="2023-04-03T00:28:00"/>
    <d v="2023-04-03T04:05:00"/>
    <d v="1899-12-30T03:37:00"/>
    <n v="2.0499999999999998"/>
    <d v="1899-12-30T01:34:00"/>
    <s v="SI"/>
    <s v="lunes"/>
    <n v="172"/>
    <n v="67"/>
  </r>
  <r>
    <n v="310"/>
    <s v="Cliente_672"/>
    <n v="3"/>
    <d v="2023-04-03T03:04:00"/>
    <d v="2023-04-03T06:23:00"/>
    <s v="Mesero_5"/>
    <s v="Cena"/>
    <s v="Tarjeta de crédito"/>
    <n v="11.47"/>
    <s v="Libre"/>
    <s v="Uruguay"/>
    <s v="Plato_10"/>
    <n v="149.47"/>
    <d v="2023-04-03T03:04:00"/>
    <d v="2023-04-03T03:04:00"/>
    <d v="2023-04-03T06:23:00"/>
    <d v="1899-12-30T03:19:00"/>
    <n v="1.6166666666666667"/>
    <d v="1899-12-30T01:42:00"/>
    <s v="SI"/>
    <s v="lunes"/>
    <n v="138"/>
    <n v="57"/>
  </r>
  <r>
    <n v="311"/>
    <s v="Cliente_735"/>
    <n v="4"/>
    <d v="2023-04-03T01:40:00"/>
    <d v="2023-04-03T02:43:00"/>
    <s v="Mesero_3"/>
    <s v="Desayuno"/>
    <s v="Efectivo"/>
    <n v="39.270000000000003"/>
    <s v="Ocupada"/>
    <s v="Paraguay"/>
    <s v="Plato_7"/>
    <n v="92.27000000000001"/>
    <d v="2023-04-03T01:40:00"/>
    <d v="2023-04-03T01:40:00"/>
    <d v="2023-04-03T02:43:00"/>
    <d v="1899-12-30T01:18:00"/>
    <n v="1.2333333333333334"/>
    <d v="1899-12-30T00:04:00"/>
    <s v="SI"/>
    <s v="lunes"/>
    <n v="53"/>
    <n v="22"/>
  </r>
  <r>
    <n v="312"/>
    <s v="Cliente_268"/>
    <n v="4"/>
    <d v="2023-04-03T03:07:00"/>
    <d v="2023-04-03T06:12:00"/>
    <s v="Mesero_3"/>
    <s v="Almuerzo"/>
    <s v="Tarjeta de crédito"/>
    <n v="30.89"/>
    <s v="Reservada"/>
    <s v="Uruguay"/>
    <s v="Plato_15"/>
    <n v="164.89"/>
    <d v="2023-04-03T03:07:00"/>
    <d v="2023-04-03T03:07:00"/>
    <d v="2023-04-03T06:12:00"/>
    <d v="1899-12-30T03:05:00"/>
    <n v="0.91666666666666663"/>
    <d v="1899-12-30T02:10:00"/>
    <s v="SI"/>
    <s v="lunes"/>
    <n v="134"/>
    <n v="54"/>
  </r>
  <r>
    <n v="313"/>
    <s v="Cliente_974"/>
    <n v="3"/>
    <d v="2023-04-03T02:23:00"/>
    <d v="2023-04-03T05:46:00"/>
    <s v="Mesero_1"/>
    <s v="Desayuno"/>
    <s v="Tarjeta de débito"/>
    <n v="43.14"/>
    <s v="Reservada"/>
    <s v="España"/>
    <s v="Plato_12"/>
    <n v="275.14"/>
    <d v="2023-04-03T02:23:00"/>
    <d v="2023-04-03T02:23:00"/>
    <d v="2023-04-03T05:46:00"/>
    <d v="1899-12-30T03:23:00"/>
    <n v="1.7666666666666666"/>
    <d v="1899-12-30T01:37:00"/>
    <s v="SI"/>
    <s v="lunes"/>
    <n v="232"/>
    <n v="92"/>
  </r>
  <r>
    <n v="314"/>
    <s v="Cliente_161"/>
    <n v="5"/>
    <d v="2023-04-03T00:46:00"/>
    <d v="2023-04-03T03:53:00"/>
    <s v="Mesero_4"/>
    <s v="Almuerzo"/>
    <s v="Tarjeta de débito"/>
    <n v="32.18"/>
    <s v="Ocupada"/>
    <s v="Chile"/>
    <s v="Plato_6"/>
    <n v="59.18"/>
    <d v="2023-04-03T00:46:00"/>
    <d v="2023-04-03T00:46:00"/>
    <d v="2023-04-03T03:53:00"/>
    <d v="1899-12-30T03:22:00"/>
    <n v="8.3333333333333329E-2"/>
    <d v="1899-12-30T03:17:00"/>
    <s v="SI"/>
    <s v="lunes"/>
    <n v="27"/>
    <n v="11"/>
  </r>
  <r>
    <n v="315"/>
    <s v="Cliente_600"/>
    <n v="1"/>
    <d v="2023-04-03T00:12:00"/>
    <d v="2023-04-03T03:29:00"/>
    <s v="Mesero_2"/>
    <s v="Almuerzo"/>
    <s v="Tarjeta de crédito"/>
    <n v="20.6"/>
    <s v="Libre"/>
    <s v="Chile"/>
    <s v="Plato_1"/>
    <n v="181.6"/>
    <d v="2023-04-03T00:12:00"/>
    <d v="2023-04-03T00:12:00"/>
    <d v="2023-04-03T03:29:00"/>
    <d v="1899-12-30T03:17:00"/>
    <n v="2.1"/>
    <d v="1899-12-30T01:11:00"/>
    <s v="SI"/>
    <s v="lunes"/>
    <n v="161"/>
    <n v="66"/>
  </r>
  <r>
    <n v="316"/>
    <s v="Cliente_654"/>
    <n v="2"/>
    <d v="2023-04-03T01:38:00"/>
    <d v="2023-04-03T05:32:00"/>
    <s v="Mesero_5"/>
    <s v="Desayuno"/>
    <s v="Tarjeta de crédito"/>
    <n v="31.13"/>
    <s v="Reservada"/>
    <s v="Perú"/>
    <s v="Plato_4"/>
    <n v="191.13"/>
    <d v="2023-04-03T01:38:00"/>
    <d v="2023-04-03T01:38:00"/>
    <d v="2023-04-03T05:32:00"/>
    <d v="1899-12-30T03:54:00"/>
    <n v="2.6333333333333333"/>
    <d v="1899-12-30T01:16:00"/>
    <s v="SI"/>
    <s v="lunes"/>
    <n v="160"/>
    <n v="64"/>
  </r>
  <r>
    <n v="317"/>
    <s v="Cliente_440"/>
    <n v="2"/>
    <d v="2023-04-03T02:25:00"/>
    <d v="2023-04-03T06:16:00"/>
    <s v="Mesero_2"/>
    <s v="Desayuno"/>
    <s v="Efectivo"/>
    <n v="24.55"/>
    <s v="Libre"/>
    <s v="Uruguay"/>
    <s v="Plato_5"/>
    <n v="202.55"/>
    <d v="2023-04-03T02:25:00"/>
    <d v="2023-04-03T02:25:00"/>
    <d v="2023-04-03T06:16:00"/>
    <d v="1899-12-30T03:51:00"/>
    <n v="1.4666666666666666"/>
    <d v="1899-12-30T02:23:00"/>
    <s v="SI"/>
    <s v="lunes"/>
    <n v="178"/>
    <n v="73"/>
  </r>
  <r>
    <n v="318"/>
    <s v="Cliente_269"/>
    <n v="3"/>
    <d v="2023-04-03T03:33:00"/>
    <d v="2023-04-03T05:09:00"/>
    <s v="Mesero_3"/>
    <s v="Cena"/>
    <s v="Tarjeta de crédito"/>
    <n v="10.08"/>
    <s v="Reservada"/>
    <s v="Venezuela"/>
    <s v="Plato_9"/>
    <n v="39.08"/>
    <d v="2023-04-03T03:33:00"/>
    <d v="2023-04-03T03:33:00"/>
    <d v="2023-04-03T05:09:00"/>
    <d v="1899-12-30T01:36:00"/>
    <n v="0.65"/>
    <d v="1899-12-30T00:57:00"/>
    <s v="SI"/>
    <s v="lunes"/>
    <n v="29"/>
    <n v="12"/>
  </r>
  <r>
    <n v="319"/>
    <s v="Cliente_12"/>
    <n v="1"/>
    <d v="2023-04-03T00:48:00"/>
    <d v="2023-04-03T03:59:00"/>
    <s v="Mesero_1"/>
    <s v="Almuerzo"/>
    <s v="Efectivo"/>
    <n v="30.05"/>
    <s v="Libre"/>
    <s v="Bolivia"/>
    <s v="Plato_15"/>
    <n v="298.05"/>
    <d v="2023-04-03T00:48:00"/>
    <d v="2023-04-03T00:48:00"/>
    <d v="2023-04-03T03:59:00"/>
    <d v="1899-12-30T03:11:00"/>
    <n v="2.1"/>
    <d v="1899-12-30T01:05:00"/>
    <s v="SI"/>
    <s v="lunes"/>
    <n v="268"/>
    <n v="106"/>
  </r>
  <r>
    <n v="320"/>
    <s v="Cliente_294"/>
    <n v="1"/>
    <d v="2023-04-03T01:30:00"/>
    <d v="2023-04-03T04:17:00"/>
    <s v="Mesero_3"/>
    <s v="Almuerzo"/>
    <s v="Tarjeta de débito"/>
    <n v="44.02"/>
    <s v="Reservada"/>
    <s v="España"/>
    <s v="Plato_13"/>
    <n v="142.02000000000001"/>
    <d v="2023-04-03T01:30:00"/>
    <d v="2023-04-03T01:30:00"/>
    <d v="2023-04-03T04:17:00"/>
    <d v="1899-12-30T02:47:00"/>
    <n v="2.1666666666666665"/>
    <d v="1899-12-30T00:37:00"/>
    <s v="SI"/>
    <s v="lunes"/>
    <n v="98"/>
    <n v="39"/>
  </r>
  <r>
    <n v="321"/>
    <s v="Cliente_659"/>
    <n v="5"/>
    <d v="2023-04-03T02:04:00"/>
    <d v="2023-04-03T04:18:00"/>
    <s v="Mesero_1"/>
    <s v="Almuerzo"/>
    <s v="Tarjeta de crédito"/>
    <n v="23.59"/>
    <s v="Libre"/>
    <s v="Venezuela"/>
    <s v="Plato_16"/>
    <n v="164.59"/>
    <d v="2023-04-03T02:04:00"/>
    <d v="2023-04-03T02:04:00"/>
    <d v="2023-04-03T04:18:00"/>
    <d v="1899-12-30T02:14:00"/>
    <n v="1.5833333333333333"/>
    <d v="1899-12-30T00:39:00"/>
    <s v="SI"/>
    <s v="lunes"/>
    <n v="141"/>
    <n v="57"/>
  </r>
  <r>
    <n v="322"/>
    <s v="Cliente_47"/>
    <n v="1"/>
    <d v="2023-04-03T03:41:00"/>
    <d v="2023-04-03T05:47:00"/>
    <s v="Mesero_2"/>
    <s v="Cena"/>
    <s v="Tarjeta de crédito"/>
    <n v="24.69"/>
    <s v="Ocupada"/>
    <s v="Ecuador"/>
    <s v="Plato_15"/>
    <n v="109.69"/>
    <d v="2023-04-03T03:41:00"/>
    <d v="2023-04-03T03:41:00"/>
    <d v="2023-04-03T05:47:00"/>
    <d v="1899-12-30T02:21:00"/>
    <n v="1"/>
    <d v="1899-12-30T01:21:00"/>
    <s v="SI"/>
    <s v="lunes"/>
    <n v="85"/>
    <n v="34"/>
  </r>
  <r>
    <n v="323"/>
    <s v="Cliente_544"/>
    <n v="1"/>
    <d v="2023-04-03T01:23:00"/>
    <d v="2023-04-03T04:19:00"/>
    <s v="Mesero_5"/>
    <s v="Desayuno"/>
    <s v="Efectivo"/>
    <n v="44.3"/>
    <s v="Libre"/>
    <s v="Chile"/>
    <s v="Plato_5"/>
    <n v="252.3"/>
    <d v="2023-04-03T01:23:00"/>
    <d v="2023-04-03T01:23:00"/>
    <d v="2023-04-03T04:19:00"/>
    <d v="1899-12-30T02:56:00"/>
    <n v="2.0333333333333332"/>
    <d v="1899-12-30T00:54:00"/>
    <s v="SI"/>
    <s v="lunes"/>
    <n v="208"/>
    <n v="87"/>
  </r>
  <r>
    <n v="324"/>
    <s v="Cliente_633"/>
    <n v="6"/>
    <d v="2023-04-03T00:43:00"/>
    <d v="2023-04-03T01:51:00"/>
    <s v="Mesero_1"/>
    <s v="Cena"/>
    <s v="Tarjeta de crédito"/>
    <n v="21.6"/>
    <s v="Libre"/>
    <s v="Perú"/>
    <s v="Plato_2"/>
    <n v="158.6"/>
    <d v="2023-04-03T00:43:00"/>
    <d v="2023-04-03T00:43:00"/>
    <d v="2023-04-03T01:51:00"/>
    <d v="1899-12-30T01:08:00"/>
    <n v="1.5"/>
    <d v="1899-12-30T00:00:00"/>
    <s v="NO"/>
    <s v="lunes"/>
    <n v="137"/>
    <n v="56"/>
  </r>
  <r>
    <n v="325"/>
    <s v="Cliente_154"/>
    <n v="1"/>
    <d v="2023-04-03T01:00:00"/>
    <d v="2023-04-03T02:18:00"/>
    <s v="Mesero_2"/>
    <s v="Almuerzo"/>
    <s v="Tarjeta de crédito"/>
    <n v="32.5"/>
    <s v="Reservada"/>
    <s v="Perú"/>
    <s v="Plato_13"/>
    <n v="186.5"/>
    <d v="2023-04-03T01:00:00"/>
    <d v="2023-04-03T01:00:00"/>
    <d v="2023-04-03T02:18:00"/>
    <d v="1899-12-30T01:18:00"/>
    <n v="1.1833333333333333"/>
    <d v="1899-12-30T00:07:00"/>
    <s v="SI"/>
    <s v="lunes"/>
    <n v="154"/>
    <n v="61"/>
  </r>
  <r>
    <n v="326"/>
    <s v="Cliente_489"/>
    <n v="4"/>
    <d v="2023-04-04T01:39:00"/>
    <d v="2023-04-04T05:34:00"/>
    <s v="Mesero_1"/>
    <s v="Desayuno"/>
    <s v="Tarjeta de débito"/>
    <n v="13.85"/>
    <s v="Ocupada"/>
    <s v="Perú"/>
    <s v="Plato_8"/>
    <n v="94.85"/>
    <d v="2023-04-04T01:39:00"/>
    <d v="2023-04-04T01:39:00"/>
    <d v="2023-04-04T05:34:00"/>
    <d v="1899-12-30T04:10:00"/>
    <n v="1.5166666666666666"/>
    <d v="1899-12-30T02:39:00"/>
    <s v="SI"/>
    <s v="martes"/>
    <n v="81"/>
    <n v="34"/>
  </r>
  <r>
    <n v="327"/>
    <s v="Cliente_336"/>
    <n v="5"/>
    <d v="2023-04-04T02:59:00"/>
    <d v="2023-04-04T04:36:00"/>
    <s v="Mesero_5"/>
    <s v="Cena"/>
    <s v="Tarjeta de crédito"/>
    <n v="15.08"/>
    <s v="Reservada"/>
    <s v="Colombia"/>
    <s v="Plato_18"/>
    <n v="162.08000000000001"/>
    <d v="2023-04-04T02:59:00"/>
    <d v="2023-04-04T02:59:00"/>
    <d v="2023-04-04T04:36:00"/>
    <d v="1899-12-30T01:37:00"/>
    <n v="1.2333333333333334"/>
    <d v="1899-12-30T00:23:00"/>
    <s v="SI"/>
    <s v="martes"/>
    <n v="147"/>
    <n v="61"/>
  </r>
  <r>
    <n v="328"/>
    <s v="Cliente_350"/>
    <n v="3"/>
    <d v="2023-04-04T01:44:00"/>
    <d v="2023-04-04T04:07:00"/>
    <s v="Mesero_2"/>
    <s v="Cena"/>
    <s v="Tarjeta de crédito"/>
    <n v="13.85"/>
    <s v="Reservada"/>
    <s v="Chile"/>
    <s v="Plato_8"/>
    <n v="48.85"/>
    <d v="2023-04-04T01:44:00"/>
    <d v="2023-04-04T01:44:00"/>
    <d v="2023-04-04T04:07:00"/>
    <d v="1899-12-30T02:23:00"/>
    <n v="0.35"/>
    <d v="1899-12-30T02:02:00"/>
    <s v="SI"/>
    <s v="martes"/>
    <n v="35"/>
    <n v="14"/>
  </r>
  <r>
    <n v="329"/>
    <s v="Cliente_797"/>
    <n v="1"/>
    <d v="2023-04-04T00:26:00"/>
    <d v="2023-04-04T02:41:00"/>
    <s v="Mesero_2"/>
    <s v="Almuerzo"/>
    <s v="Tarjeta de crédito"/>
    <n v="38.89"/>
    <s v="Ocupada"/>
    <s v="Bolivia"/>
    <s v="Plato_13"/>
    <n v="245.89"/>
    <d v="2023-04-04T00:26:00"/>
    <d v="2023-04-04T00:26:00"/>
    <d v="2023-04-04T02:41:00"/>
    <d v="1899-12-30T02:30:00"/>
    <n v="2.3166666666666669"/>
    <d v="1899-12-30T00:11:00"/>
    <s v="SI"/>
    <s v="martes"/>
    <n v="207"/>
    <n v="79"/>
  </r>
  <r>
    <n v="330"/>
    <s v="Cliente_436"/>
    <n v="6"/>
    <d v="2023-04-04T01:50:00"/>
    <d v="2023-04-04T03:57:00"/>
    <s v="Mesero_3"/>
    <s v="Desayuno"/>
    <s v="Tarjeta de crédito"/>
    <n v="32.17"/>
    <s v="Ocupada"/>
    <s v="Bolivia"/>
    <s v="Plato_1"/>
    <n v="249.17000000000002"/>
    <d v="2023-04-04T01:50:00"/>
    <d v="2023-04-04T01:50:00"/>
    <d v="2023-04-04T03:57:00"/>
    <d v="1899-12-30T02:22:00"/>
    <n v="2.3333333333333335"/>
    <d v="1899-12-30T00:02:00"/>
    <s v="SI"/>
    <s v="martes"/>
    <n v="217"/>
    <n v="87"/>
  </r>
  <r>
    <n v="331"/>
    <s v="Cliente_597"/>
    <n v="3"/>
    <d v="2023-04-04T03:06:00"/>
    <d v="2023-04-04T06:17:00"/>
    <s v="Mesero_4"/>
    <s v="Cena"/>
    <s v="Tarjeta de débito"/>
    <n v="36.61"/>
    <s v="Reservada"/>
    <s v="Paraguay"/>
    <s v="Plato_12"/>
    <n v="209.61"/>
    <d v="2023-04-04T03:06:00"/>
    <d v="2023-04-04T03:06:00"/>
    <d v="2023-04-04T06:17:00"/>
    <d v="1899-12-30T03:11:00"/>
    <n v="2.0166666666666666"/>
    <d v="1899-12-30T01:10:00"/>
    <s v="SI"/>
    <s v="martes"/>
    <n v="173"/>
    <n v="70"/>
  </r>
  <r>
    <n v="332"/>
    <s v="Cliente_823"/>
    <n v="1"/>
    <d v="2023-04-04T00:14:00"/>
    <d v="2023-04-04T01:29:00"/>
    <s v="Mesero_2"/>
    <s v="Almuerzo"/>
    <s v="Tarjeta de débito"/>
    <n v="25.21"/>
    <s v="Reservada"/>
    <s v="Argentina"/>
    <s v="Plato_20"/>
    <n v="145.21"/>
    <d v="2023-04-04T00:14:00"/>
    <d v="2023-04-04T00:14:00"/>
    <d v="2023-04-04T01:29:00"/>
    <d v="1899-12-30T01:15:00"/>
    <n v="0.28333333333333333"/>
    <d v="1899-12-30T00:58:00"/>
    <s v="SI"/>
    <s v="martes"/>
    <n v="120"/>
    <n v="45"/>
  </r>
  <r>
    <n v="333"/>
    <s v="Cliente_690"/>
    <n v="1"/>
    <d v="2023-04-04T03:10:00"/>
    <d v="2023-04-04T04:29:00"/>
    <s v="Mesero_4"/>
    <s v="Cena"/>
    <s v="Tarjeta de crédito"/>
    <n v="13.19"/>
    <s v="Libre"/>
    <s v="Paraguay"/>
    <s v="Plato_19"/>
    <n v="85.19"/>
    <d v="2023-04-04T03:10:00"/>
    <d v="2023-04-04T03:10:00"/>
    <d v="2023-04-04T04:29:00"/>
    <d v="1899-12-30T01:19:00"/>
    <n v="1.0166666666666666"/>
    <d v="1899-12-30T00:18:00"/>
    <s v="SI"/>
    <s v="martes"/>
    <n v="72"/>
    <n v="30"/>
  </r>
  <r>
    <n v="334"/>
    <s v="Cliente_216"/>
    <n v="4"/>
    <d v="2023-04-04T02:51:00"/>
    <d v="2023-04-04T06:31:00"/>
    <s v="Mesero_1"/>
    <s v="Desayuno"/>
    <s v="Tarjeta de crédito"/>
    <n v="17.5"/>
    <s v="Libre"/>
    <s v="Argentina"/>
    <s v="Plato_13"/>
    <n v="190.5"/>
    <d v="2023-04-04T02:51:00"/>
    <d v="2023-04-04T02:51:00"/>
    <d v="2023-04-04T06:31:00"/>
    <d v="1899-12-30T03:40:00"/>
    <n v="2.6"/>
    <d v="1899-12-30T01:04:00"/>
    <s v="SI"/>
    <s v="martes"/>
    <n v="173"/>
    <n v="69"/>
  </r>
  <r>
    <n v="335"/>
    <s v="Cliente_546"/>
    <n v="3"/>
    <d v="2023-04-04T01:56:00"/>
    <d v="2023-04-04T03:09:00"/>
    <s v="Mesero_4"/>
    <s v="Almuerzo"/>
    <s v="Tarjeta de débito"/>
    <n v="41.56"/>
    <s v="Libre"/>
    <s v="Brasil"/>
    <s v="Plato_2"/>
    <n v="155.56"/>
    <d v="2023-04-04T01:56:00"/>
    <d v="2023-04-04T01:56:00"/>
    <d v="2023-04-04T03:09:00"/>
    <d v="1899-12-30T01:13:00"/>
    <n v="1.1499999999999999"/>
    <d v="1899-12-30T00:04:00"/>
    <s v="SI"/>
    <s v="martes"/>
    <n v="114"/>
    <n v="48"/>
  </r>
  <r>
    <n v="336"/>
    <s v="Cliente_524"/>
    <n v="5"/>
    <d v="2023-04-04T01:35:00"/>
    <d v="2023-04-04T04:51:00"/>
    <s v="Mesero_2"/>
    <s v="Cena"/>
    <s v="Tarjeta de crédito"/>
    <n v="17.93"/>
    <s v="Libre"/>
    <s v="Argentina"/>
    <s v="Plato_13"/>
    <n v="175.93"/>
    <d v="2023-04-04T01:35:00"/>
    <d v="2023-04-04T01:35:00"/>
    <d v="2023-04-04T04:51:00"/>
    <d v="1899-12-30T03:16:00"/>
    <n v="1.0833333333333333"/>
    <d v="1899-12-30T02:11:00"/>
    <s v="SI"/>
    <s v="martes"/>
    <n v="158"/>
    <n v="65"/>
  </r>
  <r>
    <n v="337"/>
    <s v="Cliente_193"/>
    <n v="2"/>
    <d v="2023-04-04T01:38:00"/>
    <d v="2023-04-04T04:31:00"/>
    <s v="Mesero_5"/>
    <s v="Cena"/>
    <s v="Tarjeta de crédito"/>
    <n v="19.28"/>
    <s v="Reservada"/>
    <s v="Brasil"/>
    <s v="Plato_7"/>
    <n v="119.28"/>
    <d v="2023-04-04T01:38:00"/>
    <d v="2023-04-04T01:38:00"/>
    <d v="2023-04-04T04:31:00"/>
    <d v="1899-12-30T02:53:00"/>
    <n v="0.96666666666666667"/>
    <d v="1899-12-30T01:55:00"/>
    <s v="SI"/>
    <s v="martes"/>
    <n v="100"/>
    <n v="42"/>
  </r>
  <r>
    <n v="338"/>
    <s v="Cliente_794"/>
    <n v="2"/>
    <d v="2023-04-04T00:32:00"/>
    <d v="2023-04-04T03:30:00"/>
    <s v="Mesero_5"/>
    <s v="Almuerzo"/>
    <s v="Tarjeta de débito"/>
    <n v="30.62"/>
    <s v="Reservada"/>
    <s v="Ecuador"/>
    <s v="Plato_18"/>
    <n v="309.62"/>
    <d v="2023-04-04T00:32:00"/>
    <d v="2023-04-04T00:32:00"/>
    <d v="2023-04-04T03:30:00"/>
    <d v="1899-12-30T02:58:00"/>
    <n v="2.3833333333333333"/>
    <d v="1899-12-30T00:35:00"/>
    <s v="SI"/>
    <s v="martes"/>
    <n v="279"/>
    <n v="113"/>
  </r>
  <r>
    <n v="339"/>
    <s v="Cliente_602"/>
    <n v="2"/>
    <d v="2023-04-04T00:00:00"/>
    <d v="2023-04-04T02:01:00"/>
    <s v="Mesero_3"/>
    <s v="Desayuno"/>
    <s v="Tarjeta de débito"/>
    <n v="19.600000000000001"/>
    <s v="Reservada"/>
    <s v="Perú"/>
    <s v="Plato_9"/>
    <n v="123.6"/>
    <d v="2023-04-04T00:00:00"/>
    <d v="2023-04-04T00:00:00"/>
    <d v="2023-04-04T02:01:00"/>
    <d v="1899-12-30T02:01:00"/>
    <n v="0.76666666666666672"/>
    <d v="1899-12-30T01:15:00"/>
    <s v="SI"/>
    <s v="martes"/>
    <n v="104"/>
    <n v="42"/>
  </r>
  <r>
    <n v="340"/>
    <s v="Cliente_296"/>
    <n v="1"/>
    <d v="2023-04-04T01:12:00"/>
    <d v="2023-04-04T04:38:00"/>
    <s v="Mesero_3"/>
    <s v="Almuerzo"/>
    <s v="Tarjeta de crédito"/>
    <n v="38.520000000000003"/>
    <s v="Libre"/>
    <s v="España"/>
    <s v="Plato_20"/>
    <n v="202.52"/>
    <d v="2023-04-04T01:12:00"/>
    <d v="2023-04-04T01:12:00"/>
    <d v="2023-04-04T04:38:00"/>
    <d v="1899-12-30T03:26:00"/>
    <n v="1.5166666666666666"/>
    <d v="1899-12-30T01:55:00"/>
    <s v="SI"/>
    <s v="martes"/>
    <n v="164"/>
    <n v="66"/>
  </r>
  <r>
    <n v="341"/>
    <s v="Cliente_568"/>
    <n v="5"/>
    <d v="2023-04-04T02:05:00"/>
    <d v="2023-04-04T04:19:00"/>
    <s v="Mesero_3"/>
    <s v="Desayuno"/>
    <s v="Tarjeta de crédito"/>
    <n v="47.05"/>
    <s v="Libre"/>
    <s v="Perú"/>
    <s v="Plato_16"/>
    <n v="224.05"/>
    <d v="2023-04-04T02:05:00"/>
    <d v="2023-04-04T02:05:00"/>
    <d v="2023-04-04T04:19:00"/>
    <d v="1899-12-30T02:14:00"/>
    <n v="1.4666666666666666"/>
    <d v="1899-12-30T00:46:00"/>
    <s v="SI"/>
    <s v="martes"/>
    <n v="177"/>
    <n v="72"/>
  </r>
  <r>
    <n v="342"/>
    <s v="Cliente_897"/>
    <n v="5"/>
    <d v="2023-04-04T02:30:00"/>
    <d v="2023-04-04T06:11:00"/>
    <s v="Mesero_3"/>
    <s v="Desayuno"/>
    <s v="Tarjeta de crédito"/>
    <n v="20.059999999999999"/>
    <s v="Libre"/>
    <s v="Bolivia"/>
    <s v="Plato_14"/>
    <n v="122.06"/>
    <d v="2023-04-04T02:30:00"/>
    <d v="2023-04-04T02:30:00"/>
    <d v="2023-04-04T06:11:00"/>
    <d v="1899-12-30T03:41:00"/>
    <n v="0.9"/>
    <d v="1899-12-30T02:47:00"/>
    <s v="SI"/>
    <s v="martes"/>
    <n v="102"/>
    <n v="42"/>
  </r>
  <r>
    <n v="343"/>
    <s v="Cliente_816"/>
    <n v="1"/>
    <d v="2023-04-04T03:56:00"/>
    <d v="2023-04-04T05:45:00"/>
    <s v="Mesero_5"/>
    <s v="Almuerzo"/>
    <s v="Tarjeta de crédito"/>
    <n v="23.01"/>
    <s v="Ocupada"/>
    <s v="Perú"/>
    <s v="Plato_18"/>
    <n v="160.01"/>
    <d v="2023-04-04T03:56:00"/>
    <d v="2023-04-04T03:56:00"/>
    <d v="2023-04-04T05:45:00"/>
    <d v="1899-12-30T02:04:00"/>
    <n v="1.6833333333333333"/>
    <d v="1899-12-30T00:23:00"/>
    <s v="SI"/>
    <s v="martes"/>
    <n v="137"/>
    <n v="55"/>
  </r>
  <r>
    <n v="344"/>
    <s v="Cliente_221"/>
    <n v="3"/>
    <d v="2023-04-04T00:46:00"/>
    <d v="2023-04-04T02:04:00"/>
    <s v="Mesero_2"/>
    <s v="Almuerzo"/>
    <s v="Tarjeta de crédito"/>
    <n v="33.01"/>
    <s v="Ocupada"/>
    <s v="Chile"/>
    <s v="Plato_8"/>
    <n v="216.01"/>
    <d v="2023-04-04T00:46:00"/>
    <d v="2023-04-04T00:46:00"/>
    <d v="2023-04-04T02:04:00"/>
    <d v="1899-12-30T01:33:00"/>
    <n v="1.4333333333333333"/>
    <d v="1899-12-30T00:07:00"/>
    <s v="SI"/>
    <s v="martes"/>
    <n v="183"/>
    <n v="73"/>
  </r>
  <r>
    <n v="345"/>
    <s v="Cliente_755"/>
    <n v="3"/>
    <d v="2023-04-04T01:18:00"/>
    <d v="2023-04-04T04:19:00"/>
    <s v="Mesero_4"/>
    <s v="Almuerzo"/>
    <s v="Tarjeta de crédito"/>
    <n v="13.98"/>
    <s v="Ocupada"/>
    <s v="Chile"/>
    <s v="Plato_12"/>
    <n v="51.980000000000004"/>
    <d v="2023-04-04T01:18:00"/>
    <d v="2023-04-04T01:18:00"/>
    <d v="2023-04-04T04:19:00"/>
    <d v="1899-12-30T03:16:00"/>
    <n v="0.3"/>
    <d v="1899-12-30T02:58:00"/>
    <s v="SI"/>
    <s v="martes"/>
    <n v="38"/>
    <n v="16"/>
  </r>
  <r>
    <n v="346"/>
    <s v="Cliente_289"/>
    <n v="5"/>
    <d v="2023-04-04T00:40:00"/>
    <d v="2023-04-04T03:56:00"/>
    <s v="Mesero_5"/>
    <s v="Almuerzo"/>
    <s v="Tarjeta de débito"/>
    <n v="35.93"/>
    <s v="Reservada"/>
    <s v="Argentina"/>
    <s v="Plato_19"/>
    <n v="107.93"/>
    <d v="2023-04-04T00:40:00"/>
    <d v="2023-04-04T00:40:00"/>
    <d v="2023-04-04T03:56:00"/>
    <d v="1899-12-30T03:16:00"/>
    <n v="0.36666666666666664"/>
    <d v="1899-12-30T02:54:00"/>
    <s v="SI"/>
    <s v="martes"/>
    <n v="72"/>
    <n v="28"/>
  </r>
  <r>
    <n v="347"/>
    <s v="Cliente_476"/>
    <n v="4"/>
    <d v="2023-04-04T01:49:00"/>
    <d v="2023-04-04T04:34:00"/>
    <s v="Mesero_4"/>
    <s v="Almuerzo"/>
    <s v="Tarjeta de crédito"/>
    <n v="48.52"/>
    <s v="Reservada"/>
    <s v="Chile"/>
    <s v="Plato_8"/>
    <n v="118.52000000000001"/>
    <d v="2023-04-04T01:49:00"/>
    <d v="2023-04-04T01:49:00"/>
    <d v="2023-04-04T04:34:00"/>
    <d v="1899-12-30T02:45:00"/>
    <n v="0.73333333333333328"/>
    <d v="1899-12-30T02:01:00"/>
    <s v="SI"/>
    <s v="martes"/>
    <n v="70"/>
    <n v="28"/>
  </r>
  <r>
    <n v="348"/>
    <s v="Cliente_940"/>
    <n v="2"/>
    <d v="2023-04-04T01:17:00"/>
    <d v="2023-04-04T04:59:00"/>
    <s v="Mesero_2"/>
    <s v="Almuerzo"/>
    <s v="Tarjeta de crédito"/>
    <n v="30.78"/>
    <s v="Ocupada"/>
    <s v="Paraguay"/>
    <s v="Plato_10"/>
    <n v="116.78"/>
    <d v="2023-04-04T01:17:00"/>
    <d v="2023-04-04T01:17:00"/>
    <d v="2023-04-04T04:59:00"/>
    <d v="1899-12-30T03:57:00"/>
    <n v="1.4666666666666666"/>
    <d v="1899-12-30T02:29:00"/>
    <s v="SI"/>
    <s v="martes"/>
    <n v="86"/>
    <n v="35"/>
  </r>
  <r>
    <n v="349"/>
    <s v="Cliente_707"/>
    <n v="1"/>
    <d v="2023-04-04T03:48:00"/>
    <d v="2023-04-04T07:31:00"/>
    <s v="Mesero_5"/>
    <s v="Desayuno"/>
    <s v="Tarjeta de crédito"/>
    <n v="40.630000000000003"/>
    <s v="Ocupada"/>
    <s v="Brasil"/>
    <s v="Plato_2"/>
    <n v="192.63"/>
    <d v="2023-04-04T03:48:00"/>
    <d v="2023-04-04T03:48:00"/>
    <d v="2023-04-04T07:31:00"/>
    <d v="1899-12-30T03:58:00"/>
    <n v="1.4166666666666667"/>
    <d v="1899-12-30T02:33:00"/>
    <s v="SI"/>
    <s v="martes"/>
    <n v="152"/>
    <n v="62"/>
  </r>
  <r>
    <n v="350"/>
    <s v="Cliente_644"/>
    <n v="6"/>
    <d v="2023-04-04T00:35:00"/>
    <d v="2023-04-04T02:59:00"/>
    <s v="Mesero_5"/>
    <s v="Desayuno"/>
    <s v="Tarjeta de débito"/>
    <n v="36.21"/>
    <s v="Reservada"/>
    <s v="Colombia"/>
    <s v="Plato_17"/>
    <n v="179.21"/>
    <d v="2023-04-04T00:35:00"/>
    <d v="2023-04-04T00:35:00"/>
    <d v="2023-04-04T02:59:00"/>
    <d v="1899-12-30T02:24:00"/>
    <n v="1.8166666666666667"/>
    <d v="1899-12-30T00:35:00"/>
    <s v="SI"/>
    <s v="martes"/>
    <n v="143"/>
    <n v="57"/>
  </r>
  <r>
    <n v="351"/>
    <s v="Cliente_619"/>
    <n v="6"/>
    <d v="2023-04-04T03:52:00"/>
    <d v="2023-04-04T06:09:00"/>
    <s v="Mesero_1"/>
    <s v="Desayuno"/>
    <s v="Tarjeta de crédito"/>
    <n v="48.93"/>
    <s v="Libre"/>
    <s v="Brasil"/>
    <s v="Plato_15"/>
    <n v="249.93"/>
    <d v="2023-04-04T03:52:00"/>
    <d v="2023-04-04T03:52:00"/>
    <d v="2023-04-04T06:09:00"/>
    <d v="1899-12-30T02:17:00"/>
    <n v="0.41666666666666669"/>
    <d v="1899-12-30T01:52:00"/>
    <s v="SI"/>
    <s v="martes"/>
    <n v="201"/>
    <n v="81"/>
  </r>
  <r>
    <n v="352"/>
    <s v="Cliente_780"/>
    <n v="3"/>
    <d v="2023-04-04T00:17:00"/>
    <d v="2023-04-04T02:53:00"/>
    <s v="Mesero_3"/>
    <s v="Desayuno"/>
    <s v="Efectivo"/>
    <n v="17.55"/>
    <s v="Reservada"/>
    <s v="Paraguay"/>
    <s v="Plato_11"/>
    <n v="116.55"/>
    <d v="2023-04-04T00:17:00"/>
    <d v="2023-04-04T00:17:00"/>
    <d v="2023-04-04T02:53:00"/>
    <d v="1899-12-30T02:36:00"/>
    <n v="0.11666666666666667"/>
    <d v="1899-12-30T02:29:00"/>
    <s v="SI"/>
    <s v="martes"/>
    <n v="99"/>
    <n v="39"/>
  </r>
  <r>
    <n v="353"/>
    <s v="Cliente_833"/>
    <n v="5"/>
    <d v="2023-04-04T03:46:00"/>
    <d v="2023-04-04T07:36:00"/>
    <s v="Mesero_5"/>
    <s v="Cena"/>
    <s v="Tarjeta de crédito"/>
    <n v="27.37"/>
    <s v="Reservada"/>
    <s v="Brasil"/>
    <s v="Plato_5"/>
    <n v="239.37"/>
    <d v="2023-04-04T03:46:00"/>
    <d v="2023-04-04T03:46:00"/>
    <d v="2023-04-04T07:36:00"/>
    <d v="1899-12-30T03:50:00"/>
    <n v="2.1333333333333333"/>
    <d v="1899-12-30T01:42:00"/>
    <s v="SI"/>
    <s v="martes"/>
    <n v="212"/>
    <n v="86"/>
  </r>
  <r>
    <n v="354"/>
    <s v="Cliente_899"/>
    <n v="6"/>
    <d v="2023-04-04T00:26:00"/>
    <d v="2023-04-04T03:24:00"/>
    <s v="Mesero_5"/>
    <s v="Desayuno"/>
    <s v="Tarjeta de crédito"/>
    <n v="29.58"/>
    <s v="Ocupada"/>
    <s v="Paraguay"/>
    <s v="Plato_12"/>
    <n v="210.57999999999998"/>
    <d v="2023-04-04T00:26:00"/>
    <d v="2023-04-04T00:26:00"/>
    <d v="2023-04-04T03:24:00"/>
    <d v="1899-12-30T03:13:00"/>
    <n v="2.2833333333333332"/>
    <d v="1899-12-30T00:56:00"/>
    <s v="SI"/>
    <s v="martes"/>
    <n v="181"/>
    <n v="76"/>
  </r>
  <r>
    <n v="355"/>
    <s v="Cliente_523"/>
    <n v="4"/>
    <d v="2023-04-04T01:41:00"/>
    <d v="2023-04-04T05:07:00"/>
    <s v="Mesero_5"/>
    <s v="Desayuno"/>
    <s v="Tarjeta de crédito"/>
    <n v="30.53"/>
    <s v="Reservada"/>
    <s v="España"/>
    <s v="Plato_10"/>
    <n v="56.53"/>
    <d v="2023-04-04T01:41:00"/>
    <d v="2023-04-04T01:41:00"/>
    <d v="2023-04-04T05:07:00"/>
    <d v="1899-12-30T03:26:00"/>
    <n v="0.11666666666666667"/>
    <d v="1899-12-30T03:19:00"/>
    <s v="SI"/>
    <s v="martes"/>
    <n v="26"/>
    <n v="11"/>
  </r>
  <r>
    <n v="356"/>
    <s v="Cliente_498"/>
    <n v="1"/>
    <d v="2023-04-04T00:12:00"/>
    <d v="2023-04-04T02:18:00"/>
    <s v="Mesero_3"/>
    <s v="Desayuno"/>
    <s v="Tarjeta de crédito"/>
    <n v="28.92"/>
    <s v="Ocupada"/>
    <s v="Brasil"/>
    <s v="Plato_4"/>
    <n v="64.92"/>
    <d v="2023-04-04T00:12:00"/>
    <d v="2023-04-04T00:12:00"/>
    <d v="2023-04-04T02:18:00"/>
    <d v="1899-12-30T02:21:00"/>
    <n v="0.11666666666666667"/>
    <d v="1899-12-30T02:14:00"/>
    <s v="SI"/>
    <s v="martes"/>
    <n v="36"/>
    <n v="16"/>
  </r>
  <r>
    <n v="357"/>
    <s v="Cliente_470"/>
    <n v="2"/>
    <d v="2023-04-04T01:19:00"/>
    <d v="2023-04-04T04:26:00"/>
    <s v="Mesero_3"/>
    <s v="Desayuno"/>
    <s v="Tarjeta de débito"/>
    <n v="26.87"/>
    <s v="Ocupada"/>
    <s v="Chile"/>
    <s v="Plato_1"/>
    <n v="194.87"/>
    <d v="2023-04-04T01:19:00"/>
    <d v="2023-04-04T01:19:00"/>
    <d v="2023-04-04T04:26:00"/>
    <d v="1899-12-30T03:22:00"/>
    <n v="1.6"/>
    <d v="1899-12-30T01:46:00"/>
    <s v="SI"/>
    <s v="martes"/>
    <n v="168"/>
    <n v="68"/>
  </r>
  <r>
    <n v="358"/>
    <s v="Cliente_827"/>
    <n v="5"/>
    <d v="2023-04-04T02:37:00"/>
    <d v="2023-04-04T05:57:00"/>
    <s v="Mesero_5"/>
    <s v="Cena"/>
    <s v="Tarjeta de crédito"/>
    <n v="42.1"/>
    <s v="Reservada"/>
    <s v="Uruguay"/>
    <s v="Plato_10"/>
    <n v="208.1"/>
    <d v="2023-04-04T02:37:00"/>
    <d v="2023-04-04T02:37:00"/>
    <d v="2023-04-04T05:57:00"/>
    <d v="1899-12-30T03:20:00"/>
    <n v="2.5333333333333332"/>
    <d v="1899-12-30T00:48:00"/>
    <s v="SI"/>
    <s v="martes"/>
    <n v="166"/>
    <n v="70"/>
  </r>
  <r>
    <n v="359"/>
    <s v="Cliente_92"/>
    <n v="2"/>
    <d v="2023-04-04T00:41:00"/>
    <d v="2023-04-04T04:10:00"/>
    <s v="Mesero_2"/>
    <s v="Almuerzo"/>
    <s v="Tarjeta de crédito"/>
    <n v="12.2"/>
    <s v="Reservada"/>
    <s v="Perú"/>
    <s v="Plato_5"/>
    <n v="202.2"/>
    <d v="2023-04-04T00:41:00"/>
    <d v="2023-04-04T00:41:00"/>
    <d v="2023-04-04T04:10:00"/>
    <d v="1899-12-30T03:29:00"/>
    <n v="2.4166666666666665"/>
    <d v="1899-12-30T01:04:00"/>
    <s v="SI"/>
    <s v="martes"/>
    <n v="190"/>
    <n v="80"/>
  </r>
  <r>
    <n v="360"/>
    <s v="Cliente_191"/>
    <n v="3"/>
    <d v="2023-04-04T01:10:00"/>
    <d v="2023-04-04T04:58:00"/>
    <s v="Mesero_3"/>
    <s v="Almuerzo"/>
    <s v="Tarjeta de crédito"/>
    <n v="39.26"/>
    <s v="Ocupada"/>
    <s v="Perú"/>
    <s v="Plato_13"/>
    <n v="272.26"/>
    <d v="2023-04-04T01:10:00"/>
    <d v="2023-04-04T01:10:00"/>
    <d v="2023-04-04T04:58:00"/>
    <d v="1899-12-30T04:03:00"/>
    <n v="2.65"/>
    <d v="1899-12-30T01:24:00"/>
    <s v="SI"/>
    <s v="martes"/>
    <n v="233"/>
    <n v="94"/>
  </r>
  <r>
    <n v="361"/>
    <s v="Cliente_183"/>
    <n v="1"/>
    <d v="2023-04-04T01:53:00"/>
    <d v="2023-04-04T05:28:00"/>
    <s v="Mesero_2"/>
    <s v="Cena"/>
    <s v="Efectivo"/>
    <n v="41.73"/>
    <s v="Libre"/>
    <s v="Colombia"/>
    <s v="Plato_9"/>
    <n v="142.72999999999999"/>
    <d v="2023-04-04T01:53:00"/>
    <d v="2023-04-04T01:53:00"/>
    <d v="2023-04-04T05:28:00"/>
    <d v="1899-12-30T03:35:00"/>
    <n v="1.8666666666666667"/>
    <d v="1899-12-30T01:43:00"/>
    <s v="SI"/>
    <s v="martes"/>
    <n v="101"/>
    <n v="42"/>
  </r>
  <r>
    <n v="362"/>
    <s v="Cliente_681"/>
    <n v="2"/>
    <d v="2023-04-04T02:03:00"/>
    <d v="2023-04-04T05:59:00"/>
    <s v="Mesero_1"/>
    <s v="Almuerzo"/>
    <s v="Tarjeta de crédito"/>
    <n v="47.21"/>
    <s v="Libre"/>
    <s v="Uruguay"/>
    <s v="Plato_3"/>
    <n v="109.21000000000001"/>
    <d v="2023-04-04T02:03:00"/>
    <d v="2023-04-04T02:03:00"/>
    <d v="2023-04-04T05:59:00"/>
    <d v="1899-12-30T03:56:00"/>
    <n v="2.0499999999999998"/>
    <d v="1899-12-30T01:53:00"/>
    <s v="SI"/>
    <s v="martes"/>
    <n v="62"/>
    <n v="26"/>
  </r>
  <r>
    <n v="363"/>
    <s v="Cliente_499"/>
    <n v="2"/>
    <d v="2023-04-04T01:46:00"/>
    <d v="2023-04-04T03:29:00"/>
    <s v="Mesero_3"/>
    <s v="Almuerzo"/>
    <s v="Tarjeta de crédito"/>
    <n v="49.02"/>
    <s v="Ocupada"/>
    <s v="Brasil"/>
    <s v="Plato_2"/>
    <n v="289.02"/>
    <d v="2023-04-04T01:46:00"/>
    <d v="2023-04-04T01:46:00"/>
    <d v="2023-04-04T03:29:00"/>
    <d v="1899-12-30T01:58:00"/>
    <n v="2.4833333333333334"/>
    <d v="1899-12-30T00:00:00"/>
    <s v="NO"/>
    <s v="martes"/>
    <n v="240"/>
    <n v="96"/>
  </r>
  <r>
    <n v="364"/>
    <s v="Cliente_495"/>
    <n v="2"/>
    <d v="2023-04-04T03:50:00"/>
    <d v="2023-04-04T07:10:00"/>
    <s v="Mesero_5"/>
    <s v="Almuerzo"/>
    <s v="Tarjeta de débito"/>
    <n v="48.28"/>
    <s v="Reservada"/>
    <s v="Brasil"/>
    <s v="Plato_16"/>
    <n v="205.28"/>
    <d v="2023-04-04T03:50:00"/>
    <d v="2023-04-04T03:50:00"/>
    <d v="2023-04-04T07:10:00"/>
    <d v="1899-12-30T03:20:00"/>
    <n v="1.8666666666666667"/>
    <d v="1899-12-30T01:28:00"/>
    <s v="SI"/>
    <s v="martes"/>
    <n v="157"/>
    <n v="65"/>
  </r>
  <r>
    <n v="365"/>
    <s v="Cliente_54"/>
    <n v="1"/>
    <d v="2023-04-04T01:03:00"/>
    <d v="2023-04-04T04:33:00"/>
    <s v="Mesero_3"/>
    <s v="Almuerzo"/>
    <s v="Efectivo"/>
    <n v="34.97"/>
    <s v="Ocupada"/>
    <s v="Chile"/>
    <s v="Plato_19"/>
    <n v="142.97"/>
    <d v="2023-04-04T01:03:00"/>
    <d v="2023-04-04T01:03:00"/>
    <d v="2023-04-04T04:33:00"/>
    <d v="1899-12-30T03:45:00"/>
    <n v="0.41666666666666669"/>
    <d v="1899-12-30T03:20:00"/>
    <s v="SI"/>
    <s v="martes"/>
    <n v="108"/>
    <n v="42"/>
  </r>
  <r>
    <n v="366"/>
    <s v="Cliente_923"/>
    <n v="5"/>
    <d v="2023-04-04T01:33:00"/>
    <d v="2023-04-04T04:46:00"/>
    <s v="Mesero_3"/>
    <s v="Almuerzo"/>
    <s v="Efectivo"/>
    <n v="10.57"/>
    <s v="Reservada"/>
    <s v="Chile"/>
    <s v="Plato_6"/>
    <n v="249.57"/>
    <d v="2023-04-04T01:33:00"/>
    <d v="2023-04-04T01:33:00"/>
    <d v="2023-04-04T04:46:00"/>
    <d v="1899-12-30T03:13:00"/>
    <n v="1.5"/>
    <d v="1899-12-30T01:43:00"/>
    <s v="SI"/>
    <s v="martes"/>
    <n v="239"/>
    <n v="94"/>
  </r>
  <r>
    <n v="367"/>
    <s v="Cliente_453"/>
    <n v="2"/>
    <d v="2023-04-04T00:53:00"/>
    <d v="2023-04-04T03:45:00"/>
    <s v="Mesero_3"/>
    <s v="Cena"/>
    <s v="Tarjeta de crédito"/>
    <n v="12.62"/>
    <s v="Libre"/>
    <s v="Chile"/>
    <s v="Plato_10"/>
    <n v="113.62"/>
    <d v="2023-04-04T00:53:00"/>
    <d v="2023-04-04T00:53:00"/>
    <d v="2023-04-04T03:45:00"/>
    <d v="1899-12-30T02:52:00"/>
    <n v="1.2166666666666666"/>
    <d v="1899-12-30T01:39:00"/>
    <s v="SI"/>
    <s v="martes"/>
    <n v="101"/>
    <n v="42"/>
  </r>
  <r>
    <n v="368"/>
    <s v="Cliente_14"/>
    <n v="1"/>
    <d v="2023-04-04T03:24:00"/>
    <d v="2023-04-04T05:33:00"/>
    <s v="Mesero_1"/>
    <s v="Desayuno"/>
    <s v="Tarjeta de débito"/>
    <n v="37.65"/>
    <s v="Ocupada"/>
    <s v="Colombia"/>
    <s v="Plato_11"/>
    <n v="160.65"/>
    <d v="2023-04-04T03:24:00"/>
    <d v="2023-04-04T03:24:00"/>
    <d v="2023-04-04T05:33:00"/>
    <d v="1899-12-30T02:24:00"/>
    <n v="1.4166666666666667"/>
    <d v="1899-12-30T00:59:00"/>
    <s v="SI"/>
    <s v="martes"/>
    <n v="123"/>
    <n v="49"/>
  </r>
  <r>
    <n v="369"/>
    <s v="Cliente_611"/>
    <n v="2"/>
    <d v="2023-04-04T02:11:00"/>
    <d v="2023-04-04T05:54:00"/>
    <s v="Mesero_5"/>
    <s v="Almuerzo"/>
    <s v="Tarjeta de crédito"/>
    <n v="34.83"/>
    <s v="Libre"/>
    <s v="Uruguay"/>
    <s v="Plato_17"/>
    <n v="276.83"/>
    <d v="2023-04-04T02:11:00"/>
    <d v="2023-04-04T02:11:00"/>
    <d v="2023-04-04T05:54:00"/>
    <d v="1899-12-30T03:43:00"/>
    <n v="0.7"/>
    <d v="1899-12-30T03:01:00"/>
    <s v="SI"/>
    <s v="martes"/>
    <n v="242"/>
    <n v="99"/>
  </r>
  <r>
    <n v="370"/>
    <s v="Cliente_666"/>
    <n v="6"/>
    <d v="2023-04-04T02:20:00"/>
    <d v="2023-04-04T03:23:00"/>
    <s v="Mesero_3"/>
    <s v="Almuerzo"/>
    <s v="Tarjeta de crédito"/>
    <n v="47.79"/>
    <s v="Libre"/>
    <s v="Uruguay"/>
    <s v="Plato_19"/>
    <n v="119.78999999999999"/>
    <d v="2023-04-04T02:20:00"/>
    <d v="2023-04-04T02:20:00"/>
    <d v="2023-04-04T03:23:00"/>
    <d v="1899-12-30T01:03:00"/>
    <n v="0.55000000000000004"/>
    <d v="1899-12-30T00:30:00"/>
    <s v="SI"/>
    <s v="martes"/>
    <n v="72"/>
    <n v="28"/>
  </r>
  <r>
    <n v="371"/>
    <s v="Cliente_505"/>
    <n v="3"/>
    <d v="2023-04-04T01:16:00"/>
    <d v="2023-04-04T04:31:00"/>
    <s v="Mesero_4"/>
    <s v="Cena"/>
    <s v="Tarjeta de crédito"/>
    <n v="32.51"/>
    <s v="Ocupada"/>
    <s v="Ecuador"/>
    <s v="Plato_17"/>
    <n v="232.51"/>
    <d v="2023-04-04T01:16:00"/>
    <d v="2023-04-04T01:16:00"/>
    <d v="2023-04-04T04:31:00"/>
    <d v="1899-12-30T03:30:00"/>
    <n v="0.81666666666666665"/>
    <d v="1899-12-30T02:41:00"/>
    <s v="SI"/>
    <s v="martes"/>
    <n v="200"/>
    <n v="80"/>
  </r>
  <r>
    <n v="372"/>
    <s v="Cliente_858"/>
    <n v="5"/>
    <d v="2023-04-04T02:46:00"/>
    <d v="2023-04-04T06:14:00"/>
    <s v="Mesero_2"/>
    <s v="Almuerzo"/>
    <s v="Tarjeta de crédito"/>
    <n v="17.170000000000002"/>
    <s v="Reservada"/>
    <s v="Brasil"/>
    <s v="Plato_4"/>
    <n v="53.17"/>
    <d v="2023-04-04T02:46:00"/>
    <d v="2023-04-04T02:46:00"/>
    <d v="2023-04-04T06:14:00"/>
    <d v="1899-12-30T03:28:00"/>
    <n v="0.36666666666666664"/>
    <d v="1899-12-30T03:06:00"/>
    <s v="SI"/>
    <s v="martes"/>
    <n v="36"/>
    <n v="16"/>
  </r>
  <r>
    <n v="373"/>
    <s v="Cliente_882"/>
    <n v="2"/>
    <d v="2023-04-04T00:37:00"/>
    <d v="2023-04-04T03:11:00"/>
    <s v="Mesero_5"/>
    <s v="Desayuno"/>
    <s v="Tarjeta de débito"/>
    <n v="26.62"/>
    <s v="Ocupada"/>
    <s v="Argentina"/>
    <s v="Plato_13"/>
    <n v="186.62"/>
    <d v="2023-04-04T00:37:00"/>
    <d v="2023-04-04T00:37:00"/>
    <d v="2023-04-04T03:11:00"/>
    <d v="1899-12-30T02:49:00"/>
    <n v="1.9333333333333333"/>
    <d v="1899-12-30T00:53:00"/>
    <s v="SI"/>
    <s v="martes"/>
    <n v="160"/>
    <n v="64"/>
  </r>
  <r>
    <n v="374"/>
    <s v="Cliente_275"/>
    <n v="3"/>
    <d v="2023-04-04T03:19:00"/>
    <d v="2023-04-04T04:24:00"/>
    <s v="Mesero_2"/>
    <s v="Almuerzo"/>
    <s v="Tarjeta de crédito"/>
    <n v="33.35"/>
    <s v="Libre"/>
    <s v="Paraguay"/>
    <s v="Plato_8"/>
    <n v="68.349999999999994"/>
    <d v="2023-04-04T03:19:00"/>
    <d v="2023-04-04T03:19:00"/>
    <d v="2023-04-04T04:24:00"/>
    <d v="1899-12-30T01:05:00"/>
    <n v="0.15"/>
    <d v="1899-12-30T00:56:00"/>
    <s v="SI"/>
    <s v="martes"/>
    <n v="35"/>
    <n v="14"/>
  </r>
  <r>
    <n v="375"/>
    <s v="Cliente_871"/>
    <n v="1"/>
    <d v="2023-04-04T00:17:00"/>
    <d v="2023-04-04T03:09:00"/>
    <s v="Mesero_3"/>
    <s v="Almuerzo"/>
    <s v="Tarjeta de crédito"/>
    <n v="22.3"/>
    <s v="Reservada"/>
    <s v="España"/>
    <s v="Plato_17"/>
    <n v="115.3"/>
    <d v="2023-04-04T00:17:00"/>
    <d v="2023-04-04T00:17:00"/>
    <d v="2023-04-04T03:09:00"/>
    <d v="1899-12-30T02:52:00"/>
    <n v="0.45"/>
    <d v="1899-12-30T02:25:00"/>
    <s v="SI"/>
    <s v="martes"/>
    <n v="93"/>
    <n v="36"/>
  </r>
  <r>
    <n v="376"/>
    <s v="Cliente_183"/>
    <n v="4"/>
    <d v="2023-04-04T02:53:00"/>
    <d v="2023-04-04T05:12:00"/>
    <s v="Mesero_1"/>
    <s v="Almuerzo"/>
    <s v="Efectivo"/>
    <n v="27.51"/>
    <s v="Ocupada"/>
    <s v="Ecuador"/>
    <s v="Plato_14"/>
    <n v="73.510000000000005"/>
    <d v="2023-04-04T02:53:00"/>
    <d v="2023-04-04T02:53:00"/>
    <d v="2023-04-04T05:12:00"/>
    <d v="1899-12-30T02:34:00"/>
    <n v="8.3333333333333329E-2"/>
    <d v="1899-12-30T02:29:00"/>
    <s v="SI"/>
    <s v="martes"/>
    <n v="46"/>
    <n v="18"/>
  </r>
  <r>
    <n v="377"/>
    <s v="Cliente_841"/>
    <n v="1"/>
    <d v="2023-04-04T01:18:00"/>
    <d v="2023-04-04T04:46:00"/>
    <s v="Mesero_4"/>
    <s v="Almuerzo"/>
    <s v="Tarjeta de crédito"/>
    <n v="14.96"/>
    <s v="Libre"/>
    <s v="Paraguay"/>
    <s v="Plato_18"/>
    <n v="114.96000000000001"/>
    <d v="2023-04-04T01:18:00"/>
    <d v="2023-04-04T01:18:00"/>
    <d v="2023-04-04T04:46:00"/>
    <d v="1899-12-30T03:28:00"/>
    <n v="0.76666666666666672"/>
    <d v="1899-12-30T02:42:00"/>
    <s v="SI"/>
    <s v="martes"/>
    <n v="100"/>
    <n v="41"/>
  </r>
  <r>
    <n v="378"/>
    <s v="Cliente_789"/>
    <n v="1"/>
    <d v="2023-04-04T03:55:00"/>
    <d v="2023-04-04T05:18:00"/>
    <s v="Mesero_1"/>
    <s v="Almuerzo"/>
    <s v="Efectivo"/>
    <n v="40.31"/>
    <s v="Libre"/>
    <s v="Perú"/>
    <s v="Plato_2"/>
    <n v="89.31"/>
    <d v="2023-04-04T03:55:00"/>
    <d v="2023-04-04T03:55:00"/>
    <d v="2023-04-04T05:18:00"/>
    <d v="1899-12-30T01:23:00"/>
    <n v="0.35"/>
    <d v="1899-12-30T01:02:00"/>
    <s v="SI"/>
    <s v="martes"/>
    <n v="49"/>
    <n v="20"/>
  </r>
  <r>
    <n v="379"/>
    <s v="Cliente_442"/>
    <n v="2"/>
    <d v="2023-04-04T01:31:00"/>
    <d v="2023-04-04T03:57:00"/>
    <s v="Mesero_3"/>
    <s v="Desayuno"/>
    <s v="Tarjeta de crédito"/>
    <n v="10.61"/>
    <s v="Ocupada"/>
    <s v="Chile"/>
    <s v="Plato_8"/>
    <n v="80.61"/>
    <d v="2023-04-04T01:31:00"/>
    <d v="2023-04-04T01:31:00"/>
    <d v="2023-04-04T03:57:00"/>
    <d v="1899-12-30T02:41:00"/>
    <n v="0.1"/>
    <d v="1899-12-30T02:35:00"/>
    <s v="SI"/>
    <s v="martes"/>
    <n v="70"/>
    <n v="28"/>
  </r>
  <r>
    <n v="380"/>
    <s v="Cliente_964"/>
    <n v="1"/>
    <d v="2023-04-04T00:58:00"/>
    <d v="2023-04-04T04:33:00"/>
    <s v="Mesero_3"/>
    <s v="Cena"/>
    <s v="Tarjeta de débito"/>
    <n v="22.53"/>
    <s v="Libre"/>
    <s v="Argentina"/>
    <s v="Plato_11"/>
    <n v="159.53"/>
    <d v="2023-04-04T00:58:00"/>
    <d v="2023-04-04T00:58:00"/>
    <d v="2023-04-04T04:33:00"/>
    <d v="1899-12-30T03:35:00"/>
    <n v="1.55"/>
    <d v="1899-12-30T02:02:00"/>
    <s v="SI"/>
    <s v="martes"/>
    <n v="137"/>
    <n v="55"/>
  </r>
  <r>
    <n v="381"/>
    <s v="Cliente_141"/>
    <n v="1"/>
    <d v="2023-04-04T00:57:00"/>
    <d v="2023-04-04T04:32:00"/>
    <s v="Mesero_1"/>
    <s v="Desayuno"/>
    <s v="Tarjeta de débito"/>
    <n v="27.69"/>
    <s v="Libre"/>
    <s v="Uruguay"/>
    <s v="Plato_10"/>
    <n v="171.69"/>
    <d v="2023-04-04T00:57:00"/>
    <d v="2023-04-04T00:57:00"/>
    <d v="2023-04-04T04:32:00"/>
    <d v="1899-12-30T03:35:00"/>
    <n v="0.78333333333333333"/>
    <d v="1899-12-30T02:48:00"/>
    <s v="SI"/>
    <s v="martes"/>
    <n v="144"/>
    <n v="59"/>
  </r>
  <r>
    <n v="382"/>
    <s v="Cliente_742"/>
    <n v="6"/>
    <d v="2023-04-04T03:09:00"/>
    <d v="2023-04-04T06:27:00"/>
    <s v="Mesero_2"/>
    <s v="Cena"/>
    <s v="Tarjeta de débito"/>
    <n v="19.8"/>
    <s v="Reservada"/>
    <s v="Ecuador"/>
    <s v="Plato_9"/>
    <n v="106.8"/>
    <d v="2023-04-04T03:09:00"/>
    <d v="2023-04-04T03:09:00"/>
    <d v="2023-04-04T06:27:00"/>
    <d v="1899-12-30T03:18:00"/>
    <n v="0.9"/>
    <d v="1899-12-30T02:24:00"/>
    <s v="SI"/>
    <s v="martes"/>
    <n v="87"/>
    <n v="36"/>
  </r>
  <r>
    <n v="383"/>
    <s v="Cliente_992"/>
    <n v="6"/>
    <d v="2023-04-04T03:29:00"/>
    <d v="2023-04-04T06:33:00"/>
    <s v="Mesero_4"/>
    <s v="Almuerzo"/>
    <s v="Tarjeta de crédito"/>
    <n v="31.33"/>
    <s v="Libre"/>
    <s v="Chile"/>
    <s v="Plato_19"/>
    <n v="139.32999999999998"/>
    <d v="2023-04-04T03:29:00"/>
    <d v="2023-04-04T03:29:00"/>
    <d v="2023-04-04T06:33:00"/>
    <d v="1899-12-30T03:04:00"/>
    <n v="0.15"/>
    <d v="1899-12-30T02:55:00"/>
    <s v="SI"/>
    <s v="martes"/>
    <n v="108"/>
    <n v="42"/>
  </r>
  <r>
    <n v="384"/>
    <s v="Cliente_622"/>
    <n v="5"/>
    <d v="2023-04-04T00:11:00"/>
    <d v="2023-04-04T02:33:00"/>
    <s v="Mesero_1"/>
    <s v="Desayuno"/>
    <s v="Tarjeta de débito"/>
    <n v="39.32"/>
    <s v="Reservada"/>
    <s v="Venezuela"/>
    <s v="Plato_4"/>
    <n v="159.32"/>
    <d v="2023-04-04T00:11:00"/>
    <d v="2023-04-04T00:11:00"/>
    <d v="2023-04-04T02:33:00"/>
    <d v="1899-12-30T02:22:00"/>
    <n v="1.8333333333333333"/>
    <d v="1899-12-30T00:32:00"/>
    <s v="SI"/>
    <s v="martes"/>
    <n v="120"/>
    <n v="51"/>
  </r>
  <r>
    <n v="385"/>
    <s v="Cliente_508"/>
    <n v="6"/>
    <d v="2023-04-05T03:37:00"/>
    <d v="2023-04-05T06:43:00"/>
    <s v="Mesero_3"/>
    <s v="Desayuno"/>
    <s v="Tarjeta de crédito"/>
    <n v="11.14"/>
    <s v="Ocupada"/>
    <s v="España"/>
    <s v="Plato_2"/>
    <n v="71.14"/>
    <d v="2023-04-05T03:37:00"/>
    <d v="2023-04-05T03:37:00"/>
    <d v="2023-04-05T06:43:00"/>
    <d v="1899-12-30T03:21:00"/>
    <n v="0.36666666666666664"/>
    <d v="1899-12-30T02:59:00"/>
    <s v="SI"/>
    <s v="miércoles"/>
    <n v="60"/>
    <n v="24"/>
  </r>
  <r>
    <n v="386"/>
    <s v="Cliente_436"/>
    <n v="2"/>
    <d v="2023-04-05T00:33:00"/>
    <d v="2023-04-05T02:58:00"/>
    <s v="Mesero_4"/>
    <s v="Almuerzo"/>
    <s v="Tarjeta de débito"/>
    <n v="28.96"/>
    <s v="Ocupada"/>
    <s v="Venezuela"/>
    <s v="Plato_11"/>
    <n v="127.96000000000001"/>
    <d v="2023-04-05T00:33:00"/>
    <d v="2023-04-05T00:33:00"/>
    <d v="2023-04-05T02:58:00"/>
    <d v="1899-12-30T02:40:00"/>
    <n v="0.66666666666666663"/>
    <d v="1899-12-30T02:00:00"/>
    <s v="SI"/>
    <s v="miércoles"/>
    <n v="99"/>
    <n v="39"/>
  </r>
  <r>
    <n v="387"/>
    <s v="Cliente_676"/>
    <n v="5"/>
    <d v="2023-04-05T03:09:00"/>
    <d v="2023-04-05T06:10:00"/>
    <s v="Mesero_5"/>
    <s v="Almuerzo"/>
    <s v="Efectivo"/>
    <n v="20.84"/>
    <s v="Ocupada"/>
    <s v="Venezuela"/>
    <s v="Plato_17"/>
    <n v="113.84"/>
    <d v="2023-04-05T03:09:00"/>
    <d v="2023-04-05T03:09:00"/>
    <d v="2023-04-05T06:10:00"/>
    <d v="1899-12-30T03:16:00"/>
    <n v="0.3"/>
    <d v="1899-12-30T02:58:00"/>
    <s v="SI"/>
    <s v="miércoles"/>
    <n v="93"/>
    <n v="36"/>
  </r>
  <r>
    <n v="388"/>
    <s v="Cliente_768"/>
    <n v="2"/>
    <d v="2023-04-05T00:33:00"/>
    <d v="2023-04-05T03:35:00"/>
    <s v="Mesero_2"/>
    <s v="Almuerzo"/>
    <s v="Tarjeta de crédito"/>
    <n v="27.03"/>
    <s v="Libre"/>
    <s v="España"/>
    <s v="Plato_17"/>
    <n v="318.02999999999997"/>
    <d v="2023-04-05T00:33:00"/>
    <d v="2023-04-05T00:33:00"/>
    <d v="2023-04-05T03:35:00"/>
    <d v="1899-12-30T03:02:00"/>
    <n v="2.85"/>
    <d v="1899-12-30T00:11:00"/>
    <s v="SI"/>
    <s v="miércoles"/>
    <n v="291"/>
    <n v="115"/>
  </r>
  <r>
    <n v="389"/>
    <s v="Cliente_667"/>
    <n v="5"/>
    <d v="2023-04-05T00:02:00"/>
    <d v="2023-04-05T02:15:00"/>
    <s v="Mesero_3"/>
    <s v="Almuerzo"/>
    <s v="Tarjeta de crédito"/>
    <n v="39.14"/>
    <s v="Reservada"/>
    <s v="Venezuela"/>
    <s v="Plato_11"/>
    <n v="72.14"/>
    <d v="2023-04-05T00:02:00"/>
    <d v="2023-04-05T00:02:00"/>
    <d v="2023-04-05T02:15:00"/>
    <d v="1899-12-30T02:13:00"/>
    <n v="0.4"/>
    <d v="1899-12-30T01:49:00"/>
    <s v="SI"/>
    <s v="miércoles"/>
    <n v="33"/>
    <n v="13"/>
  </r>
  <r>
    <n v="390"/>
    <s v="Cliente_874"/>
    <n v="2"/>
    <d v="2023-04-05T02:59:00"/>
    <d v="2023-04-05T05:19:00"/>
    <s v="Mesero_3"/>
    <s v="Almuerzo"/>
    <s v="Tarjeta de crédito"/>
    <n v="42.68"/>
    <s v="Reservada"/>
    <s v="Chile"/>
    <s v="Plato_5"/>
    <n v="185.68"/>
    <d v="2023-04-05T02:59:00"/>
    <d v="2023-04-05T02:59:00"/>
    <d v="2023-04-05T05:19:00"/>
    <d v="1899-12-30T02:20:00"/>
    <n v="1.55"/>
    <d v="1899-12-30T00:47:00"/>
    <s v="SI"/>
    <s v="miércoles"/>
    <n v="143"/>
    <n v="59"/>
  </r>
  <r>
    <n v="391"/>
    <s v="Cliente_609"/>
    <n v="1"/>
    <d v="2023-04-05T02:05:00"/>
    <d v="2023-04-05T04:09:00"/>
    <s v="Mesero_3"/>
    <s v="Almuerzo"/>
    <s v="Tarjeta de crédito"/>
    <n v="48.6"/>
    <s v="Reservada"/>
    <s v="Ecuador"/>
    <s v="Plato_5"/>
    <n v="70.599999999999994"/>
    <d v="2023-04-05T02:05:00"/>
    <d v="2023-04-05T02:05:00"/>
    <d v="2023-04-05T04:09:00"/>
    <d v="1899-12-30T02:04:00"/>
    <n v="0.58333333333333337"/>
    <d v="1899-12-30T01:29:00"/>
    <s v="SI"/>
    <s v="miércoles"/>
    <n v="22"/>
    <n v="9"/>
  </r>
  <r>
    <n v="392"/>
    <s v="Cliente_471"/>
    <n v="3"/>
    <d v="2023-04-05T00:33:00"/>
    <d v="2023-04-05T04:08:00"/>
    <s v="Mesero_2"/>
    <s v="Almuerzo"/>
    <s v="Tarjeta de crédito"/>
    <n v="32.729999999999997"/>
    <s v="Ocupada"/>
    <s v="Bolivia"/>
    <s v="Plato_15"/>
    <n v="152.72999999999999"/>
    <d v="2023-04-05T00:33:00"/>
    <d v="2023-04-05T00:33:00"/>
    <d v="2023-04-05T04:08:00"/>
    <d v="1899-12-30T03:50:00"/>
    <n v="0.9"/>
    <d v="1899-12-30T02:56:00"/>
    <s v="SI"/>
    <s v="miércoles"/>
    <n v="120"/>
    <n v="49"/>
  </r>
  <r>
    <n v="393"/>
    <s v="Cliente_196"/>
    <n v="3"/>
    <d v="2023-04-05T02:33:00"/>
    <d v="2023-04-05T05:17:00"/>
    <s v="Mesero_4"/>
    <s v="Almuerzo"/>
    <s v="Tarjeta de crédito"/>
    <n v="12.54"/>
    <s v="Ocupada"/>
    <s v="Colombia"/>
    <s v="Plato_12"/>
    <n v="220.54"/>
    <d v="2023-04-05T02:33:00"/>
    <d v="2023-04-05T02:33:00"/>
    <d v="2023-04-05T05:17:00"/>
    <d v="1899-12-30T02:59:00"/>
    <n v="1.8166666666666667"/>
    <d v="1899-12-30T01:10:00"/>
    <s v="SI"/>
    <s v="miércoles"/>
    <n v="208"/>
    <n v="84"/>
  </r>
  <r>
    <n v="394"/>
    <s v="Cliente_740"/>
    <n v="1"/>
    <d v="2023-04-05T03:26:00"/>
    <d v="2023-04-05T07:02:00"/>
    <s v="Mesero_3"/>
    <s v="Almuerzo"/>
    <s v="Tarjeta de crédito"/>
    <n v="18.05"/>
    <s v="Ocupada"/>
    <s v="Brasil"/>
    <s v="Plato_7"/>
    <n v="95.05"/>
    <d v="2023-04-05T03:26:00"/>
    <d v="2023-04-05T03:26:00"/>
    <d v="2023-04-05T07:02:00"/>
    <d v="1899-12-30T03:51:00"/>
    <n v="0.78333333333333333"/>
    <d v="1899-12-30T03:04:00"/>
    <s v="SI"/>
    <s v="miércoles"/>
    <n v="77"/>
    <n v="32"/>
  </r>
  <r>
    <n v="395"/>
    <s v="Cliente_563"/>
    <n v="1"/>
    <d v="2023-04-05T01:37:00"/>
    <d v="2023-04-05T05:34:00"/>
    <s v="Mesero_2"/>
    <s v="Almuerzo"/>
    <s v="Tarjeta de débito"/>
    <n v="40.9"/>
    <s v="Libre"/>
    <s v="Ecuador"/>
    <s v="Plato_12"/>
    <n v="78.900000000000006"/>
    <d v="2023-04-05T01:37:00"/>
    <d v="2023-04-05T01:37:00"/>
    <d v="2023-04-05T05:34:00"/>
    <d v="1899-12-30T03:57:00"/>
    <n v="0.13333333333333333"/>
    <d v="1899-12-30T03:49:00"/>
    <s v="SI"/>
    <s v="miércoles"/>
    <n v="38"/>
    <n v="16"/>
  </r>
  <r>
    <n v="396"/>
    <s v="Cliente_991"/>
    <n v="1"/>
    <d v="2023-04-05T00:32:00"/>
    <d v="2023-04-05T03:36:00"/>
    <s v="Mesero_2"/>
    <s v="Cena"/>
    <s v="Efectivo"/>
    <n v="34.5"/>
    <s v="Libre"/>
    <s v="Perú"/>
    <s v="Plato_3"/>
    <n v="117.5"/>
    <d v="2023-04-05T00:32:00"/>
    <d v="2023-04-05T00:32:00"/>
    <d v="2023-04-05T03:36:00"/>
    <d v="1899-12-30T03:04:00"/>
    <n v="0.95"/>
    <d v="1899-12-30T02:07:00"/>
    <s v="SI"/>
    <s v="miércoles"/>
    <n v="83"/>
    <n v="32"/>
  </r>
  <r>
    <n v="397"/>
    <s v="Cliente_289"/>
    <n v="2"/>
    <d v="2023-04-05T00:20:00"/>
    <d v="2023-04-05T01:34:00"/>
    <s v="Mesero_4"/>
    <s v="Desayuno"/>
    <s v="Tarjeta de débito"/>
    <n v="37.79"/>
    <s v="Libre"/>
    <s v="Chile"/>
    <s v="Plato_6"/>
    <n v="184.79"/>
    <d v="2023-04-05T00:20:00"/>
    <d v="2023-04-05T00:20:00"/>
    <d v="2023-04-05T01:34:00"/>
    <d v="1899-12-30T01:14:00"/>
    <n v="1.1499999999999999"/>
    <d v="1899-12-30T00:05:00"/>
    <s v="SI"/>
    <s v="miércoles"/>
    <n v="147"/>
    <n v="58"/>
  </r>
  <r>
    <n v="398"/>
    <s v="Cliente_330"/>
    <n v="5"/>
    <d v="2023-04-05T03:10:00"/>
    <d v="2023-04-05T07:05:00"/>
    <s v="Mesero_1"/>
    <s v="Desayuno"/>
    <s v="Tarjeta de crédito"/>
    <n v="48.96"/>
    <s v="Libre"/>
    <s v="Perú"/>
    <s v="Plato_16"/>
    <n v="170.96"/>
    <d v="2023-04-05T03:10:00"/>
    <d v="2023-04-05T03:10:00"/>
    <d v="2023-04-05T07:05:00"/>
    <d v="1899-12-30T03:55:00"/>
    <n v="1.1833333333333333"/>
    <d v="1899-12-30T02:44:00"/>
    <s v="SI"/>
    <s v="miércoles"/>
    <n v="122"/>
    <n v="50"/>
  </r>
  <r>
    <n v="399"/>
    <s v="Cliente_943"/>
    <n v="6"/>
    <d v="2023-04-05T02:48:00"/>
    <d v="2023-04-05T05:40:00"/>
    <s v="Mesero_5"/>
    <s v="Almuerzo"/>
    <s v="Tarjeta de crédito"/>
    <n v="27.32"/>
    <s v="Libre"/>
    <s v="España"/>
    <s v="Plato_11"/>
    <n v="234.32"/>
    <d v="2023-04-05T02:48:00"/>
    <d v="2023-04-05T02:48:00"/>
    <d v="2023-04-05T05:40:00"/>
    <d v="1899-12-30T02:52:00"/>
    <n v="1.5166666666666666"/>
    <d v="1899-12-30T01:21:00"/>
    <s v="SI"/>
    <s v="miércoles"/>
    <n v="207"/>
    <n v="81"/>
  </r>
  <r>
    <n v="400"/>
    <s v="Cliente_285"/>
    <n v="4"/>
    <d v="2023-04-05T02:11:00"/>
    <d v="2023-04-05T04:14:00"/>
    <s v="Mesero_4"/>
    <s v="Almuerzo"/>
    <s v="Tarjeta de crédito"/>
    <n v="42.96"/>
    <s v="Reservada"/>
    <s v="Brasil"/>
    <s v="Plato_20"/>
    <n v="240.96"/>
    <d v="2023-04-05T02:11:00"/>
    <d v="2023-04-05T02:11:00"/>
    <d v="2023-04-05T04:14:00"/>
    <d v="1899-12-30T02:03:00"/>
    <n v="1.3166666666666667"/>
    <d v="1899-12-30T00:44:00"/>
    <s v="SI"/>
    <s v="miércoles"/>
    <n v="198"/>
    <n v="78"/>
  </r>
  <r>
    <n v="401"/>
    <s v="Cliente_12"/>
    <n v="2"/>
    <d v="2023-04-05T03:51:00"/>
    <d v="2023-04-05T06:57:00"/>
    <s v="Mesero_2"/>
    <s v="Almuerzo"/>
    <s v="Tarjeta de crédito"/>
    <n v="15.87"/>
    <s v="Ocupada"/>
    <s v="Paraguay"/>
    <s v="Plato_13"/>
    <n v="57.87"/>
    <d v="2023-04-05T03:51:00"/>
    <d v="2023-04-05T03:51:00"/>
    <d v="2023-04-05T06:57:00"/>
    <d v="1899-12-30T03:21:00"/>
    <n v="0.33333333333333331"/>
    <d v="1899-12-30T03:01:00"/>
    <s v="SI"/>
    <s v="miércoles"/>
    <n v="42"/>
    <n v="16"/>
  </r>
  <r>
    <n v="402"/>
    <s v="Cliente_905"/>
    <n v="1"/>
    <d v="2023-04-05T02:41:00"/>
    <d v="2023-04-05T05:08:00"/>
    <s v="Mesero_3"/>
    <s v="Almuerzo"/>
    <s v="Tarjeta de crédito"/>
    <n v="31.02"/>
    <s v="Reservada"/>
    <s v="Colombia"/>
    <s v="Plato_1"/>
    <n v="182.02"/>
    <d v="2023-04-05T02:41:00"/>
    <d v="2023-04-05T02:41:00"/>
    <d v="2023-04-05T05:08:00"/>
    <d v="1899-12-30T02:27:00"/>
    <n v="1.1000000000000001"/>
    <d v="1899-12-30T01:21:00"/>
    <s v="SI"/>
    <s v="miércoles"/>
    <n v="151"/>
    <n v="62"/>
  </r>
  <r>
    <n v="403"/>
    <s v="Cliente_543"/>
    <n v="5"/>
    <d v="2023-04-05T02:15:00"/>
    <d v="2023-04-05T05:15:00"/>
    <s v="Mesero_1"/>
    <s v="Almuerzo"/>
    <s v="Tarjeta de crédito"/>
    <n v="14.76"/>
    <s v="Libre"/>
    <s v="Chile"/>
    <s v="Plato_5"/>
    <n v="204.76"/>
    <d v="2023-04-05T02:15:00"/>
    <d v="2023-04-05T02:15:00"/>
    <d v="2023-04-05T05:15:00"/>
    <d v="1899-12-30T03:00:00"/>
    <n v="1.4166666666666667"/>
    <d v="1899-12-30T01:35:00"/>
    <s v="SI"/>
    <s v="miércoles"/>
    <n v="190"/>
    <n v="79"/>
  </r>
  <r>
    <n v="404"/>
    <s v="Cliente_897"/>
    <n v="2"/>
    <d v="2023-04-05T00:38:00"/>
    <d v="2023-04-05T04:29:00"/>
    <s v="Mesero_5"/>
    <s v="Almuerzo"/>
    <s v="Tarjeta de crédito"/>
    <n v="32.56"/>
    <s v="Libre"/>
    <s v="España"/>
    <s v="Plato_13"/>
    <n v="214.56"/>
    <d v="2023-04-05T00:38:00"/>
    <d v="2023-04-05T00:38:00"/>
    <d v="2023-04-05T04:29:00"/>
    <d v="1899-12-30T03:51:00"/>
    <n v="1.7"/>
    <d v="1899-12-30T02:09:00"/>
    <s v="SI"/>
    <s v="miércoles"/>
    <n v="182"/>
    <n v="69"/>
  </r>
  <r>
    <n v="405"/>
    <s v="Cliente_239"/>
    <n v="6"/>
    <d v="2023-04-05T02:39:00"/>
    <d v="2023-04-05T04:59:00"/>
    <s v="Mesero_2"/>
    <s v="Cena"/>
    <s v="Tarjeta de crédito"/>
    <n v="14.56"/>
    <s v="Reservada"/>
    <s v="Argentina"/>
    <s v="Plato_10"/>
    <n v="120.56"/>
    <d v="2023-04-05T02:39:00"/>
    <d v="2023-04-05T02:39:00"/>
    <d v="2023-04-05T04:59:00"/>
    <d v="1899-12-30T02:20:00"/>
    <n v="1.6333333333333333"/>
    <d v="1899-12-30T00:42:00"/>
    <s v="SI"/>
    <s v="miércoles"/>
    <n v="106"/>
    <n v="42"/>
  </r>
  <r>
    <n v="406"/>
    <s v="Cliente_927"/>
    <n v="5"/>
    <d v="2023-04-05T00:29:00"/>
    <d v="2023-04-05T02:37:00"/>
    <s v="Mesero_2"/>
    <s v="Cena"/>
    <s v="Efectivo"/>
    <n v="34.03"/>
    <s v="Ocupada"/>
    <s v="España"/>
    <s v="Plato_3"/>
    <n v="189.03"/>
    <d v="2023-04-05T00:29:00"/>
    <d v="2023-04-05T00:29:00"/>
    <d v="2023-04-05T02:37:00"/>
    <d v="1899-12-30T02:23:00"/>
    <n v="1.95"/>
    <d v="1899-12-30T00:26:00"/>
    <s v="SI"/>
    <s v="miércoles"/>
    <n v="155"/>
    <n v="62"/>
  </r>
  <r>
    <n v="407"/>
    <s v="Cliente_315"/>
    <n v="1"/>
    <d v="2023-04-05T02:13:00"/>
    <d v="2023-04-05T04:51:00"/>
    <s v="Mesero_4"/>
    <s v="Desayuno"/>
    <s v="Tarjeta de débito"/>
    <n v="22.98"/>
    <s v="Reservada"/>
    <s v="Ecuador"/>
    <s v="Plato_3"/>
    <n v="117.98"/>
    <d v="2023-04-05T02:13:00"/>
    <d v="2023-04-05T02:13:00"/>
    <d v="2023-04-05T04:51:00"/>
    <d v="1899-12-30T02:38:00"/>
    <n v="0.83333333333333337"/>
    <d v="1899-12-30T01:48:00"/>
    <s v="SI"/>
    <s v="miércoles"/>
    <n v="95"/>
    <n v="38"/>
  </r>
  <r>
    <n v="408"/>
    <s v="Cliente_195"/>
    <n v="3"/>
    <d v="2023-04-05T00:56:00"/>
    <d v="2023-04-05T04:05:00"/>
    <s v="Mesero_2"/>
    <s v="Almuerzo"/>
    <s v="Tarjeta de crédito"/>
    <n v="10.14"/>
    <s v="Ocupada"/>
    <s v="Chile"/>
    <s v="Plato_1"/>
    <n v="141.13999999999999"/>
    <d v="2023-04-05T00:56:00"/>
    <d v="2023-04-05T00:56:00"/>
    <d v="2023-04-05T04:05:00"/>
    <d v="1899-12-30T03:24:00"/>
    <n v="1.7666666666666666"/>
    <d v="1899-12-30T01:38:00"/>
    <s v="SI"/>
    <s v="miércoles"/>
    <n v="131"/>
    <n v="54"/>
  </r>
  <r>
    <n v="409"/>
    <s v="Cliente_166"/>
    <n v="5"/>
    <d v="2023-04-05T01:55:00"/>
    <d v="2023-04-05T03:01:00"/>
    <s v="Mesero_1"/>
    <s v="Almuerzo"/>
    <s v="Tarjeta de crédito"/>
    <n v="48.7"/>
    <s v="Reservada"/>
    <s v="Chile"/>
    <s v="Plato_13"/>
    <n v="251.7"/>
    <d v="2023-04-05T01:55:00"/>
    <d v="2023-04-05T01:55:00"/>
    <d v="2023-04-05T03:01:00"/>
    <d v="1899-12-30T01:06:00"/>
    <n v="2.7166666666666668"/>
    <d v="1899-12-30T00:00:00"/>
    <s v="NO"/>
    <s v="miércoles"/>
    <n v="203"/>
    <n v="81"/>
  </r>
  <r>
    <n v="410"/>
    <s v="Cliente_157"/>
    <n v="3"/>
    <d v="2023-04-05T02:47:00"/>
    <d v="2023-04-05T05:23:00"/>
    <s v="Mesero_4"/>
    <s v="Cena"/>
    <s v="Tarjeta de crédito"/>
    <n v="43.65"/>
    <s v="Reservada"/>
    <s v="Perú"/>
    <s v="Plato_3"/>
    <n v="99.65"/>
    <d v="2023-04-05T02:47:00"/>
    <d v="2023-04-05T02:47:00"/>
    <d v="2023-04-05T05:23:00"/>
    <d v="1899-12-30T02:36:00"/>
    <n v="1.5166666666666666"/>
    <d v="1899-12-30T01:05:00"/>
    <s v="SI"/>
    <s v="miércoles"/>
    <n v="56"/>
    <n v="22"/>
  </r>
  <r>
    <n v="411"/>
    <s v="Cliente_212"/>
    <n v="3"/>
    <d v="2023-04-05T02:11:00"/>
    <d v="2023-04-05T05:04:00"/>
    <s v="Mesero_1"/>
    <s v="Almuerzo"/>
    <s v="Tarjeta de débito"/>
    <n v="21.88"/>
    <s v="Ocupada"/>
    <s v="Colombia"/>
    <s v="Plato_20"/>
    <n v="240.88"/>
    <d v="2023-04-05T02:11:00"/>
    <d v="2023-04-05T02:11:00"/>
    <d v="2023-04-05T05:04:00"/>
    <d v="1899-12-30T03:08:00"/>
    <n v="1.3"/>
    <d v="1899-12-30T01:50:00"/>
    <s v="SI"/>
    <s v="miércoles"/>
    <n v="219"/>
    <n v="86"/>
  </r>
  <r>
    <n v="412"/>
    <s v="Cliente_912"/>
    <n v="4"/>
    <d v="2023-04-05T00:22:00"/>
    <d v="2023-04-05T02:03:00"/>
    <s v="Mesero_5"/>
    <s v="Cena"/>
    <s v="Tarjeta de crédito"/>
    <n v="12.94"/>
    <s v="Ocupada"/>
    <s v="Perú"/>
    <s v="Plato_17"/>
    <n v="105.94"/>
    <d v="2023-04-05T00:22:00"/>
    <d v="2023-04-05T00:22:00"/>
    <d v="2023-04-05T02:03:00"/>
    <d v="1899-12-30T01:56:00"/>
    <n v="0.95"/>
    <d v="1899-12-30T00:59:00"/>
    <s v="SI"/>
    <s v="miércoles"/>
    <n v="93"/>
    <n v="36"/>
  </r>
  <r>
    <n v="413"/>
    <s v="Cliente_736"/>
    <n v="3"/>
    <d v="2023-04-05T02:36:00"/>
    <d v="2023-04-05T04:58:00"/>
    <s v="Mesero_4"/>
    <s v="Cena"/>
    <s v="Tarjeta de crédito"/>
    <n v="23.01"/>
    <s v="Ocupada"/>
    <s v="Argentina"/>
    <s v="Plato_8"/>
    <n v="58.010000000000005"/>
    <d v="2023-04-05T02:36:00"/>
    <d v="2023-04-05T02:36:00"/>
    <d v="2023-04-05T04:58:00"/>
    <d v="1899-12-30T02:37:00"/>
    <n v="0.2"/>
    <d v="1899-12-30T02:25:00"/>
    <s v="SI"/>
    <s v="miércoles"/>
    <n v="35"/>
    <n v="14"/>
  </r>
  <r>
    <n v="414"/>
    <s v="Cliente_328"/>
    <n v="6"/>
    <d v="2023-04-05T03:43:00"/>
    <d v="2023-04-05T07:12:00"/>
    <s v="Mesero_5"/>
    <s v="Desayuno"/>
    <s v="Tarjeta de crédito"/>
    <n v="13.17"/>
    <s v="Reservada"/>
    <s v="España"/>
    <s v="Plato_11"/>
    <n v="46.17"/>
    <d v="2023-04-05T03:43:00"/>
    <d v="2023-04-05T03:43:00"/>
    <d v="2023-04-05T07:12:00"/>
    <d v="1899-12-30T03:29:00"/>
    <n v="0.6333333333333333"/>
    <d v="1899-12-30T02:51:00"/>
    <s v="SI"/>
    <s v="miércoles"/>
    <n v="33"/>
    <n v="13"/>
  </r>
  <r>
    <n v="415"/>
    <s v="Cliente_919"/>
    <n v="4"/>
    <d v="2023-04-05T00:39:00"/>
    <d v="2023-04-05T04:35:00"/>
    <s v="Mesero_4"/>
    <s v="Cena"/>
    <s v="Tarjeta de crédito"/>
    <n v="20.51"/>
    <s v="Ocupada"/>
    <s v="Brasil"/>
    <s v="Plato_6"/>
    <n v="178.51"/>
    <d v="2023-04-05T00:39:00"/>
    <d v="2023-04-05T00:39:00"/>
    <d v="2023-04-05T04:35:00"/>
    <d v="1899-12-30T04:11:00"/>
    <n v="1.45"/>
    <d v="1899-12-30T02:44:00"/>
    <s v="SI"/>
    <s v="miércoles"/>
    <n v="158"/>
    <n v="64"/>
  </r>
  <r>
    <n v="416"/>
    <s v="Cliente_958"/>
    <n v="2"/>
    <d v="2023-04-05T03:03:00"/>
    <d v="2023-04-05T06:37:00"/>
    <s v="Mesero_1"/>
    <s v="Cena"/>
    <s v="Tarjeta de crédito"/>
    <n v="12.9"/>
    <s v="Reservada"/>
    <s v="Uruguay"/>
    <s v="Plato_1"/>
    <n v="37.9"/>
    <d v="2023-04-05T03:03:00"/>
    <d v="2023-04-05T03:03:00"/>
    <d v="2023-04-05T06:37:00"/>
    <d v="1899-12-30T03:34:00"/>
    <n v="0.15"/>
    <d v="1899-12-30T03:25:00"/>
    <s v="SI"/>
    <s v="miércoles"/>
    <n v="25"/>
    <n v="10"/>
  </r>
  <r>
    <n v="417"/>
    <s v="Cliente_395"/>
    <n v="2"/>
    <d v="2023-04-05T03:25:00"/>
    <d v="2023-04-05T04:33:00"/>
    <s v="Mesero_2"/>
    <s v="Cena"/>
    <s v="Tarjeta de crédito"/>
    <n v="35.08"/>
    <s v="Libre"/>
    <s v="Venezuela"/>
    <s v="Plato_9"/>
    <n v="177.07999999999998"/>
    <d v="2023-04-05T03:25:00"/>
    <d v="2023-04-05T03:25:00"/>
    <d v="2023-04-05T04:33:00"/>
    <d v="1899-12-30T01:08:00"/>
    <n v="1.5"/>
    <d v="1899-12-30T00:00:00"/>
    <s v="NO"/>
    <s v="miércoles"/>
    <n v="142"/>
    <n v="57"/>
  </r>
  <r>
    <n v="418"/>
    <s v="Cliente_287"/>
    <n v="4"/>
    <d v="2023-04-05T00:52:00"/>
    <d v="2023-04-05T03:31:00"/>
    <s v="Mesero_3"/>
    <s v="Cena"/>
    <s v="Tarjeta de crédito"/>
    <n v="35.51"/>
    <s v="Reservada"/>
    <s v="España"/>
    <s v="Plato_1"/>
    <n v="153.51"/>
    <d v="2023-04-05T00:52:00"/>
    <d v="2023-04-05T00:52:00"/>
    <d v="2023-04-05T03:31:00"/>
    <d v="1899-12-30T02:39:00"/>
    <n v="1.6666666666666667"/>
    <d v="1899-12-30T00:59:00"/>
    <s v="SI"/>
    <s v="miércoles"/>
    <n v="118"/>
    <n v="46"/>
  </r>
  <r>
    <n v="419"/>
    <s v="Cliente_479"/>
    <n v="4"/>
    <d v="2023-04-05T03:14:00"/>
    <d v="2023-04-05T05:43:00"/>
    <s v="Mesero_5"/>
    <s v="Almuerzo"/>
    <s v="Tarjeta de crédito"/>
    <n v="14.09"/>
    <s v="Ocupada"/>
    <s v="Argentina"/>
    <s v="Plato_18"/>
    <n v="81.09"/>
    <d v="2023-04-05T03:14:00"/>
    <d v="2023-04-05T03:14:00"/>
    <d v="2023-04-05T05:43:00"/>
    <d v="1899-12-30T02:44:00"/>
    <n v="1.0666666666666667"/>
    <d v="1899-12-30T01:40:00"/>
    <s v="SI"/>
    <s v="miércoles"/>
    <n v="67"/>
    <n v="27"/>
  </r>
  <r>
    <n v="420"/>
    <s v="Cliente_33"/>
    <n v="6"/>
    <d v="2023-04-05T02:18:00"/>
    <d v="2023-04-05T05:29:00"/>
    <s v="Mesero_2"/>
    <s v="Almuerzo"/>
    <s v="Tarjeta de crédito"/>
    <n v="31.49"/>
    <s v="Ocupada"/>
    <s v="Bolivia"/>
    <s v="Plato_18"/>
    <n v="273.49"/>
    <d v="2023-04-05T02:18:00"/>
    <d v="2023-04-05T02:18:00"/>
    <d v="2023-04-05T05:29:00"/>
    <d v="1899-12-30T03:26:00"/>
    <n v="1.75"/>
    <d v="1899-12-30T01:41:00"/>
    <s v="SI"/>
    <s v="miércoles"/>
    <n v="242"/>
    <n v="98"/>
  </r>
  <r>
    <n v="421"/>
    <s v="Cliente_160"/>
    <n v="1"/>
    <d v="2023-04-05T01:37:00"/>
    <d v="2023-04-05T04:07:00"/>
    <s v="Mesero_1"/>
    <s v="Almuerzo"/>
    <s v="Tarjeta de crédito"/>
    <n v="17.57"/>
    <s v="Ocupada"/>
    <s v="Chile"/>
    <s v="Plato_17"/>
    <n v="102.57"/>
    <d v="2023-04-05T01:37:00"/>
    <d v="2023-04-05T01:37:00"/>
    <d v="2023-04-05T04:07:00"/>
    <d v="1899-12-30T02:45:00"/>
    <n v="1.1833333333333333"/>
    <d v="1899-12-30T01:34:00"/>
    <s v="SI"/>
    <s v="miércoles"/>
    <n v="85"/>
    <n v="36"/>
  </r>
  <r>
    <n v="422"/>
    <s v="Cliente_109"/>
    <n v="6"/>
    <d v="2023-04-05T00:36:00"/>
    <d v="2023-04-05T03:09:00"/>
    <s v="Mesero_2"/>
    <s v="Almuerzo"/>
    <s v="Tarjeta de crédito"/>
    <n v="39.72"/>
    <s v="Reservada"/>
    <s v="España"/>
    <s v="Plato_10"/>
    <n v="127.72"/>
    <d v="2023-04-05T00:36:00"/>
    <d v="2023-04-05T00:36:00"/>
    <d v="2023-04-05T03:09:00"/>
    <d v="1899-12-30T02:33:00"/>
    <n v="0.56666666666666665"/>
    <d v="1899-12-30T01:59:00"/>
    <s v="SI"/>
    <s v="miércoles"/>
    <n v="88"/>
    <n v="36"/>
  </r>
  <r>
    <n v="423"/>
    <s v="Cliente_151"/>
    <n v="2"/>
    <d v="2023-04-05T02:34:00"/>
    <d v="2023-04-05T04:57:00"/>
    <s v="Mesero_1"/>
    <s v="Almuerzo"/>
    <s v="Efectivo"/>
    <n v="34.130000000000003"/>
    <s v="Libre"/>
    <s v="Ecuador"/>
    <s v="Plato_16"/>
    <n v="186.13"/>
    <d v="2023-04-05T02:34:00"/>
    <d v="2023-04-05T02:34:00"/>
    <d v="2023-04-05T04:57:00"/>
    <d v="1899-12-30T02:23:00"/>
    <n v="0.51666666666666672"/>
    <d v="1899-12-30T01:52:00"/>
    <s v="SI"/>
    <s v="miércoles"/>
    <n v="152"/>
    <n v="63"/>
  </r>
  <r>
    <n v="424"/>
    <s v="Cliente_342"/>
    <n v="3"/>
    <d v="2023-04-05T01:08:00"/>
    <d v="2023-04-05T03:17:00"/>
    <s v="Mesero_2"/>
    <s v="Cena"/>
    <s v="Efectivo"/>
    <n v="11.02"/>
    <s v="Reservada"/>
    <s v="Colombia"/>
    <s v="Plato_5"/>
    <n v="158.02000000000001"/>
    <d v="2023-04-05T01:08:00"/>
    <d v="2023-04-05T01:08:00"/>
    <d v="2023-04-05T03:17:00"/>
    <d v="1899-12-30T02:09:00"/>
    <n v="1.4666666666666666"/>
    <d v="1899-12-30T00:41:00"/>
    <s v="SI"/>
    <s v="miércoles"/>
    <n v="147"/>
    <n v="60"/>
  </r>
  <r>
    <n v="425"/>
    <s v="Cliente_332"/>
    <n v="3"/>
    <d v="2023-04-05T01:24:00"/>
    <d v="2023-04-05T03:45:00"/>
    <s v="Mesero_2"/>
    <s v="Almuerzo"/>
    <s v="Tarjeta de crédito"/>
    <n v="49.43"/>
    <s v="Reservada"/>
    <s v="Perú"/>
    <s v="Plato_12"/>
    <n v="68.430000000000007"/>
    <d v="2023-04-05T01:24:00"/>
    <d v="2023-04-05T01:24:00"/>
    <d v="2023-04-05T03:45:00"/>
    <d v="1899-12-30T02:21:00"/>
    <n v="0.46666666666666667"/>
    <d v="1899-12-30T01:53:00"/>
    <s v="SI"/>
    <s v="miércoles"/>
    <n v="19"/>
    <n v="8"/>
  </r>
  <r>
    <n v="426"/>
    <s v="Cliente_689"/>
    <n v="2"/>
    <d v="2023-04-05T03:11:00"/>
    <d v="2023-04-05T05:02:00"/>
    <s v="Mesero_4"/>
    <s v="Almuerzo"/>
    <s v="Tarjeta de crédito"/>
    <n v="47.8"/>
    <s v="Reservada"/>
    <s v="Brasil"/>
    <s v="Plato_11"/>
    <n v="294.8"/>
    <d v="2023-04-05T03:11:00"/>
    <d v="2023-04-05T03:11:00"/>
    <d v="2023-04-05T05:02:00"/>
    <d v="1899-12-30T01:51:00"/>
    <n v="1.9333333333333333"/>
    <d v="1899-12-30T00:00:00"/>
    <s v="NO"/>
    <s v="miércoles"/>
    <n v="247"/>
    <n v="99"/>
  </r>
  <r>
    <n v="427"/>
    <s v="Cliente_953"/>
    <n v="4"/>
    <d v="2023-04-05T02:34:00"/>
    <d v="2023-04-05T03:43:00"/>
    <s v="Mesero_2"/>
    <s v="Almuerzo"/>
    <s v="Efectivo"/>
    <n v="43.74"/>
    <s v="Libre"/>
    <s v="Bolivia"/>
    <s v="Plato_1"/>
    <n v="249.74"/>
    <d v="2023-04-05T02:34:00"/>
    <d v="2023-04-05T02:34:00"/>
    <d v="2023-04-05T03:43:00"/>
    <d v="1899-12-30T01:09:00"/>
    <n v="2.7666666666666666"/>
    <d v="1899-12-30T00:00:00"/>
    <s v="NO"/>
    <s v="miércoles"/>
    <n v="206"/>
    <n v="83"/>
  </r>
  <r>
    <n v="428"/>
    <s v="Cliente_518"/>
    <n v="5"/>
    <d v="2023-04-05T03:18:00"/>
    <d v="2023-04-05T06:03:00"/>
    <s v="Mesero_4"/>
    <s v="Desayuno"/>
    <s v="Tarjeta de crédito"/>
    <n v="15.6"/>
    <s v="Reservada"/>
    <s v="Ecuador"/>
    <s v="Plato_20"/>
    <n v="190.6"/>
    <d v="2023-04-05T03:18:00"/>
    <d v="2023-04-05T03:18:00"/>
    <d v="2023-04-05T06:03:00"/>
    <d v="1899-12-30T02:45:00"/>
    <n v="2.9833333333333334"/>
    <d v="1899-12-30T00:00:00"/>
    <s v="NO"/>
    <s v="miércoles"/>
    <n v="175"/>
    <n v="68"/>
  </r>
  <r>
    <n v="429"/>
    <s v="Cliente_348"/>
    <n v="1"/>
    <d v="2023-04-05T00:10:00"/>
    <d v="2023-04-05T03:46:00"/>
    <s v="Mesero_4"/>
    <s v="Almuerzo"/>
    <s v="Tarjeta de crédito"/>
    <n v="10.95"/>
    <s v="Reservada"/>
    <s v="Brasil"/>
    <s v="Plato_10"/>
    <n v="88.95"/>
    <d v="2023-04-05T00:10:00"/>
    <d v="2023-04-05T00:10:00"/>
    <d v="2023-04-05T03:46:00"/>
    <d v="1899-12-30T03:36:00"/>
    <n v="0.45"/>
    <d v="1899-12-30T03:09:00"/>
    <s v="SI"/>
    <s v="miércoles"/>
    <n v="78"/>
    <n v="33"/>
  </r>
  <r>
    <n v="430"/>
    <s v="Cliente_259"/>
    <n v="3"/>
    <d v="2023-04-05T02:21:00"/>
    <d v="2023-04-05T03:59:00"/>
    <s v="Mesero_4"/>
    <s v="Almuerzo"/>
    <s v="Tarjeta de débito"/>
    <n v="42.09"/>
    <s v="Reservada"/>
    <s v="Venezuela"/>
    <s v="Plato_1"/>
    <n v="67.09"/>
    <d v="2023-04-05T02:21:00"/>
    <d v="2023-04-05T02:21:00"/>
    <d v="2023-04-05T03:59:00"/>
    <d v="1899-12-30T01:38:00"/>
    <n v="0.81666666666666665"/>
    <d v="1899-12-30T00:49:00"/>
    <s v="SI"/>
    <s v="miércoles"/>
    <n v="25"/>
    <n v="10"/>
  </r>
  <r>
    <n v="431"/>
    <s v="Cliente_243"/>
    <n v="5"/>
    <d v="2023-04-05T03:33:00"/>
    <d v="2023-04-05T07:25:00"/>
    <s v="Mesero_5"/>
    <s v="Almuerzo"/>
    <s v="Tarjeta de crédito"/>
    <n v="39.82"/>
    <s v="Libre"/>
    <s v="Argentina"/>
    <s v="Plato_2"/>
    <n v="99.82"/>
    <d v="2023-04-05T03:33:00"/>
    <d v="2023-04-05T03:33:00"/>
    <d v="2023-04-05T07:25:00"/>
    <d v="1899-12-30T03:52:00"/>
    <n v="0.33333333333333331"/>
    <d v="1899-12-30T03:32:00"/>
    <s v="SI"/>
    <s v="miércoles"/>
    <n v="60"/>
    <n v="24"/>
  </r>
  <r>
    <n v="432"/>
    <s v="Cliente_869"/>
    <n v="2"/>
    <d v="2023-04-05T03:31:00"/>
    <d v="2023-04-05T05:54:00"/>
    <s v="Mesero_4"/>
    <s v="Cena"/>
    <s v="Tarjeta de crédito"/>
    <n v="18.71"/>
    <s v="Libre"/>
    <s v="Colombia"/>
    <s v="Plato_3"/>
    <n v="127.71000000000001"/>
    <d v="2023-04-05T03:31:00"/>
    <d v="2023-04-05T03:31:00"/>
    <d v="2023-04-05T05:54:00"/>
    <d v="1899-12-30T02:23:00"/>
    <n v="1.2333333333333334"/>
    <d v="1899-12-30T01:09:00"/>
    <s v="SI"/>
    <s v="miércoles"/>
    <n v="109"/>
    <n v="44"/>
  </r>
  <r>
    <n v="433"/>
    <s v="Cliente_306"/>
    <n v="4"/>
    <d v="2023-04-05T01:14:00"/>
    <d v="2023-04-05T03:09:00"/>
    <s v="Mesero_4"/>
    <s v="Almuerzo"/>
    <s v="Tarjeta de crédito"/>
    <n v="45.77"/>
    <s v="Reservada"/>
    <s v="Bolivia"/>
    <s v="Plato_2"/>
    <n v="147.77000000000001"/>
    <d v="2023-04-05T01:14:00"/>
    <d v="2023-04-05T01:14:00"/>
    <d v="2023-04-05T03:09:00"/>
    <d v="1899-12-30T01:55:00"/>
    <n v="1.2333333333333334"/>
    <d v="1899-12-30T00:41:00"/>
    <s v="SI"/>
    <s v="miércoles"/>
    <n v="102"/>
    <n v="42"/>
  </r>
  <r>
    <n v="434"/>
    <s v="Cliente_842"/>
    <n v="4"/>
    <d v="2023-04-05T00:15:00"/>
    <d v="2023-04-05T03:55:00"/>
    <s v="Mesero_4"/>
    <s v="Almuerzo"/>
    <s v="Tarjeta de crédito"/>
    <n v="37.15"/>
    <s v="Reservada"/>
    <s v="Bolivia"/>
    <s v="Plato_10"/>
    <n v="133.15"/>
    <d v="2023-04-05T00:15:00"/>
    <d v="2023-04-05T00:15:00"/>
    <d v="2023-04-05T03:55:00"/>
    <d v="1899-12-30T03:40:00"/>
    <n v="0.96666666666666667"/>
    <d v="1899-12-30T02:42:00"/>
    <s v="SI"/>
    <s v="miércoles"/>
    <n v="96"/>
    <n v="40"/>
  </r>
  <r>
    <n v="435"/>
    <s v="Cliente_349"/>
    <n v="6"/>
    <d v="2023-04-05T03:53:00"/>
    <d v="2023-04-05T06:01:00"/>
    <s v="Mesero_5"/>
    <s v="Almuerzo"/>
    <s v="Tarjeta de crédito"/>
    <n v="30.48"/>
    <s v="Ocupada"/>
    <s v="España"/>
    <s v="Plato_10"/>
    <n v="184.48"/>
    <d v="2023-04-05T03:53:00"/>
    <d v="2023-04-05T03:53:00"/>
    <d v="2023-04-05T06:01:00"/>
    <d v="1899-12-30T02:23:00"/>
    <n v="1.85"/>
    <d v="1899-12-30T00:32:00"/>
    <s v="SI"/>
    <s v="miércoles"/>
    <n v="154"/>
    <n v="62"/>
  </r>
  <r>
    <n v="436"/>
    <s v="Cliente_316"/>
    <n v="3"/>
    <d v="2023-04-05T00:12:00"/>
    <d v="2023-04-05T04:04:00"/>
    <s v="Mesero_5"/>
    <s v="Almuerzo"/>
    <s v="Tarjeta de crédito"/>
    <n v="10.14"/>
    <s v="Ocupada"/>
    <s v="Brasil"/>
    <s v="Plato_16"/>
    <n v="66.14"/>
    <d v="2023-04-05T00:12:00"/>
    <d v="2023-04-05T00:12:00"/>
    <d v="2023-04-05T04:04:00"/>
    <d v="1899-12-30T04:07:00"/>
    <n v="0.75"/>
    <d v="1899-12-30T03:22:00"/>
    <s v="SI"/>
    <s v="miércoles"/>
    <n v="56"/>
    <n v="24"/>
  </r>
  <r>
    <n v="437"/>
    <s v="Cliente_600"/>
    <n v="6"/>
    <d v="2023-04-05T03:02:00"/>
    <d v="2023-04-05T05:25:00"/>
    <s v="Mesero_3"/>
    <s v="Almuerzo"/>
    <s v="Tarjeta de crédito"/>
    <n v="12.56"/>
    <s v="Reservada"/>
    <s v="Paraguay"/>
    <s v="Plato_8"/>
    <n v="82.56"/>
    <d v="2023-04-05T03:02:00"/>
    <d v="2023-04-05T03:02:00"/>
    <d v="2023-04-05T05:25:00"/>
    <d v="1899-12-30T02:23:00"/>
    <n v="0.85"/>
    <d v="1899-12-30T01:32:00"/>
    <s v="SI"/>
    <s v="miércoles"/>
    <n v="70"/>
    <n v="28"/>
  </r>
  <r>
    <n v="438"/>
    <s v="Cliente_732"/>
    <n v="1"/>
    <d v="2023-04-05T03:58:00"/>
    <d v="2023-04-05T07:33:00"/>
    <s v="Mesero_1"/>
    <s v="Almuerzo"/>
    <s v="Tarjeta de crédito"/>
    <n v="19.3"/>
    <s v="Libre"/>
    <s v="Argentina"/>
    <s v="Plato_11"/>
    <n v="52.3"/>
    <d v="2023-04-05T03:58:00"/>
    <d v="2023-04-05T03:58:00"/>
    <d v="2023-04-05T07:33:00"/>
    <d v="1899-12-30T03:35:00"/>
    <n v="0.85"/>
    <d v="1899-12-30T02:44:00"/>
    <s v="SI"/>
    <s v="miércoles"/>
    <n v="33"/>
    <n v="13"/>
  </r>
  <r>
    <n v="439"/>
    <s v="Cliente_807"/>
    <n v="1"/>
    <d v="2023-04-05T00:00:00"/>
    <d v="2023-04-05T01:23:00"/>
    <s v="Mesero_3"/>
    <s v="Cena"/>
    <s v="Tarjeta de crédito"/>
    <n v="25.56"/>
    <s v="Libre"/>
    <s v="Bolivia"/>
    <s v="Plato_11"/>
    <n v="202.56"/>
    <d v="2023-04-05T00:00:00"/>
    <d v="2023-04-05T00:00:00"/>
    <d v="2023-04-05T01:23:00"/>
    <d v="1899-12-30T01:23:00"/>
    <n v="1.0666666666666667"/>
    <d v="1899-12-30T00:19:00"/>
    <s v="SI"/>
    <s v="miércoles"/>
    <n v="177"/>
    <n v="72"/>
  </r>
  <r>
    <n v="440"/>
    <s v="Cliente_900"/>
    <n v="1"/>
    <d v="2023-04-05T01:59:00"/>
    <d v="2023-04-05T05:48:00"/>
    <s v="Mesero_2"/>
    <s v="Almuerzo"/>
    <s v="Tarjeta de crédito"/>
    <n v="38.85"/>
    <s v="Ocupada"/>
    <s v="Argentina"/>
    <s v="Plato_14"/>
    <n v="122.85"/>
    <d v="2023-04-05T01:59:00"/>
    <d v="2023-04-05T01:59:00"/>
    <d v="2023-04-05T05:48:00"/>
    <d v="1899-12-30T04:04:00"/>
    <n v="0.75"/>
    <d v="1899-12-30T03:19:00"/>
    <s v="SI"/>
    <s v="miércoles"/>
    <n v="84"/>
    <n v="34"/>
  </r>
  <r>
    <n v="441"/>
    <s v="Cliente_143"/>
    <n v="6"/>
    <d v="2023-04-05T01:04:00"/>
    <d v="2023-04-05T03:23:00"/>
    <s v="Mesero_2"/>
    <s v="Almuerzo"/>
    <s v="Efectivo"/>
    <n v="23.31"/>
    <s v="Ocupada"/>
    <s v="España"/>
    <s v="Plato_8"/>
    <n v="206.31"/>
    <d v="2023-04-05T01:04:00"/>
    <d v="2023-04-05T01:04:00"/>
    <d v="2023-04-05T03:23:00"/>
    <d v="1899-12-30T02:34:00"/>
    <n v="1.5"/>
    <d v="1899-12-30T01:04:00"/>
    <s v="SI"/>
    <s v="miércoles"/>
    <n v="183"/>
    <n v="75"/>
  </r>
  <r>
    <n v="442"/>
    <s v="Cliente_405"/>
    <n v="3"/>
    <d v="2023-04-05T02:04:00"/>
    <d v="2023-04-05T03:18:00"/>
    <s v="Mesero_4"/>
    <s v="Cena"/>
    <s v="Tarjeta de crédito"/>
    <n v="21.07"/>
    <s v="Ocupada"/>
    <s v="Uruguay"/>
    <s v="Plato_18"/>
    <n v="256.07"/>
    <d v="2023-04-05T02:04:00"/>
    <d v="2023-04-05T02:04:00"/>
    <d v="2023-04-05T03:18:00"/>
    <d v="1899-12-30T01:29:00"/>
    <n v="2.1833333333333331"/>
    <d v="1899-12-30T00:00:00"/>
    <s v="NO"/>
    <s v="miércoles"/>
    <n v="235"/>
    <n v="94"/>
  </r>
  <r>
    <n v="443"/>
    <s v="Cliente_332"/>
    <n v="2"/>
    <d v="2023-04-05T01:15:00"/>
    <d v="2023-04-05T03:14:00"/>
    <s v="Mesero_2"/>
    <s v="Almuerzo"/>
    <s v="Tarjeta de débito"/>
    <n v="14.48"/>
    <s v="Libre"/>
    <s v="Venezuela"/>
    <s v="Plato_14"/>
    <n v="231.48"/>
    <d v="2023-04-05T01:15:00"/>
    <d v="2023-04-05T01:15:00"/>
    <d v="2023-04-05T03:14:00"/>
    <d v="1899-12-30T01:59:00"/>
    <n v="2.5833333333333335"/>
    <d v="1899-12-30T00:00:00"/>
    <s v="NO"/>
    <s v="miércoles"/>
    <n v="217"/>
    <n v="91"/>
  </r>
  <r>
    <n v="444"/>
    <s v="Cliente_894"/>
    <n v="5"/>
    <d v="2023-04-05T03:23:00"/>
    <d v="2023-04-05T06:08:00"/>
    <s v="Mesero_1"/>
    <s v="Almuerzo"/>
    <s v="Tarjeta de crédito"/>
    <n v="25.26"/>
    <s v="Libre"/>
    <s v="Argentina"/>
    <s v="Plato_14"/>
    <n v="120.26"/>
    <d v="2023-04-05T03:23:00"/>
    <d v="2023-04-05T03:23:00"/>
    <d v="2023-04-05T06:08:00"/>
    <d v="1899-12-30T02:45:00"/>
    <n v="1.35"/>
    <d v="1899-12-30T01:24:00"/>
    <s v="SI"/>
    <s v="miércoles"/>
    <n v="95"/>
    <n v="39"/>
  </r>
  <r>
    <n v="445"/>
    <s v="Cliente_473"/>
    <n v="5"/>
    <d v="2023-04-05T01:01:00"/>
    <d v="2023-04-05T03:09:00"/>
    <s v="Mesero_1"/>
    <s v="Desayuno"/>
    <s v="Tarjeta de crédito"/>
    <n v="14.28"/>
    <s v="Libre"/>
    <s v="Paraguay"/>
    <s v="Plato_6"/>
    <n v="95.28"/>
    <d v="2023-04-05T01:01:00"/>
    <d v="2023-04-05T01:01:00"/>
    <d v="2023-04-05T03:09:00"/>
    <d v="1899-12-30T02:08:00"/>
    <n v="0.43333333333333335"/>
    <d v="1899-12-30T01:42:00"/>
    <s v="SI"/>
    <s v="miércoles"/>
    <n v="81"/>
    <n v="33"/>
  </r>
  <r>
    <n v="446"/>
    <s v="Cliente_606"/>
    <n v="2"/>
    <d v="2023-04-05T02:48:00"/>
    <d v="2023-04-05T06:13:00"/>
    <s v="Mesero_1"/>
    <s v="Almuerzo"/>
    <s v="Tarjeta de crédito"/>
    <n v="35.24"/>
    <s v="Libre"/>
    <s v="Ecuador"/>
    <s v="Plato_13"/>
    <n v="56.24"/>
    <d v="2023-04-05T02:48:00"/>
    <d v="2023-04-05T02:48:00"/>
    <d v="2023-04-05T06:13:00"/>
    <d v="1899-12-30T03:25:00"/>
    <n v="0.13333333333333333"/>
    <d v="1899-12-30T03:17:00"/>
    <s v="SI"/>
    <s v="miércoles"/>
    <n v="21"/>
    <n v="8"/>
  </r>
  <r>
    <n v="447"/>
    <s v="Cliente_404"/>
    <n v="2"/>
    <d v="2023-04-05T03:53:00"/>
    <d v="2023-04-05T07:24:00"/>
    <s v="Mesero_4"/>
    <s v="Cena"/>
    <s v="Tarjeta de crédito"/>
    <n v="28.68"/>
    <s v="Libre"/>
    <s v="España"/>
    <s v="Plato_3"/>
    <n v="209.68"/>
    <d v="2023-04-05T03:53:00"/>
    <d v="2023-04-05T03:53:00"/>
    <d v="2023-04-05T07:24:00"/>
    <d v="1899-12-30T03:31:00"/>
    <n v="1.4333333333333333"/>
    <d v="1899-12-30T02:05:00"/>
    <s v="SI"/>
    <s v="miércoles"/>
    <n v="181"/>
    <n v="76"/>
  </r>
  <r>
    <n v="448"/>
    <s v="Cliente_216"/>
    <n v="5"/>
    <d v="2023-04-05T00:07:00"/>
    <d v="2023-04-05T03:35:00"/>
    <s v="Mesero_4"/>
    <s v="Cena"/>
    <s v="Tarjeta de crédito"/>
    <n v="35.68"/>
    <s v="Ocupada"/>
    <s v="Venezuela"/>
    <s v="Plato_12"/>
    <n v="172.68"/>
    <d v="2023-04-05T00:07:00"/>
    <d v="2023-04-05T00:07:00"/>
    <d v="2023-04-05T03:35:00"/>
    <d v="1899-12-30T03:43:00"/>
    <n v="1.1000000000000001"/>
    <d v="1899-12-30T02:37:00"/>
    <s v="SI"/>
    <s v="miércoles"/>
    <n v="137"/>
    <n v="55"/>
  </r>
  <r>
    <n v="449"/>
    <s v="Cliente_717"/>
    <n v="3"/>
    <d v="2023-04-05T03:25:00"/>
    <d v="2023-04-05T05:02:00"/>
    <s v="Mesero_3"/>
    <s v="Almuerzo"/>
    <s v="Efectivo"/>
    <n v="42.25"/>
    <s v="Ocupada"/>
    <s v="Brasil"/>
    <s v="Plato_15"/>
    <n v="106.25"/>
    <d v="2023-04-05T03:25:00"/>
    <d v="2023-04-05T03:25:00"/>
    <d v="2023-04-05T05:02:00"/>
    <d v="1899-12-30T01:52:00"/>
    <n v="0.55000000000000004"/>
    <d v="1899-12-30T01:19:00"/>
    <s v="SI"/>
    <s v="miércoles"/>
    <n v="64"/>
    <n v="26"/>
  </r>
  <r>
    <n v="450"/>
    <s v="Cliente_783"/>
    <n v="6"/>
    <d v="2023-04-05T03:51:00"/>
    <d v="2023-04-05T05:01:00"/>
    <s v="Mesero_3"/>
    <s v="Almuerzo"/>
    <s v="Tarjeta de crédito"/>
    <n v="48.9"/>
    <s v="Ocupada"/>
    <s v="Bolivia"/>
    <s v="Plato_4"/>
    <n v="120.9"/>
    <d v="2023-04-05T03:51:00"/>
    <d v="2023-04-05T03:51:00"/>
    <d v="2023-04-05T05:01:00"/>
    <d v="1899-12-30T01:25:00"/>
    <n v="0.56666666666666665"/>
    <d v="1899-12-30T00:51:00"/>
    <s v="SI"/>
    <s v="miércoles"/>
    <n v="72"/>
    <n v="30"/>
  </r>
  <r>
    <n v="451"/>
    <s v="Cliente_240"/>
    <n v="1"/>
    <d v="2023-04-05T01:17:00"/>
    <d v="2023-04-05T02:26:00"/>
    <s v="Mesero_5"/>
    <s v="Desayuno"/>
    <s v="Tarjeta de crédito"/>
    <n v="46.37"/>
    <s v="Libre"/>
    <s v="Bolivia"/>
    <s v="Plato_8"/>
    <n v="138.37"/>
    <d v="2023-04-05T01:17:00"/>
    <d v="2023-04-05T01:17:00"/>
    <d v="2023-04-05T02:26:00"/>
    <d v="1899-12-30T01:09:00"/>
    <n v="1.7166666666666666"/>
    <d v="1899-12-30T00:00:00"/>
    <s v="NO"/>
    <s v="miércoles"/>
    <n v="92"/>
    <n v="37"/>
  </r>
  <r>
    <n v="452"/>
    <s v="Cliente_589"/>
    <n v="1"/>
    <d v="2023-04-05T02:53:00"/>
    <d v="2023-04-05T05:19:00"/>
    <s v="Mesero_4"/>
    <s v="Almuerzo"/>
    <s v="Tarjeta de crédito"/>
    <n v="43.48"/>
    <s v="Reservada"/>
    <s v="Uruguay"/>
    <s v="Plato_17"/>
    <n v="201.48"/>
    <d v="2023-04-05T02:53:00"/>
    <d v="2023-04-05T02:53:00"/>
    <d v="2023-04-05T05:19:00"/>
    <d v="1899-12-30T02:26:00"/>
    <n v="2.0499999999999998"/>
    <d v="1899-12-30T00:23:00"/>
    <s v="SI"/>
    <s v="miércoles"/>
    <n v="158"/>
    <n v="62"/>
  </r>
  <r>
    <n v="453"/>
    <s v="Cliente_284"/>
    <n v="1"/>
    <d v="2023-04-05T03:42:00"/>
    <d v="2023-04-05T05:07:00"/>
    <s v="Mesero_2"/>
    <s v="Desayuno"/>
    <s v="Tarjeta de crédito"/>
    <n v="36.83"/>
    <s v="Libre"/>
    <s v="Chile"/>
    <s v="Plato_18"/>
    <n v="166.82999999999998"/>
    <d v="2023-04-05T03:42:00"/>
    <d v="2023-04-05T03:42:00"/>
    <d v="2023-04-05T05:07:00"/>
    <d v="1899-12-30T01:25:00"/>
    <n v="1.6666666666666667"/>
    <d v="1899-12-30T00:00:00"/>
    <s v="NO"/>
    <s v="miércoles"/>
    <n v="130"/>
    <n v="53"/>
  </r>
  <r>
    <n v="454"/>
    <s v="Cliente_342"/>
    <n v="3"/>
    <d v="2023-04-05T03:26:00"/>
    <d v="2023-04-05T04:53:00"/>
    <s v="Mesero_1"/>
    <s v="Almuerzo"/>
    <s v="Tarjeta de crédito"/>
    <n v="39.619999999999997"/>
    <s v="Libre"/>
    <s v="Colombia"/>
    <s v="Plato_6"/>
    <n v="272.62"/>
    <d v="2023-04-05T03:26:00"/>
    <d v="2023-04-05T03:26:00"/>
    <d v="2023-04-05T04:53:00"/>
    <d v="1899-12-30T01:27:00"/>
    <n v="2.5499999999999998"/>
    <d v="1899-12-30T00:00:00"/>
    <s v="NO"/>
    <s v="miércoles"/>
    <n v="233"/>
    <n v="94"/>
  </r>
  <r>
    <n v="455"/>
    <s v="Cliente_665"/>
    <n v="6"/>
    <d v="2023-04-05T03:58:00"/>
    <d v="2023-04-05T05:54:00"/>
    <s v="Mesero_5"/>
    <s v="Desayuno"/>
    <s v="Tarjeta de débito"/>
    <n v="19.7"/>
    <s v="Reservada"/>
    <s v="Colombia"/>
    <s v="Plato_7"/>
    <n v="67.7"/>
    <d v="2023-04-05T03:58:00"/>
    <d v="2023-04-05T03:58:00"/>
    <d v="2023-04-05T05:54:00"/>
    <d v="1899-12-30T01:56:00"/>
    <n v="0.18333333333333332"/>
    <d v="1899-12-30T01:45:00"/>
    <s v="SI"/>
    <s v="miércoles"/>
    <n v="48"/>
    <n v="20"/>
  </r>
  <r>
    <n v="456"/>
    <s v="Cliente_207"/>
    <n v="6"/>
    <d v="2023-04-05T02:12:00"/>
    <d v="2023-04-05T05:15:00"/>
    <s v="Mesero_4"/>
    <s v="Almuerzo"/>
    <s v="Tarjeta de crédito"/>
    <n v="21.94"/>
    <s v="Libre"/>
    <s v="Argentina"/>
    <s v="Plato_20"/>
    <n v="169.94"/>
    <d v="2023-04-05T02:12:00"/>
    <d v="2023-04-05T02:12:00"/>
    <d v="2023-04-05T05:15:00"/>
    <d v="1899-12-30T03:03:00"/>
    <n v="1.1833333333333333"/>
    <d v="1899-12-30T01:52:00"/>
    <s v="SI"/>
    <s v="miércoles"/>
    <n v="148"/>
    <n v="58"/>
  </r>
  <r>
    <n v="457"/>
    <s v="Cliente_531"/>
    <n v="6"/>
    <d v="2023-04-05T03:48:00"/>
    <d v="2023-04-05T07:32:00"/>
    <s v="Mesero_2"/>
    <s v="Almuerzo"/>
    <s v="Efectivo"/>
    <n v="17.260000000000002"/>
    <s v="Reservada"/>
    <s v="Bolivia"/>
    <s v="Plato_11"/>
    <n v="154.26"/>
    <d v="2023-04-05T03:48:00"/>
    <d v="2023-04-05T03:48:00"/>
    <d v="2023-04-05T07:32:00"/>
    <d v="1899-12-30T03:44:00"/>
    <n v="0.96666666666666667"/>
    <d v="1899-12-30T02:46:00"/>
    <s v="SI"/>
    <s v="miércoles"/>
    <n v="137"/>
    <n v="55"/>
  </r>
  <r>
    <n v="458"/>
    <s v="Cliente_420"/>
    <n v="3"/>
    <d v="2023-04-05T02:41:00"/>
    <d v="2023-04-05T04:21:00"/>
    <s v="Mesero_4"/>
    <s v="Almuerzo"/>
    <s v="Tarjeta de crédito"/>
    <n v="15.21"/>
    <s v="Ocupada"/>
    <s v="Bolivia"/>
    <s v="Plato_16"/>
    <n v="283.20999999999998"/>
    <d v="2023-04-05T02:41:00"/>
    <d v="2023-04-05T02:41:00"/>
    <d v="2023-04-05T04:21:00"/>
    <d v="1899-12-30T01:55:00"/>
    <n v="1.4833333333333334"/>
    <d v="1899-12-30T00:26:00"/>
    <s v="SI"/>
    <s v="miércoles"/>
    <n v="268"/>
    <n v="110"/>
  </r>
  <r>
    <n v="459"/>
    <s v="Cliente_989"/>
    <n v="1"/>
    <d v="2023-04-05T00:24:00"/>
    <d v="2023-04-05T02:12:00"/>
    <s v="Mesero_1"/>
    <s v="Almuerzo"/>
    <s v="Tarjeta de crédito"/>
    <n v="32.770000000000003"/>
    <s v="Ocupada"/>
    <s v="Argentina"/>
    <s v="Plato_16"/>
    <n v="116.77000000000001"/>
    <d v="2023-04-05T00:24:00"/>
    <d v="2023-04-05T00:24:00"/>
    <d v="2023-04-05T02:12:00"/>
    <d v="1899-12-30T02:03:00"/>
    <n v="0.5"/>
    <d v="1899-12-30T01:33:00"/>
    <s v="SI"/>
    <s v="miércoles"/>
    <n v="84"/>
    <n v="36"/>
  </r>
  <r>
    <n v="460"/>
    <s v="Cliente_964"/>
    <n v="6"/>
    <d v="2023-04-05T03:27:00"/>
    <d v="2023-04-05T06:56:00"/>
    <s v="Mesero_4"/>
    <s v="Cena"/>
    <s v="Tarjeta de crédito"/>
    <n v="49.6"/>
    <s v="Libre"/>
    <s v="Ecuador"/>
    <s v="Plato_16"/>
    <n v="225.6"/>
    <d v="2023-04-05T03:27:00"/>
    <d v="2023-04-05T03:27:00"/>
    <d v="2023-04-05T06:56:00"/>
    <d v="1899-12-30T03:29:00"/>
    <n v="2.0666666666666669"/>
    <d v="1899-12-30T01:25:00"/>
    <s v="SI"/>
    <s v="miércoles"/>
    <n v="176"/>
    <n v="73"/>
  </r>
  <r>
    <n v="461"/>
    <s v="Cliente_421"/>
    <n v="3"/>
    <d v="2023-04-05T02:43:00"/>
    <d v="2023-04-05T05:55:00"/>
    <s v="Mesero_5"/>
    <s v="Cena"/>
    <s v="Efectivo"/>
    <n v="21.51"/>
    <s v="Libre"/>
    <s v="Perú"/>
    <s v="Plato_8"/>
    <n v="120.51"/>
    <d v="2023-04-05T02:43:00"/>
    <d v="2023-04-05T02:43:00"/>
    <d v="2023-04-05T05:55:00"/>
    <d v="1899-12-30T03:12:00"/>
    <n v="1.1000000000000001"/>
    <d v="1899-12-30T02:06:00"/>
    <s v="SI"/>
    <s v="miércoles"/>
    <n v="99"/>
    <n v="40"/>
  </r>
  <r>
    <n v="462"/>
    <s v="Cliente_27"/>
    <n v="2"/>
    <d v="2023-04-05T02:12:00"/>
    <d v="2023-04-05T04:27:00"/>
    <s v="Mesero_2"/>
    <s v="Almuerzo"/>
    <s v="Tarjeta de crédito"/>
    <n v="21.17"/>
    <s v="Reservada"/>
    <s v="España"/>
    <s v="Plato_11"/>
    <n v="120.17"/>
    <d v="2023-04-05T02:12:00"/>
    <d v="2023-04-05T02:12:00"/>
    <d v="2023-04-05T04:27:00"/>
    <d v="1899-12-30T02:15:00"/>
    <n v="0.18333333333333332"/>
    <d v="1899-12-30T02:04:00"/>
    <s v="SI"/>
    <s v="miércoles"/>
    <n v="99"/>
    <n v="39"/>
  </r>
  <r>
    <n v="463"/>
    <s v="Cliente_194"/>
    <n v="2"/>
    <d v="2023-04-05T00:53:00"/>
    <d v="2023-04-05T03:13:00"/>
    <s v="Mesero_2"/>
    <s v="Almuerzo"/>
    <s v="Tarjeta de débito"/>
    <n v="17.07"/>
    <s v="Ocupada"/>
    <s v="Paraguay"/>
    <s v="Plato_17"/>
    <n v="110.07"/>
    <d v="2023-04-05T00:53:00"/>
    <d v="2023-04-05T00:53:00"/>
    <d v="2023-04-05T03:13:00"/>
    <d v="1899-12-30T02:35:00"/>
    <n v="0.23333333333333334"/>
    <d v="1899-12-30T02:21:00"/>
    <s v="SI"/>
    <s v="miércoles"/>
    <n v="93"/>
    <n v="36"/>
  </r>
  <r>
    <n v="464"/>
    <s v="Cliente_440"/>
    <n v="1"/>
    <d v="2023-04-05T01:21:00"/>
    <d v="2023-04-05T04:39:00"/>
    <s v="Mesero_4"/>
    <s v="Almuerzo"/>
    <s v="Tarjeta de crédito"/>
    <n v="48.5"/>
    <s v="Reservada"/>
    <s v="Chile"/>
    <s v="Plato_10"/>
    <n v="202.5"/>
    <d v="2023-04-05T01:21:00"/>
    <d v="2023-04-05T01:21:00"/>
    <d v="2023-04-05T04:39:00"/>
    <d v="1899-12-30T03:18:00"/>
    <n v="1.4"/>
    <d v="1899-12-30T01:54:00"/>
    <s v="SI"/>
    <s v="miércoles"/>
    <n v="154"/>
    <n v="64"/>
  </r>
  <r>
    <n v="465"/>
    <s v="Cliente_876"/>
    <n v="2"/>
    <d v="2023-04-05T01:11:00"/>
    <d v="2023-04-05T03:38:00"/>
    <s v="Mesero_1"/>
    <s v="Almuerzo"/>
    <s v="Tarjeta de crédito"/>
    <n v="44.9"/>
    <s v="Ocupada"/>
    <s v="Uruguay"/>
    <s v="Plato_1"/>
    <n v="165.9"/>
    <d v="2023-04-05T01:11:00"/>
    <d v="2023-04-05T01:11:00"/>
    <d v="2023-04-05T03:38:00"/>
    <d v="1899-12-30T02:42:00"/>
    <n v="1"/>
    <d v="1899-12-30T01:42:00"/>
    <s v="SI"/>
    <s v="miércoles"/>
    <n v="121"/>
    <n v="48"/>
  </r>
  <r>
    <n v="466"/>
    <s v="Cliente_365"/>
    <n v="1"/>
    <d v="2023-04-05T01:54:00"/>
    <d v="2023-04-05T04:20:00"/>
    <s v="Mesero_1"/>
    <s v="Almuerzo"/>
    <s v="Tarjeta de crédito"/>
    <n v="26.63"/>
    <s v="Libre"/>
    <s v="Bolivia"/>
    <s v="Plato_5"/>
    <n v="166.63"/>
    <d v="2023-04-05T01:54:00"/>
    <d v="2023-04-05T01:54:00"/>
    <d v="2023-04-05T04:20:00"/>
    <d v="1899-12-30T02:26:00"/>
    <n v="2.4166666666666665"/>
    <d v="1899-12-30T00:01:00"/>
    <s v="SI"/>
    <s v="miércoles"/>
    <n v="140"/>
    <n v="57"/>
  </r>
  <r>
    <n v="467"/>
    <s v="Cliente_185"/>
    <n v="3"/>
    <d v="2023-04-05T02:42:00"/>
    <d v="2023-04-05T04:14:00"/>
    <s v="Mesero_1"/>
    <s v="Almuerzo"/>
    <s v="Tarjeta de débito"/>
    <n v="42.31"/>
    <s v="Reservada"/>
    <s v="Perú"/>
    <s v="Plato_11"/>
    <n v="185.31"/>
    <d v="2023-04-05T02:42:00"/>
    <d v="2023-04-05T02:42:00"/>
    <d v="2023-04-05T04:14:00"/>
    <d v="1899-12-30T01:32:00"/>
    <n v="1.2"/>
    <d v="1899-12-30T00:20:00"/>
    <s v="SI"/>
    <s v="miércoles"/>
    <n v="143"/>
    <n v="57"/>
  </r>
  <r>
    <n v="468"/>
    <s v="Cliente_558"/>
    <n v="6"/>
    <d v="2023-04-05T02:59:00"/>
    <d v="2023-04-05T05:45:00"/>
    <s v="Mesero_2"/>
    <s v="Desayuno"/>
    <s v="Tarjeta de crédito"/>
    <n v="14.28"/>
    <s v="Reservada"/>
    <s v="Argentina"/>
    <s v="Plato_12"/>
    <n v="120.28"/>
    <d v="2023-04-05T02:59:00"/>
    <d v="2023-04-05T02:59:00"/>
    <d v="2023-04-05T05:45:00"/>
    <d v="1899-12-30T02:46:00"/>
    <n v="1.05"/>
    <d v="1899-12-30T01:43:00"/>
    <s v="SI"/>
    <s v="miércoles"/>
    <n v="106"/>
    <n v="44"/>
  </r>
  <r>
    <n v="469"/>
    <s v="Cliente_535"/>
    <n v="2"/>
    <d v="2023-04-05T02:57:00"/>
    <d v="2023-04-05T05:22:00"/>
    <s v="Mesero_1"/>
    <s v="Cena"/>
    <s v="Tarjeta de crédito"/>
    <n v="25.26"/>
    <s v="Reservada"/>
    <s v="Colombia"/>
    <s v="Plato_8"/>
    <n v="162.26"/>
    <d v="2023-04-05T02:57:00"/>
    <d v="2023-04-05T02:57:00"/>
    <d v="2023-04-05T05:22:00"/>
    <d v="1899-12-30T02:25:00"/>
    <n v="1.1000000000000001"/>
    <d v="1899-12-30T01:19:00"/>
    <s v="SI"/>
    <s v="miércoles"/>
    <n v="137"/>
    <n v="55"/>
  </r>
  <r>
    <n v="470"/>
    <s v="Cliente_18"/>
    <n v="3"/>
    <d v="2023-04-05T01:41:00"/>
    <d v="2023-04-05T04:17:00"/>
    <s v="Mesero_4"/>
    <s v="Almuerzo"/>
    <s v="Tarjeta de crédito"/>
    <n v="47.46"/>
    <s v="Ocupada"/>
    <s v="Uruguay"/>
    <s v="Plato_7"/>
    <n v="125.46000000000001"/>
    <d v="2023-04-05T01:41:00"/>
    <d v="2023-04-05T01:41:00"/>
    <d v="2023-04-05T04:17:00"/>
    <d v="1899-12-30T02:51:00"/>
    <n v="1.2"/>
    <d v="1899-12-30T01:39:00"/>
    <s v="SI"/>
    <s v="miércoles"/>
    <n v="78"/>
    <n v="34"/>
  </r>
  <r>
    <n v="471"/>
    <s v="Cliente_696"/>
    <n v="6"/>
    <d v="2023-04-05T03:36:00"/>
    <d v="2023-04-05T05:38:00"/>
    <s v="Mesero_4"/>
    <s v="Desayuno"/>
    <s v="Tarjeta de débito"/>
    <n v="28.49"/>
    <s v="Reservada"/>
    <s v="Perú"/>
    <s v="Plato_8"/>
    <n v="133.49"/>
    <d v="2023-04-05T03:36:00"/>
    <d v="2023-04-05T03:36:00"/>
    <d v="2023-04-05T05:38:00"/>
    <d v="1899-12-30T02:02:00"/>
    <n v="0.95"/>
    <d v="1899-12-30T01:05:00"/>
    <s v="SI"/>
    <s v="miércoles"/>
    <n v="105"/>
    <n v="42"/>
  </r>
  <r>
    <n v="472"/>
    <s v="Cliente_704"/>
    <n v="2"/>
    <d v="2023-04-05T03:57:00"/>
    <d v="2023-04-05T06:52:00"/>
    <s v="Mesero_2"/>
    <s v="Almuerzo"/>
    <s v="Efectivo"/>
    <n v="36.79"/>
    <s v="Ocupada"/>
    <s v="Uruguay"/>
    <s v="Plato_8"/>
    <n v="150.79"/>
    <d v="2023-04-05T03:57:00"/>
    <d v="2023-04-05T03:57:00"/>
    <d v="2023-04-05T06:52:00"/>
    <d v="1899-12-30T03:10:00"/>
    <n v="1.2166666666666666"/>
    <d v="1899-12-30T01:57:00"/>
    <s v="SI"/>
    <s v="miércoles"/>
    <n v="114"/>
    <n v="46"/>
  </r>
  <r>
    <n v="473"/>
    <s v="Cliente_720"/>
    <n v="4"/>
    <d v="2023-04-06T03:36:00"/>
    <d v="2023-04-06T07:04:00"/>
    <s v="Mesero_2"/>
    <s v="Almuerzo"/>
    <s v="Tarjeta de débito"/>
    <n v="15.63"/>
    <s v="Ocupada"/>
    <s v="Paraguay"/>
    <s v="Plato_5"/>
    <n v="94.63"/>
    <d v="2023-04-06T03:36:00"/>
    <d v="2023-04-06T03:36:00"/>
    <d v="2023-04-06T07:04:00"/>
    <d v="1899-12-30T03:43:00"/>
    <n v="1.0166666666666666"/>
    <d v="1899-12-30T02:42:00"/>
    <s v="SI"/>
    <s v="jueves"/>
    <n v="79"/>
    <n v="32"/>
  </r>
  <r>
    <n v="474"/>
    <s v="Cliente_624"/>
    <n v="6"/>
    <d v="2023-04-06T01:52:00"/>
    <d v="2023-04-06T03:32:00"/>
    <s v="Mesero_4"/>
    <s v="Almuerzo"/>
    <s v="Tarjeta de crédito"/>
    <n v="21.66"/>
    <s v="Libre"/>
    <s v="Perú"/>
    <s v="Plato_18"/>
    <n v="199.66"/>
    <d v="2023-04-06T01:52:00"/>
    <d v="2023-04-06T01:52:00"/>
    <d v="2023-04-06T03:32:00"/>
    <d v="1899-12-30T01:40:00"/>
    <n v="2.6833333333333331"/>
    <d v="1899-12-30T00:00:00"/>
    <s v="NO"/>
    <s v="jueves"/>
    <n v="178"/>
    <n v="74"/>
  </r>
  <r>
    <n v="475"/>
    <s v="Cliente_289"/>
    <n v="4"/>
    <d v="2023-04-06T03:17:00"/>
    <d v="2023-04-06T05:50:00"/>
    <s v="Mesero_5"/>
    <s v="Cena"/>
    <s v="Tarjeta de débito"/>
    <n v="19.55"/>
    <s v="Ocupada"/>
    <s v="Paraguay"/>
    <s v="Plato_7"/>
    <n v="193.55"/>
    <d v="2023-04-06T03:17:00"/>
    <d v="2023-04-06T03:17:00"/>
    <d v="2023-04-06T05:50:00"/>
    <d v="1899-12-30T02:48:00"/>
    <n v="0.58333333333333337"/>
    <d v="1899-12-30T02:13:00"/>
    <s v="SI"/>
    <s v="jueves"/>
    <n v="174"/>
    <n v="72"/>
  </r>
  <r>
    <n v="476"/>
    <s v="Cliente_434"/>
    <n v="2"/>
    <d v="2023-04-06T00:03:00"/>
    <d v="2023-04-06T01:47:00"/>
    <s v="Mesero_3"/>
    <s v="Desayuno"/>
    <s v="Tarjeta de débito"/>
    <n v="43.53"/>
    <s v="Ocupada"/>
    <s v="Paraguay"/>
    <s v="Plato_7"/>
    <n v="261.52999999999997"/>
    <d v="2023-04-06T00:03:00"/>
    <d v="2023-04-06T00:03:00"/>
    <d v="2023-04-06T01:47:00"/>
    <d v="1899-12-30T01:59:00"/>
    <n v="1.9166666666666667"/>
    <d v="1899-12-30T00:04:00"/>
    <s v="SI"/>
    <s v="jueves"/>
    <n v="218"/>
    <n v="88"/>
  </r>
  <r>
    <n v="477"/>
    <s v="Cliente_149"/>
    <n v="6"/>
    <d v="2023-04-06T01:39:00"/>
    <d v="2023-04-06T02:58:00"/>
    <s v="Mesero_4"/>
    <s v="Desayuno"/>
    <s v="Tarjeta de crédito"/>
    <n v="33.85"/>
    <s v="Reservada"/>
    <s v="Colombia"/>
    <s v="Plato_18"/>
    <n v="237.85"/>
    <d v="2023-04-06T01:39:00"/>
    <d v="2023-04-06T01:39:00"/>
    <d v="2023-04-06T02:58:00"/>
    <d v="1899-12-30T01:19:00"/>
    <n v="1.9166666666666667"/>
    <d v="1899-12-30T00:00:00"/>
    <s v="NO"/>
    <s v="jueves"/>
    <n v="204"/>
    <n v="82"/>
  </r>
  <r>
    <n v="478"/>
    <s v="Cliente_29"/>
    <n v="5"/>
    <d v="2023-04-06T00:01:00"/>
    <d v="2023-04-06T03:28:00"/>
    <s v="Mesero_1"/>
    <s v="Almuerzo"/>
    <s v="Efectivo"/>
    <n v="32.78"/>
    <s v="Ocupada"/>
    <s v="Bolivia"/>
    <s v="Plato_2"/>
    <n v="150.78"/>
    <d v="2023-04-06T00:01:00"/>
    <d v="2023-04-06T00:01:00"/>
    <d v="2023-04-06T03:28:00"/>
    <d v="1899-12-30T03:42:00"/>
    <n v="1.5"/>
    <d v="1899-12-30T02:12:00"/>
    <s v="SI"/>
    <s v="jueves"/>
    <n v="118"/>
    <n v="48"/>
  </r>
  <r>
    <n v="479"/>
    <s v="Cliente_708"/>
    <n v="3"/>
    <d v="2023-04-06T00:42:00"/>
    <d v="2023-04-06T04:30:00"/>
    <s v="Mesero_3"/>
    <s v="Almuerzo"/>
    <s v="Tarjeta de débito"/>
    <n v="39.58"/>
    <s v="Reservada"/>
    <s v="Argentina"/>
    <s v="Plato_4"/>
    <n v="91.58"/>
    <d v="2023-04-06T00:42:00"/>
    <d v="2023-04-06T00:42:00"/>
    <d v="2023-04-06T04:30:00"/>
    <d v="1899-12-30T03:48:00"/>
    <n v="1.3833333333333333"/>
    <d v="1899-12-30T02:25:00"/>
    <s v="SI"/>
    <s v="jueves"/>
    <n v="52"/>
    <n v="22"/>
  </r>
  <r>
    <n v="480"/>
    <s v="Cliente_125"/>
    <n v="5"/>
    <d v="2023-04-06T03:26:00"/>
    <d v="2023-04-06T07:19:00"/>
    <s v="Mesero_5"/>
    <s v="Desayuno"/>
    <s v="Efectivo"/>
    <n v="18.63"/>
    <s v="Reservada"/>
    <s v="Uruguay"/>
    <s v="Plato_8"/>
    <n v="177.63"/>
    <d v="2023-04-06T03:26:00"/>
    <d v="2023-04-06T03:26:00"/>
    <d v="2023-04-06T07:19:00"/>
    <d v="1899-12-30T03:53:00"/>
    <n v="1.0833333333333333"/>
    <d v="1899-12-30T02:48:00"/>
    <s v="SI"/>
    <s v="jueves"/>
    <n v="159"/>
    <n v="64"/>
  </r>
  <r>
    <n v="481"/>
    <s v="Cliente_618"/>
    <n v="4"/>
    <d v="2023-04-06T01:57:00"/>
    <d v="2023-04-06T04:43:00"/>
    <s v="Mesero_1"/>
    <s v="Almuerzo"/>
    <s v="Tarjeta de crédito"/>
    <n v="42.02"/>
    <s v="Reservada"/>
    <s v="Perú"/>
    <s v="Plato_10"/>
    <n v="94.02000000000001"/>
    <d v="2023-04-06T01:57:00"/>
    <d v="2023-04-06T01:57:00"/>
    <d v="2023-04-06T04:43:00"/>
    <d v="1899-12-30T02:46:00"/>
    <n v="0.96666666666666667"/>
    <d v="1899-12-30T01:48:00"/>
    <s v="SI"/>
    <s v="jueves"/>
    <n v="52"/>
    <n v="22"/>
  </r>
  <r>
    <n v="482"/>
    <s v="Cliente_115"/>
    <n v="4"/>
    <d v="2023-04-06T00:41:00"/>
    <d v="2023-04-06T02:59:00"/>
    <s v="Mesero_3"/>
    <s v="Desayuno"/>
    <s v="Tarjeta de crédito"/>
    <n v="18.84"/>
    <s v="Libre"/>
    <s v="Colombia"/>
    <s v="Plato_13"/>
    <n v="81.84"/>
    <d v="2023-04-06T00:41:00"/>
    <d v="2023-04-06T00:41:00"/>
    <d v="2023-04-06T02:59:00"/>
    <d v="1899-12-30T02:18:00"/>
    <n v="0.35"/>
    <d v="1899-12-30T01:57:00"/>
    <s v="SI"/>
    <s v="jueves"/>
    <n v="63"/>
    <n v="24"/>
  </r>
  <r>
    <n v="483"/>
    <s v="Cliente_527"/>
    <n v="4"/>
    <d v="2023-04-06T03:50:00"/>
    <d v="2023-04-06T07:01:00"/>
    <s v="Mesero_1"/>
    <s v="Almuerzo"/>
    <s v="Tarjeta de crédito"/>
    <n v="12.74"/>
    <s v="Reservada"/>
    <s v="Ecuador"/>
    <s v="Plato_6"/>
    <n v="93.74"/>
    <d v="2023-04-06T03:50:00"/>
    <d v="2023-04-06T03:50:00"/>
    <d v="2023-04-06T07:01:00"/>
    <d v="1899-12-30T03:11:00"/>
    <n v="0.8833333333333333"/>
    <d v="1899-12-30T02:18:00"/>
    <s v="SI"/>
    <s v="jueves"/>
    <n v="81"/>
    <n v="33"/>
  </r>
  <r>
    <n v="484"/>
    <s v="Cliente_71"/>
    <n v="2"/>
    <d v="2023-04-06T01:33:00"/>
    <d v="2023-04-06T04:31:00"/>
    <s v="Mesero_4"/>
    <s v="Almuerzo"/>
    <s v="Tarjeta de crédito"/>
    <n v="22.76"/>
    <s v="Libre"/>
    <s v="Chile"/>
    <s v="Plato_1"/>
    <n v="97.76"/>
    <d v="2023-04-06T01:33:00"/>
    <d v="2023-04-06T01:33:00"/>
    <d v="2023-04-06T04:31:00"/>
    <d v="1899-12-30T02:58:00"/>
    <n v="0.56666666666666665"/>
    <d v="1899-12-30T02:24:00"/>
    <s v="SI"/>
    <s v="jueves"/>
    <n v="75"/>
    <n v="30"/>
  </r>
  <r>
    <n v="485"/>
    <s v="Cliente_524"/>
    <n v="5"/>
    <d v="2023-04-06T01:00:00"/>
    <d v="2023-04-06T02:52:00"/>
    <s v="Mesero_5"/>
    <s v="Cena"/>
    <s v="Tarjeta de crédito"/>
    <n v="39.07"/>
    <s v="Reservada"/>
    <s v="Bolivia"/>
    <s v="Plato_7"/>
    <n v="183.07"/>
    <d v="2023-04-06T01:00:00"/>
    <d v="2023-04-06T01:00:00"/>
    <d v="2023-04-06T02:52:00"/>
    <d v="1899-12-30T01:52:00"/>
    <n v="1.3166666666666667"/>
    <d v="1899-12-30T00:33:00"/>
    <s v="SI"/>
    <s v="jueves"/>
    <n v="144"/>
    <n v="58"/>
  </r>
  <r>
    <n v="486"/>
    <s v="Cliente_437"/>
    <n v="3"/>
    <d v="2023-04-06T02:47:00"/>
    <d v="2023-04-06T06:12:00"/>
    <s v="Mesero_1"/>
    <s v="Desayuno"/>
    <s v="Tarjeta de débito"/>
    <n v="12.66"/>
    <s v="Ocupada"/>
    <s v="Colombia"/>
    <s v="Plato_19"/>
    <n v="162.66"/>
    <d v="2023-04-06T02:47:00"/>
    <d v="2023-04-06T02:47:00"/>
    <d v="2023-04-06T06:12:00"/>
    <d v="1899-12-30T03:40:00"/>
    <n v="0.98333333333333328"/>
    <d v="1899-12-30T02:41:00"/>
    <s v="SI"/>
    <s v="jueves"/>
    <n v="150"/>
    <n v="60"/>
  </r>
  <r>
    <n v="487"/>
    <s v="Cliente_946"/>
    <n v="1"/>
    <d v="2023-04-06T01:34:00"/>
    <d v="2023-04-06T03:50:00"/>
    <s v="Mesero_1"/>
    <s v="Almuerzo"/>
    <s v="Tarjeta de crédito"/>
    <n v="45.76"/>
    <s v="Ocupada"/>
    <s v="Paraguay"/>
    <s v="Plato_18"/>
    <n v="197.76"/>
    <d v="2023-04-06T01:34:00"/>
    <d v="2023-04-06T01:34:00"/>
    <d v="2023-04-06T03:50:00"/>
    <d v="1899-12-30T02:31:00"/>
    <n v="1.5333333333333334"/>
    <d v="1899-12-30T00:59:00"/>
    <s v="SI"/>
    <s v="jueves"/>
    <n v="152"/>
    <n v="61"/>
  </r>
  <r>
    <n v="488"/>
    <s v="Cliente_719"/>
    <n v="4"/>
    <d v="2023-04-06T00:00:00"/>
    <d v="2023-04-06T01:58:00"/>
    <s v="Mesero_3"/>
    <s v="Almuerzo"/>
    <s v="Tarjeta de débito"/>
    <n v="37.380000000000003"/>
    <s v="Libre"/>
    <s v="Argentina"/>
    <s v="Plato_4"/>
    <n v="222.38"/>
    <d v="2023-04-06T00:00:00"/>
    <d v="2023-04-06T00:00:00"/>
    <d v="2023-04-06T01:58:00"/>
    <d v="1899-12-30T01:58:00"/>
    <n v="2.0666666666666669"/>
    <d v="1899-12-30T00:00:00"/>
    <s v="NO"/>
    <s v="jueves"/>
    <n v="185"/>
    <n v="75"/>
  </r>
  <r>
    <n v="489"/>
    <s v="Cliente_354"/>
    <n v="1"/>
    <d v="2023-04-06T02:57:00"/>
    <d v="2023-04-06T05:27:00"/>
    <s v="Mesero_3"/>
    <s v="Desayuno"/>
    <s v="Tarjeta de crédito"/>
    <n v="22.27"/>
    <s v="Ocupada"/>
    <s v="Argentina"/>
    <s v="Plato_20"/>
    <n v="171.27"/>
    <d v="2023-04-06T02:57:00"/>
    <d v="2023-04-06T02:57:00"/>
    <d v="2023-04-06T05:27:00"/>
    <d v="1899-12-30T02:45:00"/>
    <n v="0.56666666666666665"/>
    <d v="1899-12-30T02:11:00"/>
    <s v="SI"/>
    <s v="jueves"/>
    <n v="149"/>
    <n v="57"/>
  </r>
  <r>
    <n v="490"/>
    <s v="Cliente_194"/>
    <n v="2"/>
    <d v="2023-04-06T03:20:00"/>
    <d v="2023-04-06T04:57:00"/>
    <s v="Mesero_5"/>
    <s v="Almuerzo"/>
    <s v="Tarjeta de crédito"/>
    <n v="26.79"/>
    <s v="Libre"/>
    <s v="Colombia"/>
    <s v="Plato_10"/>
    <n v="238.79"/>
    <d v="2023-04-06T03:20:00"/>
    <d v="2023-04-06T03:20:00"/>
    <d v="2023-04-06T04:57:00"/>
    <d v="1899-12-30T01:37:00"/>
    <n v="2.1833333333333331"/>
    <d v="1899-12-30T00:00:00"/>
    <s v="NO"/>
    <s v="jueves"/>
    <n v="212"/>
    <n v="88"/>
  </r>
  <r>
    <n v="491"/>
    <s v="Cliente_160"/>
    <n v="4"/>
    <d v="2023-04-06T00:07:00"/>
    <d v="2023-04-06T02:37:00"/>
    <s v="Mesero_4"/>
    <s v="Desayuno"/>
    <s v="Tarjeta de crédito"/>
    <n v="34.68"/>
    <s v="Ocupada"/>
    <s v="España"/>
    <s v="Plato_9"/>
    <n v="152.68"/>
    <d v="2023-04-06T00:07:00"/>
    <d v="2023-04-06T00:07:00"/>
    <d v="2023-04-06T02:37:00"/>
    <d v="1899-12-30T02:45:00"/>
    <n v="0.68333333333333335"/>
    <d v="1899-12-30T02:04:00"/>
    <s v="SI"/>
    <s v="jueves"/>
    <n v="118"/>
    <n v="48"/>
  </r>
  <r>
    <n v="492"/>
    <s v="Cliente_363"/>
    <n v="4"/>
    <d v="2023-04-06T01:03:00"/>
    <d v="2023-04-06T04:36:00"/>
    <s v="Mesero_1"/>
    <s v="Almuerzo"/>
    <s v="Tarjeta de crédito"/>
    <n v="16.62"/>
    <s v="Reservada"/>
    <s v="Colombia"/>
    <s v="Plato_11"/>
    <n v="226.62"/>
    <d v="2023-04-06T01:03:00"/>
    <d v="2023-04-06T01:03:00"/>
    <d v="2023-04-06T04:36:00"/>
    <d v="1899-12-30T03:33:00"/>
    <n v="0.81666666666666665"/>
    <d v="1899-12-30T02:44:00"/>
    <s v="SI"/>
    <s v="jueves"/>
    <n v="210"/>
    <n v="83"/>
  </r>
  <r>
    <n v="493"/>
    <s v="Cliente_140"/>
    <n v="2"/>
    <d v="2023-04-06T00:31:00"/>
    <d v="2023-04-06T01:46:00"/>
    <s v="Mesero_5"/>
    <s v="Almuerzo"/>
    <s v="Tarjeta de crédito"/>
    <n v="32.67"/>
    <s v="Ocupada"/>
    <s v="Perú"/>
    <s v="Plato_4"/>
    <n v="86.67"/>
    <d v="2023-04-06T00:31:00"/>
    <d v="2023-04-06T00:31:00"/>
    <d v="2023-04-06T01:46:00"/>
    <d v="1899-12-30T01:30:00"/>
    <n v="0.13333333333333333"/>
    <d v="1899-12-30T01:22:00"/>
    <s v="SI"/>
    <s v="jueves"/>
    <n v="54"/>
    <n v="24"/>
  </r>
  <r>
    <n v="494"/>
    <s v="Cliente_546"/>
    <n v="5"/>
    <d v="2023-04-06T01:28:00"/>
    <d v="2023-04-06T04:49:00"/>
    <s v="Mesero_1"/>
    <s v="Desayuno"/>
    <s v="Tarjeta de crédito"/>
    <n v="11.85"/>
    <s v="Reservada"/>
    <s v="Paraguay"/>
    <s v="Plato_15"/>
    <n v="183.85"/>
    <d v="2023-04-06T01:28:00"/>
    <d v="2023-04-06T01:28:00"/>
    <d v="2023-04-06T04:49:00"/>
    <d v="1899-12-30T03:21:00"/>
    <n v="0.51666666666666672"/>
    <d v="1899-12-30T02:50:00"/>
    <s v="SI"/>
    <s v="jueves"/>
    <n v="172"/>
    <n v="68"/>
  </r>
  <r>
    <n v="495"/>
    <s v="Cliente_778"/>
    <n v="6"/>
    <d v="2023-04-06T03:01:00"/>
    <d v="2023-04-06T06:50:00"/>
    <s v="Mesero_2"/>
    <s v="Desayuno"/>
    <s v="Tarjeta de crédito"/>
    <n v="33.96"/>
    <s v="Libre"/>
    <s v="Venezuela"/>
    <s v="Plato_20"/>
    <n v="296.95999999999998"/>
    <d v="2023-04-06T03:01:00"/>
    <d v="2023-04-06T03:01:00"/>
    <d v="2023-04-06T06:50:00"/>
    <d v="1899-12-30T03:49:00"/>
    <n v="1.7"/>
    <d v="1899-12-30T02:07:00"/>
    <s v="SI"/>
    <s v="jueves"/>
    <n v="263"/>
    <n v="104"/>
  </r>
  <r>
    <n v="496"/>
    <s v="Cliente_402"/>
    <n v="3"/>
    <d v="2023-04-06T02:34:00"/>
    <d v="2023-04-06T06:22:00"/>
    <s v="Mesero_1"/>
    <s v="Almuerzo"/>
    <s v="Tarjeta de crédito"/>
    <n v="39.42"/>
    <s v="Reservada"/>
    <s v="Argentina"/>
    <s v="Plato_11"/>
    <n v="262.42"/>
    <d v="2023-04-06T02:34:00"/>
    <d v="2023-04-06T02:34:00"/>
    <d v="2023-04-06T06:22:00"/>
    <d v="1899-12-30T03:48:00"/>
    <n v="2.2166666666666668"/>
    <d v="1899-12-30T01:35:00"/>
    <s v="SI"/>
    <s v="jueves"/>
    <n v="223"/>
    <n v="91"/>
  </r>
  <r>
    <n v="497"/>
    <s v="Cliente_784"/>
    <n v="6"/>
    <d v="2023-04-06T03:30:00"/>
    <d v="2023-04-06T06:58:00"/>
    <s v="Mesero_3"/>
    <s v="Almuerzo"/>
    <s v="Tarjeta de débito"/>
    <n v="29.93"/>
    <s v="Reservada"/>
    <s v="Argentina"/>
    <s v="Plato_2"/>
    <n v="179.93"/>
    <d v="2023-04-06T03:30:00"/>
    <d v="2023-04-06T03:30:00"/>
    <d v="2023-04-06T06:58:00"/>
    <d v="1899-12-30T03:28:00"/>
    <n v="0.6333333333333333"/>
    <d v="1899-12-30T02:50:00"/>
    <s v="SI"/>
    <s v="jueves"/>
    <n v="150"/>
    <n v="57"/>
  </r>
  <r>
    <n v="498"/>
    <s v="Cliente_259"/>
    <n v="3"/>
    <d v="2023-04-06T00:17:00"/>
    <d v="2023-04-06T03:46:00"/>
    <s v="Mesero_3"/>
    <s v="Almuerzo"/>
    <s v="Tarjeta de crédito"/>
    <n v="21.99"/>
    <s v="Libre"/>
    <s v="España"/>
    <s v="Plato_12"/>
    <n v="40.989999999999995"/>
    <d v="2023-04-06T00:17:00"/>
    <d v="2023-04-06T00:17:00"/>
    <d v="2023-04-06T03:46:00"/>
    <d v="1899-12-30T03:29:00"/>
    <n v="0.53333333333333333"/>
    <d v="1899-12-30T02:57:00"/>
    <s v="SI"/>
    <s v="jueves"/>
    <n v="19"/>
    <n v="8"/>
  </r>
  <r>
    <n v="499"/>
    <s v="Cliente_919"/>
    <n v="5"/>
    <d v="2023-04-06T01:21:00"/>
    <d v="2023-04-06T04:28:00"/>
    <s v="Mesero_2"/>
    <s v="Cena"/>
    <s v="Tarjeta de débito"/>
    <n v="22.69"/>
    <s v="Reservada"/>
    <s v="Brasil"/>
    <s v="Plato_10"/>
    <n v="180.69"/>
    <d v="2023-04-06T01:21:00"/>
    <d v="2023-04-06T01:21:00"/>
    <d v="2023-04-06T04:28:00"/>
    <d v="1899-12-30T03:07:00"/>
    <n v="2.1666666666666665"/>
    <d v="1899-12-30T00:57:00"/>
    <s v="SI"/>
    <s v="jueves"/>
    <n v="158"/>
    <n v="65"/>
  </r>
  <r>
    <n v="500"/>
    <s v="Cliente_354"/>
    <n v="5"/>
    <d v="2023-04-06T01:17:00"/>
    <d v="2023-04-06T05:15:00"/>
    <s v="Mesero_4"/>
    <s v="Desayuno"/>
    <s v="Tarjeta de débito"/>
    <n v="37.619999999999997"/>
    <s v="Ocupada"/>
    <s v="Argentina"/>
    <s v="Plato_6"/>
    <n v="130.62"/>
    <d v="2023-04-06T01:17:00"/>
    <d v="2023-04-06T01:17:00"/>
    <d v="2023-04-06T05:15:00"/>
    <d v="1899-12-30T04:13:00"/>
    <n v="0.7"/>
    <d v="1899-12-30T03:31:00"/>
    <s v="SI"/>
    <s v="jueves"/>
    <n v="93"/>
    <n v="38"/>
  </r>
  <r>
    <n v="501"/>
    <s v="Cliente_637"/>
    <n v="1"/>
    <d v="2023-04-06T03:44:00"/>
    <d v="2023-04-06T06:31:00"/>
    <s v="Mesero_1"/>
    <s v="Cena"/>
    <s v="Tarjeta de crédito"/>
    <n v="28.38"/>
    <s v="Ocupada"/>
    <s v="Venezuela"/>
    <s v="Plato_20"/>
    <n v="166.38"/>
    <d v="2023-04-06T03:44:00"/>
    <d v="2023-04-06T03:44:00"/>
    <d v="2023-04-06T06:31:00"/>
    <d v="1899-12-30T03:02:00"/>
    <n v="0.65"/>
    <d v="1899-12-30T02:23:00"/>
    <s v="SI"/>
    <s v="jueves"/>
    <n v="138"/>
    <n v="55"/>
  </r>
  <r>
    <n v="502"/>
    <s v="Cliente_759"/>
    <n v="2"/>
    <d v="2023-04-06T00:45:00"/>
    <d v="2023-04-06T01:57:00"/>
    <s v="Mesero_5"/>
    <s v="Almuerzo"/>
    <s v="Tarjeta de crédito"/>
    <n v="32.9"/>
    <s v="Reservada"/>
    <s v="Bolivia"/>
    <s v="Plato_5"/>
    <n v="171.9"/>
    <d v="2023-04-06T00:45:00"/>
    <d v="2023-04-06T00:45:00"/>
    <d v="2023-04-06T01:57:00"/>
    <d v="1899-12-30T01:12:00"/>
    <n v="1.2166666666666666"/>
    <d v="1899-12-30T00:00:00"/>
    <s v="NO"/>
    <s v="jueves"/>
    <n v="139"/>
    <n v="56"/>
  </r>
  <r>
    <n v="503"/>
    <s v="Cliente_948"/>
    <n v="1"/>
    <d v="2023-04-06T02:20:00"/>
    <d v="2023-04-06T04:02:00"/>
    <s v="Mesero_3"/>
    <s v="Almuerzo"/>
    <s v="Tarjeta de crédito"/>
    <n v="35.840000000000003"/>
    <s v="Reservada"/>
    <s v="España"/>
    <s v="Plato_20"/>
    <n v="172.84"/>
    <d v="2023-04-06T02:20:00"/>
    <d v="2023-04-06T02:20:00"/>
    <d v="2023-04-06T04:02:00"/>
    <d v="1899-12-30T01:42:00"/>
    <n v="1.4166666666666667"/>
    <d v="1899-12-30T00:17:00"/>
    <s v="SI"/>
    <s v="jueves"/>
    <n v="137"/>
    <n v="54"/>
  </r>
  <r>
    <n v="504"/>
    <s v="Cliente_172"/>
    <n v="5"/>
    <d v="2023-04-06T02:10:00"/>
    <d v="2023-04-06T04:48:00"/>
    <s v="Mesero_5"/>
    <s v="Cena"/>
    <s v="Efectivo"/>
    <n v="31.31"/>
    <s v="Reservada"/>
    <s v="Brasil"/>
    <s v="Plato_6"/>
    <n v="85.31"/>
    <d v="2023-04-06T02:10:00"/>
    <d v="2023-04-06T02:10:00"/>
    <d v="2023-04-06T04:48:00"/>
    <d v="1899-12-30T02:38:00"/>
    <n v="0.31666666666666665"/>
    <d v="1899-12-30T02:19:00"/>
    <s v="SI"/>
    <s v="jueves"/>
    <n v="54"/>
    <n v="22"/>
  </r>
  <r>
    <n v="505"/>
    <s v="Cliente_70"/>
    <n v="1"/>
    <d v="2023-04-06T02:38:00"/>
    <d v="2023-04-06T06:07:00"/>
    <s v="Mesero_2"/>
    <s v="Cena"/>
    <s v="Tarjeta de crédito"/>
    <n v="25.76"/>
    <s v="Reservada"/>
    <s v="Colombia"/>
    <s v="Plato_20"/>
    <n v="180.76"/>
    <d v="2023-04-06T02:38:00"/>
    <d v="2023-04-06T02:38:00"/>
    <d v="2023-04-06T06:07:00"/>
    <d v="1899-12-30T03:29:00"/>
    <n v="1.9166666666666667"/>
    <d v="1899-12-30T01:34:00"/>
    <s v="SI"/>
    <s v="jueves"/>
    <n v="155"/>
    <n v="60"/>
  </r>
  <r>
    <n v="506"/>
    <s v="Cliente_835"/>
    <n v="2"/>
    <d v="2023-04-06T02:01:00"/>
    <d v="2023-04-06T04:02:00"/>
    <s v="Mesero_3"/>
    <s v="Cena"/>
    <s v="Tarjeta de crédito"/>
    <n v="11.65"/>
    <s v="Ocupada"/>
    <s v="Paraguay"/>
    <s v="Plato_8"/>
    <n v="81.650000000000006"/>
    <d v="2023-04-06T02:01:00"/>
    <d v="2023-04-06T02:01:00"/>
    <d v="2023-04-06T04:02:00"/>
    <d v="1899-12-30T02:16:00"/>
    <n v="8.3333333333333329E-2"/>
    <d v="1899-12-30T02:11:00"/>
    <s v="SI"/>
    <s v="jueves"/>
    <n v="70"/>
    <n v="28"/>
  </r>
  <r>
    <n v="507"/>
    <s v="Cliente_989"/>
    <n v="4"/>
    <d v="2023-04-06T03:26:00"/>
    <d v="2023-04-06T04:30:00"/>
    <s v="Mesero_2"/>
    <s v="Desayuno"/>
    <s v="Tarjeta de crédito"/>
    <n v="43.42"/>
    <s v="Libre"/>
    <s v="Bolivia"/>
    <s v="Plato_18"/>
    <n v="253.42000000000002"/>
    <d v="2023-04-06T03:26:00"/>
    <d v="2023-04-06T03:26:00"/>
    <d v="2023-04-06T04:30:00"/>
    <d v="1899-12-30T01:04:00"/>
    <n v="1.1499999999999999"/>
    <d v="1899-12-30T00:00:00"/>
    <s v="NO"/>
    <s v="jueves"/>
    <n v="210"/>
    <n v="84"/>
  </r>
  <r>
    <n v="508"/>
    <s v="Cliente_821"/>
    <n v="1"/>
    <d v="2023-04-06T02:50:00"/>
    <d v="2023-04-06T06:35:00"/>
    <s v="Mesero_5"/>
    <s v="Almuerzo"/>
    <s v="Tarjeta de crédito"/>
    <n v="42.8"/>
    <s v="Reservada"/>
    <s v="Brasil"/>
    <s v="Plato_15"/>
    <n v="74.8"/>
    <d v="2023-04-06T02:50:00"/>
    <d v="2023-04-06T02:50:00"/>
    <d v="2023-04-06T06:35:00"/>
    <d v="1899-12-30T03:45:00"/>
    <n v="0.56666666666666665"/>
    <d v="1899-12-30T03:11:00"/>
    <s v="SI"/>
    <s v="jueves"/>
    <n v="32"/>
    <n v="13"/>
  </r>
  <r>
    <n v="509"/>
    <s v="Cliente_977"/>
    <n v="3"/>
    <d v="2023-04-06T03:12:00"/>
    <d v="2023-04-06T06:02:00"/>
    <s v="Mesero_1"/>
    <s v="Desayuno"/>
    <s v="Tarjeta de crédito"/>
    <n v="16.260000000000002"/>
    <s v="Ocupada"/>
    <s v="Brasil"/>
    <s v="Plato_20"/>
    <n v="96.26"/>
    <d v="2023-04-06T03:12:00"/>
    <d v="2023-04-06T03:12:00"/>
    <d v="2023-04-06T06:02:00"/>
    <d v="1899-12-30T03:05:00"/>
    <n v="0.78333333333333333"/>
    <d v="1899-12-30T02:18:00"/>
    <s v="SI"/>
    <s v="jueves"/>
    <n v="80"/>
    <n v="30"/>
  </r>
  <r>
    <n v="510"/>
    <s v="Cliente_509"/>
    <n v="4"/>
    <d v="2023-04-06T03:32:00"/>
    <d v="2023-04-06T04:33:00"/>
    <s v="Mesero_4"/>
    <s v="Almuerzo"/>
    <s v="Tarjeta de crédito"/>
    <n v="14.97"/>
    <s v="Libre"/>
    <s v="Paraguay"/>
    <s v="Plato_19"/>
    <n v="50.97"/>
    <d v="2023-04-06T03:32:00"/>
    <d v="2023-04-06T03:32:00"/>
    <d v="2023-04-06T04:33:00"/>
    <d v="1899-12-30T01:01:00"/>
    <n v="0.8"/>
    <d v="1899-12-30T00:13:00"/>
    <s v="SI"/>
    <s v="jueves"/>
    <n v="36"/>
    <n v="14"/>
  </r>
  <r>
    <n v="511"/>
    <s v="Cliente_951"/>
    <n v="1"/>
    <d v="2023-04-06T01:38:00"/>
    <d v="2023-04-06T03:23:00"/>
    <s v="Mesero_1"/>
    <s v="Almuerzo"/>
    <s v="Tarjeta de crédito"/>
    <n v="35.950000000000003"/>
    <s v="Libre"/>
    <s v="Argentina"/>
    <s v="Plato_14"/>
    <n v="172.95"/>
    <d v="2023-04-06T01:38:00"/>
    <d v="2023-04-06T01:38:00"/>
    <d v="2023-04-06T03:23:00"/>
    <d v="1899-12-30T01:45:00"/>
    <n v="0.6333333333333333"/>
    <d v="1899-12-30T01:07:00"/>
    <s v="SI"/>
    <s v="jueves"/>
    <n v="137"/>
    <n v="55"/>
  </r>
  <r>
    <n v="512"/>
    <s v="Cliente_285"/>
    <n v="1"/>
    <d v="2023-04-06T01:19:00"/>
    <d v="2023-04-06T02:26:00"/>
    <s v="Mesero_5"/>
    <s v="Almuerzo"/>
    <s v="Tarjeta de crédito"/>
    <n v="37.369999999999997"/>
    <s v="Ocupada"/>
    <s v="España"/>
    <s v="Plato_3"/>
    <n v="165.37"/>
    <d v="2023-04-06T01:19:00"/>
    <d v="2023-04-06T01:19:00"/>
    <d v="2023-04-06T02:26:00"/>
    <d v="1899-12-30T01:22:00"/>
    <n v="0.98333333333333328"/>
    <d v="1899-12-30T00:23:00"/>
    <s v="SI"/>
    <s v="jueves"/>
    <n v="128"/>
    <n v="50"/>
  </r>
  <r>
    <n v="513"/>
    <s v="Cliente_873"/>
    <n v="6"/>
    <d v="2023-04-06T01:28:00"/>
    <d v="2023-04-06T04:51:00"/>
    <s v="Mesero_3"/>
    <s v="Desayuno"/>
    <s v="Tarjeta de crédito"/>
    <n v="22.74"/>
    <s v="Ocupada"/>
    <s v="Bolivia"/>
    <s v="Plato_4"/>
    <n v="76.739999999999995"/>
    <d v="2023-04-06T01:28:00"/>
    <d v="2023-04-06T01:28:00"/>
    <d v="2023-04-06T04:51:00"/>
    <d v="1899-12-30T03:38:00"/>
    <n v="0.93333333333333335"/>
    <d v="1899-12-30T02:42:00"/>
    <s v="SI"/>
    <s v="jueves"/>
    <n v="54"/>
    <n v="24"/>
  </r>
  <r>
    <n v="514"/>
    <s v="Cliente_819"/>
    <n v="5"/>
    <d v="2023-04-06T01:19:00"/>
    <d v="2023-04-06T04:36:00"/>
    <s v="Mesero_4"/>
    <s v="Almuerzo"/>
    <s v="Tarjeta de crédito"/>
    <n v="38.840000000000003"/>
    <s v="Libre"/>
    <s v="Chile"/>
    <s v="Plato_10"/>
    <n v="212.84"/>
    <d v="2023-04-06T01:19:00"/>
    <d v="2023-04-06T01:19:00"/>
    <d v="2023-04-06T04:36:00"/>
    <d v="1899-12-30T03:17:00"/>
    <n v="1.8666666666666667"/>
    <d v="1899-12-30T01:25:00"/>
    <s v="SI"/>
    <s v="jueves"/>
    <n v="174"/>
    <n v="72"/>
  </r>
  <r>
    <n v="515"/>
    <s v="Cliente_690"/>
    <n v="2"/>
    <d v="2023-04-06T00:58:00"/>
    <d v="2023-04-06T02:03:00"/>
    <s v="Mesero_2"/>
    <s v="Almuerzo"/>
    <s v="Tarjeta de crédito"/>
    <n v="43.79"/>
    <s v="Ocupada"/>
    <s v="Chile"/>
    <s v="Plato_4"/>
    <n v="61.79"/>
    <d v="2023-04-06T00:58:00"/>
    <d v="2023-04-06T00:58:00"/>
    <d v="2023-04-06T02:03:00"/>
    <d v="1899-12-30T01:20:00"/>
    <n v="0.21666666666666667"/>
    <d v="1899-12-30T01:07:00"/>
    <s v="SI"/>
    <s v="jueves"/>
    <n v="18"/>
    <n v="8"/>
  </r>
  <r>
    <n v="516"/>
    <s v="Cliente_334"/>
    <n v="2"/>
    <d v="2023-04-06T03:55:00"/>
    <d v="2023-04-06T04:59:00"/>
    <s v="Mesero_4"/>
    <s v="Almuerzo"/>
    <s v="Tarjeta de crédito"/>
    <n v="20.85"/>
    <s v="Reservada"/>
    <s v="Paraguay"/>
    <s v="Plato_12"/>
    <n v="166.85"/>
    <d v="2023-04-06T03:55:00"/>
    <d v="2023-04-06T03:55:00"/>
    <d v="2023-04-06T04:59:00"/>
    <d v="1899-12-30T01:04:00"/>
    <n v="1.6166666666666667"/>
    <d v="1899-12-30T00:00:00"/>
    <s v="NO"/>
    <s v="jueves"/>
    <n v="146"/>
    <n v="59"/>
  </r>
  <r>
    <n v="517"/>
    <s v="Cliente_508"/>
    <n v="5"/>
    <d v="2023-04-06T01:35:00"/>
    <d v="2023-04-06T05:30:00"/>
    <s v="Mesero_4"/>
    <s v="Almuerzo"/>
    <s v="Efectivo"/>
    <n v="23.92"/>
    <s v="Reservada"/>
    <s v="Ecuador"/>
    <s v="Plato_7"/>
    <n v="126.92"/>
    <d v="2023-04-06T01:35:00"/>
    <d v="2023-04-06T01:35:00"/>
    <d v="2023-04-06T05:30:00"/>
    <d v="1899-12-30T03:55:00"/>
    <n v="1.0833333333333333"/>
    <d v="1899-12-30T02:50:00"/>
    <s v="SI"/>
    <s v="jueves"/>
    <n v="103"/>
    <n v="43"/>
  </r>
  <r>
    <n v="518"/>
    <s v="Cliente_830"/>
    <n v="6"/>
    <d v="2023-04-06T02:08:00"/>
    <d v="2023-04-06T06:02:00"/>
    <s v="Mesero_4"/>
    <s v="Desayuno"/>
    <s v="Tarjeta de crédito"/>
    <n v="18.48"/>
    <s v="Ocupada"/>
    <s v="Colombia"/>
    <s v="Plato_11"/>
    <n v="95.48"/>
    <d v="2023-04-06T02:08:00"/>
    <d v="2023-04-06T02:08:00"/>
    <d v="2023-04-06T06:02:00"/>
    <d v="1899-12-30T04:09:00"/>
    <n v="0.8833333333333333"/>
    <d v="1899-12-30T03:16:00"/>
    <s v="SI"/>
    <s v="jueves"/>
    <n v="77"/>
    <n v="31"/>
  </r>
  <r>
    <n v="519"/>
    <s v="Cliente_787"/>
    <n v="2"/>
    <d v="2023-04-06T00:48:00"/>
    <d v="2023-04-06T03:49:00"/>
    <s v="Mesero_5"/>
    <s v="Almuerzo"/>
    <s v="Tarjeta de crédito"/>
    <n v="34.590000000000003"/>
    <s v="Libre"/>
    <s v="Paraguay"/>
    <s v="Plato_6"/>
    <n v="279.59000000000003"/>
    <d v="2023-04-06T00:48:00"/>
    <d v="2023-04-06T00:48:00"/>
    <d v="2023-04-06T03:49:00"/>
    <d v="1899-12-30T03:01:00"/>
    <n v="2.6"/>
    <d v="1899-12-30T00:25:00"/>
    <s v="SI"/>
    <s v="jueves"/>
    <n v="245"/>
    <n v="96"/>
  </r>
  <r>
    <n v="520"/>
    <s v="Cliente_616"/>
    <n v="4"/>
    <d v="2023-04-06T03:35:00"/>
    <d v="2023-04-06T06:23:00"/>
    <s v="Mesero_4"/>
    <s v="Cena"/>
    <s v="Tarjeta de crédito"/>
    <n v="43.99"/>
    <s v="Libre"/>
    <s v="Colombia"/>
    <s v="Plato_9"/>
    <n v="323.99"/>
    <d v="2023-04-06T03:35:00"/>
    <d v="2023-04-06T03:35:00"/>
    <d v="2023-04-06T06:23:00"/>
    <d v="1899-12-30T02:48:00"/>
    <n v="2.0166666666666666"/>
    <d v="1899-12-30T00:47:00"/>
    <s v="SI"/>
    <s v="jueves"/>
    <n v="280"/>
    <n v="112"/>
  </r>
  <r>
    <n v="521"/>
    <s v="Cliente_422"/>
    <n v="2"/>
    <d v="2023-04-06T00:43:00"/>
    <d v="2023-04-06T02:54:00"/>
    <s v="Mesero_4"/>
    <s v="Almuerzo"/>
    <s v="Tarjeta de crédito"/>
    <n v="15.18"/>
    <s v="Libre"/>
    <s v="Bolivia"/>
    <s v="Plato_1"/>
    <n v="225.18"/>
    <d v="2023-04-06T00:43:00"/>
    <d v="2023-04-06T00:43:00"/>
    <d v="2023-04-06T02:54:00"/>
    <d v="1899-12-30T02:11:00"/>
    <n v="1.5166666666666666"/>
    <d v="1899-12-30T00:40:00"/>
    <s v="SI"/>
    <s v="jueves"/>
    <n v="210"/>
    <n v="86"/>
  </r>
  <r>
    <n v="522"/>
    <s v="Cliente_740"/>
    <n v="5"/>
    <d v="2023-04-06T01:38:00"/>
    <d v="2023-04-06T04:26:00"/>
    <s v="Mesero_4"/>
    <s v="Almuerzo"/>
    <s v="Efectivo"/>
    <n v="35.35"/>
    <s v="Libre"/>
    <s v="Uruguay"/>
    <s v="Plato_16"/>
    <n v="119.35"/>
    <d v="2023-04-06T01:38:00"/>
    <d v="2023-04-06T01:38:00"/>
    <d v="2023-04-06T04:26:00"/>
    <d v="1899-12-30T02:48:00"/>
    <n v="0.78333333333333333"/>
    <d v="1899-12-30T02:01:00"/>
    <s v="SI"/>
    <s v="jueves"/>
    <n v="84"/>
    <n v="36"/>
  </r>
  <r>
    <n v="523"/>
    <s v="Cliente_930"/>
    <n v="3"/>
    <d v="2023-04-06T01:39:00"/>
    <d v="2023-04-06T04:42:00"/>
    <s v="Mesero_5"/>
    <s v="Almuerzo"/>
    <s v="Tarjeta de crédito"/>
    <n v="45.41"/>
    <s v="Ocupada"/>
    <s v="Argentina"/>
    <s v="Plato_6"/>
    <n v="126.41"/>
    <d v="2023-04-06T01:39:00"/>
    <d v="2023-04-06T01:39:00"/>
    <d v="2023-04-06T04:42:00"/>
    <d v="1899-12-30T03:18:00"/>
    <n v="0.85"/>
    <d v="1899-12-30T02:27:00"/>
    <s v="SI"/>
    <s v="jueves"/>
    <n v="81"/>
    <n v="33"/>
  </r>
  <r>
    <n v="524"/>
    <s v="Cliente_218"/>
    <n v="4"/>
    <d v="2023-04-06T00:03:00"/>
    <d v="2023-04-06T02:32:00"/>
    <s v="Mesero_3"/>
    <s v="Almuerzo"/>
    <s v="Tarjeta de crédito"/>
    <n v="26.91"/>
    <s v="Ocupada"/>
    <s v="Perú"/>
    <s v="Plato_5"/>
    <n v="102.91"/>
    <d v="2023-04-06T00:03:00"/>
    <d v="2023-04-06T00:03:00"/>
    <d v="2023-04-06T02:32:00"/>
    <d v="1899-12-30T02:44:00"/>
    <n v="1.0166666666666666"/>
    <d v="1899-12-30T01:43:00"/>
    <s v="SI"/>
    <s v="jueves"/>
    <n v="76"/>
    <n v="31"/>
  </r>
  <r>
    <n v="525"/>
    <s v="Cliente_318"/>
    <n v="3"/>
    <d v="2023-04-06T03:27:00"/>
    <d v="2023-04-06T07:14:00"/>
    <s v="Mesero_3"/>
    <s v="Almuerzo"/>
    <s v="Tarjeta de crédito"/>
    <n v="32.869999999999997"/>
    <s v="Ocupada"/>
    <s v="Venezuela"/>
    <s v="Plato_14"/>
    <n v="229.87"/>
    <d v="2023-04-06T03:27:00"/>
    <d v="2023-04-06T03:27:00"/>
    <d v="2023-04-06T07:14:00"/>
    <d v="1899-12-30T04:02:00"/>
    <n v="1.2833333333333334"/>
    <d v="1899-12-30T02:45:00"/>
    <s v="SI"/>
    <s v="jueves"/>
    <n v="197"/>
    <n v="77"/>
  </r>
  <r>
    <n v="526"/>
    <s v="Cliente_257"/>
    <n v="6"/>
    <d v="2023-04-06T03:44:00"/>
    <d v="2023-04-06T05:41:00"/>
    <s v="Mesero_4"/>
    <s v="Cena"/>
    <s v="Tarjeta de débito"/>
    <n v="43.02"/>
    <s v="Libre"/>
    <s v="Bolivia"/>
    <s v="Plato_11"/>
    <n v="76.02000000000001"/>
    <d v="2023-04-06T03:44:00"/>
    <d v="2023-04-06T03:44:00"/>
    <d v="2023-04-06T05:41:00"/>
    <d v="1899-12-30T01:57:00"/>
    <n v="0.36666666666666664"/>
    <d v="1899-12-30T01:35:00"/>
    <s v="SI"/>
    <s v="jueves"/>
    <n v="33"/>
    <n v="13"/>
  </r>
  <r>
    <n v="527"/>
    <s v="Cliente_112"/>
    <n v="4"/>
    <d v="2023-04-06T03:41:00"/>
    <d v="2023-04-06T05:55:00"/>
    <s v="Mesero_1"/>
    <s v="Desayuno"/>
    <s v="Efectivo"/>
    <n v="22.95"/>
    <s v="Ocupada"/>
    <s v="España"/>
    <s v="Plato_6"/>
    <n v="76.95"/>
    <d v="2023-04-06T03:41:00"/>
    <d v="2023-04-06T03:41:00"/>
    <d v="2023-04-06T05:55:00"/>
    <d v="1899-12-30T02:29:00"/>
    <n v="0.51666666666666672"/>
    <d v="1899-12-30T01:58:00"/>
    <s v="SI"/>
    <s v="jueves"/>
    <n v="54"/>
    <n v="22"/>
  </r>
  <r>
    <n v="528"/>
    <s v="Cliente_95"/>
    <n v="2"/>
    <d v="2023-04-06T01:47:00"/>
    <d v="2023-04-06T03:48:00"/>
    <s v="Mesero_2"/>
    <s v="Almuerzo"/>
    <s v="Tarjeta de débito"/>
    <n v="15.62"/>
    <s v="Reservada"/>
    <s v="Bolivia"/>
    <s v="Plato_3"/>
    <n v="93.62"/>
    <d v="2023-04-06T01:47:00"/>
    <d v="2023-04-06T01:47:00"/>
    <d v="2023-04-06T03:48:00"/>
    <d v="1899-12-30T02:01:00"/>
    <n v="2.0166666666666666"/>
    <d v="1899-12-30T00:00:00"/>
    <s v="NO"/>
    <s v="jueves"/>
    <n v="78"/>
    <n v="31"/>
  </r>
  <r>
    <n v="529"/>
    <s v="Cliente_866"/>
    <n v="2"/>
    <d v="2023-04-06T01:58:00"/>
    <d v="2023-04-06T04:42:00"/>
    <s v="Mesero_3"/>
    <s v="Almuerzo"/>
    <s v="Tarjeta de crédito"/>
    <n v="25.91"/>
    <s v="Ocupada"/>
    <s v="España"/>
    <s v="Plato_18"/>
    <n v="233.91"/>
    <d v="2023-04-06T01:58:00"/>
    <d v="2023-04-06T01:58:00"/>
    <d v="2023-04-06T04:42:00"/>
    <d v="1899-12-30T02:59:00"/>
    <n v="2.6166666666666667"/>
    <d v="1899-12-30T00:22:00"/>
    <s v="SI"/>
    <s v="jueves"/>
    <n v="208"/>
    <n v="84"/>
  </r>
  <r>
    <n v="530"/>
    <s v="Cliente_232"/>
    <n v="5"/>
    <d v="2023-04-06T02:13:00"/>
    <d v="2023-04-06T06:07:00"/>
    <s v="Mesero_5"/>
    <s v="Almuerzo"/>
    <s v="Tarjeta de crédito"/>
    <n v="30.19"/>
    <s v="Ocupada"/>
    <s v="Paraguay"/>
    <s v="Plato_4"/>
    <n v="190.19"/>
    <d v="2023-04-06T02:13:00"/>
    <d v="2023-04-06T02:13:00"/>
    <d v="2023-04-06T06:07:00"/>
    <d v="1899-12-30T04:09:00"/>
    <n v="1.7666666666666666"/>
    <d v="1899-12-30T02:23:00"/>
    <s v="SI"/>
    <s v="jueves"/>
    <n v="160"/>
    <n v="68"/>
  </r>
  <r>
    <n v="531"/>
    <s v="Cliente_882"/>
    <n v="6"/>
    <d v="2023-04-06T03:03:00"/>
    <d v="2023-04-06T05:04:00"/>
    <s v="Mesero_2"/>
    <s v="Cena"/>
    <s v="Efectivo"/>
    <n v="34.39"/>
    <s v="Libre"/>
    <s v="Paraguay"/>
    <s v="Plato_13"/>
    <n v="278.39"/>
    <d v="2023-04-06T03:03:00"/>
    <d v="2023-04-06T03:03:00"/>
    <d v="2023-04-06T05:04:00"/>
    <d v="1899-12-30T02:01:00"/>
    <n v="3.3166666666666669"/>
    <d v="1899-12-30T00:00:00"/>
    <s v="NO"/>
    <s v="jueves"/>
    <n v="244"/>
    <n v="99"/>
  </r>
  <r>
    <n v="532"/>
    <s v="Cliente_63"/>
    <n v="3"/>
    <d v="2023-04-06T01:48:00"/>
    <d v="2023-04-06T05:26:00"/>
    <s v="Mesero_3"/>
    <s v="Desayuno"/>
    <s v="Tarjeta de débito"/>
    <n v="17.95"/>
    <s v="Reservada"/>
    <s v="Argentina"/>
    <s v="Plato_13"/>
    <n v="154.94999999999999"/>
    <d v="2023-04-06T01:48:00"/>
    <d v="2023-04-06T01:48:00"/>
    <d v="2023-04-06T05:26:00"/>
    <d v="1899-12-30T03:38:00"/>
    <n v="0.98333333333333328"/>
    <d v="1899-12-30T02:39:00"/>
    <s v="SI"/>
    <s v="jueves"/>
    <n v="137"/>
    <n v="56"/>
  </r>
  <r>
    <n v="533"/>
    <s v="Cliente_336"/>
    <n v="3"/>
    <d v="2023-04-06T03:14:00"/>
    <d v="2023-04-06T05:20:00"/>
    <s v="Mesero_5"/>
    <s v="Cena"/>
    <s v="Tarjeta de débito"/>
    <n v="20.09"/>
    <s v="Libre"/>
    <s v="Ecuador"/>
    <s v="Plato_3"/>
    <n v="61.09"/>
    <d v="2023-04-06T03:14:00"/>
    <d v="2023-04-06T03:14:00"/>
    <d v="2023-04-06T05:20:00"/>
    <d v="1899-12-30T02:06:00"/>
    <n v="0.8"/>
    <d v="1899-12-30T01:18:00"/>
    <s v="SI"/>
    <s v="jueves"/>
    <n v="41"/>
    <n v="16"/>
  </r>
  <r>
    <n v="534"/>
    <s v="Cliente_113"/>
    <n v="6"/>
    <d v="2023-04-06T01:02:00"/>
    <d v="2023-04-06T04:29:00"/>
    <s v="Mesero_4"/>
    <s v="Cena"/>
    <s v="Tarjeta de crédito"/>
    <n v="23.59"/>
    <s v="Reservada"/>
    <s v="Brasil"/>
    <s v="Plato_7"/>
    <n v="170.59"/>
    <d v="2023-04-06T01:02:00"/>
    <d v="2023-04-06T01:02:00"/>
    <d v="2023-04-06T04:29:00"/>
    <d v="1899-12-30T03:27:00"/>
    <n v="1.2666666666666666"/>
    <d v="1899-12-30T02:11:00"/>
    <s v="SI"/>
    <s v="jueves"/>
    <n v="147"/>
    <n v="60"/>
  </r>
  <r>
    <n v="535"/>
    <s v="Cliente_711"/>
    <n v="3"/>
    <d v="2023-04-06T00:57:00"/>
    <d v="2023-04-06T03:32:00"/>
    <s v="Mesero_1"/>
    <s v="Desayuno"/>
    <s v="Tarjeta de crédito"/>
    <n v="39.450000000000003"/>
    <s v="Libre"/>
    <s v="Chile"/>
    <s v="Plato_20"/>
    <n v="315.45"/>
    <d v="2023-04-06T00:57:00"/>
    <d v="2023-04-06T00:57:00"/>
    <d v="2023-04-06T03:32:00"/>
    <d v="1899-12-30T02:35:00"/>
    <n v="1.8833333333333333"/>
    <d v="1899-12-30T00:42:00"/>
    <s v="SI"/>
    <s v="jueves"/>
    <n v="276"/>
    <n v="109"/>
  </r>
  <r>
    <n v="536"/>
    <s v="Cliente_785"/>
    <n v="2"/>
    <d v="2023-04-06T02:31:00"/>
    <d v="2023-04-06T04:39:00"/>
    <s v="Mesero_4"/>
    <s v="Almuerzo"/>
    <s v="Tarjeta de crédito"/>
    <n v="46"/>
    <s v="Reservada"/>
    <s v="Chile"/>
    <s v="Plato_4"/>
    <n v="258"/>
    <d v="2023-04-06T02:31:00"/>
    <d v="2023-04-06T02:31:00"/>
    <d v="2023-04-06T04:39:00"/>
    <d v="1899-12-30T02:08:00"/>
    <n v="2.5333333333333332"/>
    <d v="1899-12-30T00:00:00"/>
    <s v="NO"/>
    <s v="jueves"/>
    <n v="212"/>
    <n v="86"/>
  </r>
  <r>
    <n v="537"/>
    <s v="Cliente_486"/>
    <n v="6"/>
    <d v="2023-04-06T00:24:00"/>
    <d v="2023-04-06T02:09:00"/>
    <s v="Mesero_3"/>
    <s v="Desayuno"/>
    <s v="Tarjeta de débito"/>
    <n v="28.68"/>
    <s v="Ocupada"/>
    <s v="Perú"/>
    <s v="Plato_13"/>
    <n v="91.68"/>
    <d v="2023-04-06T00:24:00"/>
    <d v="2023-04-06T00:24:00"/>
    <d v="2023-04-06T02:09:00"/>
    <d v="1899-12-30T02:00:00"/>
    <n v="0.35"/>
    <d v="1899-12-30T01:39:00"/>
    <s v="SI"/>
    <s v="jueves"/>
    <n v="63"/>
    <n v="24"/>
  </r>
  <r>
    <n v="538"/>
    <s v="Cliente_397"/>
    <n v="4"/>
    <d v="2023-04-06T03:19:00"/>
    <d v="2023-04-06T05:33:00"/>
    <s v="Mesero_4"/>
    <s v="Cena"/>
    <s v="Tarjeta de débito"/>
    <n v="41.35"/>
    <s v="Libre"/>
    <s v="Colombia"/>
    <s v="Plato_2"/>
    <n v="183.35"/>
    <d v="2023-04-06T03:19:00"/>
    <d v="2023-04-06T03:19:00"/>
    <d v="2023-04-06T05:33:00"/>
    <d v="1899-12-30T02:14:00"/>
    <n v="3.3"/>
    <d v="1899-12-30T00:00:00"/>
    <s v="NO"/>
    <s v="jueves"/>
    <n v="142"/>
    <n v="58"/>
  </r>
  <r>
    <n v="539"/>
    <s v="Cliente_554"/>
    <n v="3"/>
    <d v="2023-04-06T03:51:00"/>
    <d v="2023-04-06T07:00:00"/>
    <s v="Mesero_2"/>
    <s v="Desayuno"/>
    <s v="Efectivo"/>
    <n v="20.9"/>
    <s v="Libre"/>
    <s v="Colombia"/>
    <s v="Plato_2"/>
    <n v="260.89999999999998"/>
    <d v="2023-04-06T03:51:00"/>
    <d v="2023-04-06T03:51:00"/>
    <d v="2023-04-06T07:00:00"/>
    <d v="1899-12-30T03:09:00"/>
    <n v="2.15"/>
    <d v="1899-12-30T01:00:00"/>
    <s v="SI"/>
    <s v="jueves"/>
    <n v="240"/>
    <n v="99"/>
  </r>
  <r>
    <n v="540"/>
    <s v="Cliente_320"/>
    <n v="4"/>
    <d v="2023-04-06T03:46:00"/>
    <d v="2023-04-06T06:56:00"/>
    <s v="Mesero_1"/>
    <s v="Almuerzo"/>
    <s v="Tarjeta de crédito"/>
    <n v="47.85"/>
    <s v="Reservada"/>
    <s v="Uruguay"/>
    <s v="Plato_4"/>
    <n v="171.85"/>
    <d v="2023-04-06T03:46:00"/>
    <d v="2023-04-06T03:46:00"/>
    <d v="2023-04-06T06:56:00"/>
    <d v="1899-12-30T03:10:00"/>
    <n v="1.3666666666666667"/>
    <d v="1899-12-30T01:48:00"/>
    <s v="SI"/>
    <s v="jueves"/>
    <n v="124"/>
    <n v="52"/>
  </r>
  <r>
    <n v="541"/>
    <s v="Cliente_427"/>
    <n v="2"/>
    <d v="2023-04-06T00:33:00"/>
    <d v="2023-04-06T04:32:00"/>
    <s v="Mesero_1"/>
    <s v="Desayuno"/>
    <s v="Tarjeta de débito"/>
    <n v="33.700000000000003"/>
    <s v="Reservada"/>
    <s v="Colombia"/>
    <s v="Plato_12"/>
    <n v="235.7"/>
    <d v="2023-04-06T00:33:00"/>
    <d v="2023-04-06T00:33:00"/>
    <d v="2023-04-06T04:32:00"/>
    <d v="1899-12-30T03:59:00"/>
    <n v="2.0666666666666669"/>
    <d v="1899-12-30T01:55:00"/>
    <s v="SI"/>
    <s v="jueves"/>
    <n v="202"/>
    <n v="81"/>
  </r>
  <r>
    <n v="542"/>
    <s v="Cliente_791"/>
    <n v="5"/>
    <d v="2023-04-06T02:47:00"/>
    <d v="2023-04-06T04:43:00"/>
    <s v="Mesero_3"/>
    <s v="Desayuno"/>
    <s v="Tarjeta de crédito"/>
    <n v="49.05"/>
    <s v="Reservada"/>
    <s v="Chile"/>
    <s v="Plato_18"/>
    <n v="197.05"/>
    <d v="2023-04-06T02:47:00"/>
    <d v="2023-04-06T02:47:00"/>
    <d v="2023-04-06T04:43:00"/>
    <d v="1899-12-30T01:56:00"/>
    <n v="1.9166666666666667"/>
    <d v="1899-12-30T00:01:00"/>
    <s v="SI"/>
    <s v="jueves"/>
    <n v="148"/>
    <n v="61"/>
  </r>
  <r>
    <n v="543"/>
    <s v="Cliente_996"/>
    <n v="5"/>
    <d v="2023-04-06T00:47:00"/>
    <d v="2023-04-06T03:37:00"/>
    <s v="Mesero_4"/>
    <s v="Cena"/>
    <s v="Tarjeta de crédito"/>
    <n v="49.37"/>
    <s v="Reservada"/>
    <s v="Paraguay"/>
    <s v="Plato_16"/>
    <n v="255.37"/>
    <d v="2023-04-06T00:47:00"/>
    <d v="2023-04-06T00:47:00"/>
    <d v="2023-04-06T03:37:00"/>
    <d v="1899-12-30T02:50:00"/>
    <n v="1.2333333333333334"/>
    <d v="1899-12-30T01:36:00"/>
    <s v="SI"/>
    <s v="jueves"/>
    <n v="206"/>
    <n v="85"/>
  </r>
  <r>
    <n v="544"/>
    <s v="Cliente_392"/>
    <n v="4"/>
    <d v="2023-04-06T03:17:00"/>
    <d v="2023-04-06T04:45:00"/>
    <s v="Mesero_5"/>
    <s v="Almuerzo"/>
    <s v="Tarjeta de crédito"/>
    <n v="44.91"/>
    <s v="Ocupada"/>
    <s v="Ecuador"/>
    <s v="Plato_8"/>
    <n v="114.91"/>
    <d v="2023-04-06T03:17:00"/>
    <d v="2023-04-06T03:17:00"/>
    <d v="2023-04-06T04:45:00"/>
    <d v="1899-12-30T01:43:00"/>
    <n v="0.8"/>
    <d v="1899-12-30T00:55:00"/>
    <s v="SI"/>
    <s v="jueves"/>
    <n v="70"/>
    <n v="28"/>
  </r>
  <r>
    <n v="545"/>
    <s v="Cliente_615"/>
    <n v="5"/>
    <d v="2023-04-06T02:39:00"/>
    <d v="2023-04-06T04:26:00"/>
    <s v="Mesero_2"/>
    <s v="Almuerzo"/>
    <s v="Efectivo"/>
    <n v="12.18"/>
    <s v="Ocupada"/>
    <s v="Chile"/>
    <s v="Plato_11"/>
    <n v="142.18"/>
    <d v="2023-04-06T02:39:00"/>
    <d v="2023-04-06T02:39:00"/>
    <d v="2023-04-06T04:26:00"/>
    <d v="1899-12-30T02:02:00"/>
    <n v="1.65"/>
    <d v="1899-12-30T00:23:00"/>
    <s v="SI"/>
    <s v="jueves"/>
    <n v="130"/>
    <n v="51"/>
  </r>
  <r>
    <n v="546"/>
    <s v="Cliente_968"/>
    <n v="2"/>
    <d v="2023-04-06T03:14:00"/>
    <d v="2023-04-06T05:29:00"/>
    <s v="Mesero_4"/>
    <s v="Almuerzo"/>
    <s v="Tarjeta de débito"/>
    <n v="47.81"/>
    <s v="Reservada"/>
    <s v="Bolivia"/>
    <s v="Plato_15"/>
    <n v="139.81"/>
    <d v="2023-04-06T03:14:00"/>
    <d v="2023-04-06T03:14:00"/>
    <d v="2023-04-06T05:29:00"/>
    <d v="1899-12-30T02:15:00"/>
    <n v="1.5166666666666666"/>
    <d v="1899-12-30T00:44:00"/>
    <s v="SI"/>
    <s v="jueves"/>
    <n v="92"/>
    <n v="38"/>
  </r>
  <r>
    <n v="547"/>
    <s v="Cliente_206"/>
    <n v="3"/>
    <d v="2023-04-06T02:43:00"/>
    <d v="2023-04-06T04:36:00"/>
    <s v="Mesero_5"/>
    <s v="Cena"/>
    <s v="Tarjeta de crédito"/>
    <n v="20.04"/>
    <s v="Ocupada"/>
    <s v="Colombia"/>
    <s v="Plato_17"/>
    <n v="247.04"/>
    <d v="2023-04-06T02:43:00"/>
    <d v="2023-04-06T02:43:00"/>
    <d v="2023-04-06T04:36:00"/>
    <d v="1899-12-30T02:08:00"/>
    <n v="1.6166666666666667"/>
    <d v="1899-12-30T00:31:00"/>
    <s v="SI"/>
    <s v="jueves"/>
    <n v="227"/>
    <n v="89"/>
  </r>
  <r>
    <n v="548"/>
    <s v="Cliente_669"/>
    <n v="2"/>
    <d v="2023-04-06T00:55:00"/>
    <d v="2023-04-06T04:03:00"/>
    <s v="Mesero_2"/>
    <s v="Almuerzo"/>
    <s v="Tarjeta de crédito"/>
    <n v="28.88"/>
    <s v="Libre"/>
    <s v="Chile"/>
    <s v="Plato_18"/>
    <n v="124.88"/>
    <d v="2023-04-06T00:55:00"/>
    <d v="2023-04-06T00:55:00"/>
    <d v="2023-04-06T04:03:00"/>
    <d v="1899-12-30T03:08:00"/>
    <n v="1.7666666666666666"/>
    <d v="1899-12-30T01:22:00"/>
    <s v="SI"/>
    <s v="jueves"/>
    <n v="96"/>
    <n v="38"/>
  </r>
  <r>
    <n v="549"/>
    <s v="Cliente_195"/>
    <n v="2"/>
    <d v="2023-04-06T01:33:00"/>
    <d v="2023-04-06T05:26:00"/>
    <s v="Mesero_1"/>
    <s v="Almuerzo"/>
    <s v="Tarjeta de crédito"/>
    <n v="35.340000000000003"/>
    <s v="Libre"/>
    <s v="Colombia"/>
    <s v="Plato_1"/>
    <n v="197.34"/>
    <d v="2023-04-06T01:33:00"/>
    <d v="2023-04-06T01:33:00"/>
    <d v="2023-04-06T05:26:00"/>
    <d v="1899-12-30T03:53:00"/>
    <n v="1.6333333333333333"/>
    <d v="1899-12-30T02:15:00"/>
    <s v="SI"/>
    <s v="jueves"/>
    <n v="162"/>
    <n v="66"/>
  </r>
  <r>
    <n v="550"/>
    <s v="Cliente_900"/>
    <n v="6"/>
    <d v="2023-04-06T01:08:00"/>
    <d v="2023-04-06T02:39:00"/>
    <s v="Mesero_3"/>
    <s v="Almuerzo"/>
    <s v="Tarjeta de crédito"/>
    <n v="28.33"/>
    <s v="Ocupada"/>
    <s v="Brasil"/>
    <s v="Plato_2"/>
    <n v="152.32999999999998"/>
    <d v="2023-04-06T01:08:00"/>
    <d v="2023-04-06T01:08:00"/>
    <d v="2023-04-06T02:39:00"/>
    <d v="1899-12-30T01:46:00"/>
    <n v="0.95"/>
    <d v="1899-12-30T00:49:00"/>
    <s v="SI"/>
    <s v="jueves"/>
    <n v="124"/>
    <n v="50"/>
  </r>
  <r>
    <n v="551"/>
    <s v="Cliente_705"/>
    <n v="2"/>
    <d v="2023-04-06T02:58:00"/>
    <d v="2023-04-06T04:10:00"/>
    <s v="Mesero_3"/>
    <s v="Desayuno"/>
    <s v="Tarjeta de crédito"/>
    <n v="17.54"/>
    <s v="Reservada"/>
    <s v="Paraguay"/>
    <s v="Plato_2"/>
    <n v="188.54"/>
    <d v="2023-04-06T02:58:00"/>
    <d v="2023-04-06T02:58:00"/>
    <d v="2023-04-06T04:10:00"/>
    <d v="1899-12-30T01:12:00"/>
    <n v="2.0499999999999998"/>
    <d v="1899-12-30T00:00:00"/>
    <s v="NO"/>
    <s v="jueves"/>
    <n v="171"/>
    <n v="68"/>
  </r>
  <r>
    <n v="552"/>
    <s v="Cliente_462"/>
    <n v="6"/>
    <d v="2023-04-06T00:26:00"/>
    <d v="2023-04-06T03:54:00"/>
    <s v="Mesero_3"/>
    <s v="Cena"/>
    <s v="Tarjeta de débito"/>
    <n v="10.28"/>
    <s v="Libre"/>
    <s v="España"/>
    <s v="Plato_20"/>
    <n v="253.28"/>
    <d v="2023-04-06T00:26:00"/>
    <d v="2023-04-06T00:26:00"/>
    <d v="2023-04-06T03:54:00"/>
    <d v="1899-12-30T03:28:00"/>
    <n v="1.9166666666666667"/>
    <d v="1899-12-30T01:33:00"/>
    <s v="SI"/>
    <s v="jueves"/>
    <n v="243"/>
    <n v="93"/>
  </r>
  <r>
    <n v="553"/>
    <s v="Cliente_809"/>
    <n v="2"/>
    <d v="2023-04-06T02:45:00"/>
    <d v="2023-04-06T05:24:00"/>
    <s v="Mesero_3"/>
    <s v="Almuerzo"/>
    <s v="Tarjeta de crédito"/>
    <n v="44.38"/>
    <s v="Libre"/>
    <s v="Brasil"/>
    <s v="Plato_2"/>
    <n v="247.38"/>
    <d v="2023-04-06T02:45:00"/>
    <d v="2023-04-06T02:45:00"/>
    <d v="2023-04-06T05:24:00"/>
    <d v="1899-12-30T02:39:00"/>
    <n v="2.9666666666666668"/>
    <d v="1899-12-30T00:00:00"/>
    <s v="NO"/>
    <s v="jueves"/>
    <n v="203"/>
    <n v="82"/>
  </r>
  <r>
    <n v="554"/>
    <s v="Cliente_21"/>
    <n v="6"/>
    <d v="2023-04-06T01:30:00"/>
    <d v="2023-04-06T02:55:00"/>
    <s v="Mesero_3"/>
    <s v="Almuerzo"/>
    <s v="Tarjeta de débito"/>
    <n v="19.600000000000001"/>
    <s v="Ocupada"/>
    <s v="España"/>
    <s v="Plato_14"/>
    <n v="185.6"/>
    <d v="2023-04-06T01:30:00"/>
    <d v="2023-04-06T01:30:00"/>
    <d v="2023-04-06T02:55:00"/>
    <d v="1899-12-30T01:40:00"/>
    <n v="1.1833333333333333"/>
    <d v="1899-12-30T00:29:00"/>
    <s v="SI"/>
    <s v="jueves"/>
    <n v="166"/>
    <n v="63"/>
  </r>
  <r>
    <n v="555"/>
    <s v="Cliente_110"/>
    <n v="1"/>
    <d v="2023-04-06T01:59:00"/>
    <d v="2023-04-06T05:02:00"/>
    <s v="Mesero_2"/>
    <s v="Desayuno"/>
    <s v="Efectivo"/>
    <n v="41.08"/>
    <s v="Libre"/>
    <s v="Brasil"/>
    <s v="Plato_2"/>
    <n v="71.08"/>
    <d v="2023-04-06T01:59:00"/>
    <d v="2023-04-06T01:59:00"/>
    <d v="2023-04-06T05:02:00"/>
    <d v="1899-12-30T03:03:00"/>
    <n v="0.76666666666666672"/>
    <d v="1899-12-30T02:17:00"/>
    <s v="SI"/>
    <s v="jueves"/>
    <n v="30"/>
    <n v="12"/>
  </r>
  <r>
    <n v="556"/>
    <s v="Cliente_814"/>
    <n v="6"/>
    <d v="2023-04-06T03:57:00"/>
    <d v="2023-04-06T07:41:00"/>
    <s v="Mesero_2"/>
    <s v="Almuerzo"/>
    <s v="Tarjeta de débito"/>
    <n v="14.09"/>
    <s v="Libre"/>
    <s v="Paraguay"/>
    <s v="Plato_5"/>
    <n v="90.09"/>
    <d v="2023-04-06T03:57:00"/>
    <d v="2023-04-06T03:57:00"/>
    <d v="2023-04-06T07:41:00"/>
    <d v="1899-12-30T03:44:00"/>
    <n v="1.1000000000000001"/>
    <d v="1899-12-30T02:38:00"/>
    <s v="SI"/>
    <s v="jueves"/>
    <n v="76"/>
    <n v="33"/>
  </r>
  <r>
    <n v="557"/>
    <s v="Cliente_381"/>
    <n v="5"/>
    <d v="2023-04-06T03:52:00"/>
    <d v="2023-04-06T07:39:00"/>
    <s v="Mesero_2"/>
    <s v="Almuerzo"/>
    <s v="Efectivo"/>
    <n v="35.880000000000003"/>
    <s v="Ocupada"/>
    <s v="Ecuador"/>
    <s v="Plato_15"/>
    <n v="212.88"/>
    <d v="2023-04-06T03:52:00"/>
    <d v="2023-04-06T03:52:00"/>
    <d v="2023-04-06T07:39:00"/>
    <d v="1899-12-30T04:02:00"/>
    <n v="1.7833333333333334"/>
    <d v="1899-12-30T02:15:00"/>
    <s v="SI"/>
    <s v="jueves"/>
    <n v="177"/>
    <n v="70"/>
  </r>
  <r>
    <n v="558"/>
    <s v="Cliente_284"/>
    <n v="4"/>
    <d v="2023-04-06T00:18:00"/>
    <d v="2023-04-06T03:06:00"/>
    <s v="Mesero_1"/>
    <s v="Almuerzo"/>
    <s v="Tarjeta de crédito"/>
    <n v="45.26"/>
    <s v="Reservada"/>
    <s v="Paraguay"/>
    <s v="Plato_15"/>
    <n v="224.26"/>
    <d v="2023-04-06T00:18:00"/>
    <d v="2023-04-06T00:18:00"/>
    <d v="2023-04-06T03:06:00"/>
    <d v="1899-12-30T02:48:00"/>
    <n v="2.7833333333333332"/>
    <d v="1899-12-30T00:01:00"/>
    <s v="SI"/>
    <s v="jueves"/>
    <n v="179"/>
    <n v="72"/>
  </r>
  <r>
    <n v="559"/>
    <s v="Cliente_728"/>
    <n v="1"/>
    <d v="2023-04-06T00:14:00"/>
    <d v="2023-04-06T03:59:00"/>
    <s v="Mesero_2"/>
    <s v="Almuerzo"/>
    <s v="Tarjeta de crédito"/>
    <n v="24.36"/>
    <s v="Reservada"/>
    <s v="Uruguay"/>
    <s v="Plato_11"/>
    <n v="123.36"/>
    <d v="2023-04-06T00:14:00"/>
    <d v="2023-04-06T00:14:00"/>
    <d v="2023-04-06T03:59:00"/>
    <d v="1899-12-30T03:45:00"/>
    <n v="0.68333333333333335"/>
    <d v="1899-12-30T03:04:00"/>
    <s v="SI"/>
    <s v="jueves"/>
    <n v="99"/>
    <n v="39"/>
  </r>
  <r>
    <n v="560"/>
    <s v="Cliente_610"/>
    <n v="6"/>
    <d v="2023-04-06T00:15:00"/>
    <d v="2023-04-06T03:17:00"/>
    <s v="Mesero_5"/>
    <s v="Cena"/>
    <s v="Tarjeta de débito"/>
    <n v="31.53"/>
    <s v="Reservada"/>
    <s v="Argentina"/>
    <s v="Plato_4"/>
    <n v="142.53"/>
    <d v="2023-04-06T00:15:00"/>
    <d v="2023-04-06T00:15:00"/>
    <d v="2023-04-06T03:17:00"/>
    <d v="1899-12-30T03:02:00"/>
    <n v="0.8"/>
    <d v="1899-12-30T02:14:00"/>
    <s v="SI"/>
    <s v="jueves"/>
    <n v="111"/>
    <n v="46"/>
  </r>
  <r>
    <n v="561"/>
    <s v="Cliente_190"/>
    <n v="2"/>
    <d v="2023-04-06T01:13:00"/>
    <d v="2023-04-06T03:39:00"/>
    <s v="Mesero_1"/>
    <s v="Almuerzo"/>
    <s v="Tarjeta de crédito"/>
    <n v="44.24"/>
    <s v="Reservada"/>
    <s v="Chile"/>
    <s v="Plato_4"/>
    <n v="108.24000000000001"/>
    <d v="2023-04-06T01:13:00"/>
    <d v="2023-04-06T01:13:00"/>
    <d v="2023-04-06T03:39:00"/>
    <d v="1899-12-30T02:26:00"/>
    <n v="1.0666666666666667"/>
    <d v="1899-12-30T01:22:00"/>
    <s v="SI"/>
    <s v="jueves"/>
    <n v="64"/>
    <n v="26"/>
  </r>
  <r>
    <n v="562"/>
    <s v="Cliente_454"/>
    <n v="3"/>
    <d v="2023-04-06T02:36:00"/>
    <d v="2023-04-06T06:20:00"/>
    <s v="Mesero_1"/>
    <s v="Cena"/>
    <s v="Tarjeta de crédito"/>
    <n v="21.49"/>
    <s v="Libre"/>
    <s v="Venezuela"/>
    <s v="Plato_20"/>
    <n v="309.49"/>
    <d v="2023-04-06T02:36:00"/>
    <d v="2023-04-06T02:36:00"/>
    <d v="2023-04-06T06:20:00"/>
    <d v="1899-12-30T03:44:00"/>
    <n v="1.8666666666666667"/>
    <d v="1899-12-30T01:52:00"/>
    <s v="SI"/>
    <s v="jueves"/>
    <n v="288"/>
    <n v="113"/>
  </r>
  <r>
    <n v="563"/>
    <s v="Cliente_865"/>
    <n v="3"/>
    <d v="2023-04-06T03:04:00"/>
    <d v="2023-04-06T04:43:00"/>
    <s v="Mesero_5"/>
    <s v="Desayuno"/>
    <s v="Efectivo"/>
    <n v="20.07"/>
    <s v="Ocupada"/>
    <s v="Argentina"/>
    <s v="Plato_6"/>
    <n v="74.069999999999993"/>
    <d v="2023-04-06T03:04:00"/>
    <d v="2023-04-06T03:04:00"/>
    <d v="2023-04-06T04:43:00"/>
    <d v="1899-12-30T01:54:00"/>
    <n v="0.6166666666666667"/>
    <d v="1899-12-30T01:17:00"/>
    <s v="SI"/>
    <s v="jueves"/>
    <n v="54"/>
    <n v="22"/>
  </r>
  <r>
    <n v="564"/>
    <s v="Cliente_825"/>
    <n v="3"/>
    <d v="2023-04-06T00:31:00"/>
    <d v="2023-04-06T02:23:00"/>
    <s v="Mesero_5"/>
    <s v="Cena"/>
    <s v="Efectivo"/>
    <n v="33.08"/>
    <s v="Reservada"/>
    <s v="Venezuela"/>
    <s v="Plato_19"/>
    <n v="189.07999999999998"/>
    <d v="2023-04-06T00:31:00"/>
    <d v="2023-04-06T00:31:00"/>
    <d v="2023-04-06T02:23:00"/>
    <d v="1899-12-30T01:52:00"/>
    <n v="0.9"/>
    <d v="1899-12-30T00:58:00"/>
    <s v="SI"/>
    <s v="jueves"/>
    <n v="156"/>
    <n v="60"/>
  </r>
  <r>
    <n v="565"/>
    <s v="Cliente_134"/>
    <n v="6"/>
    <d v="2023-04-06T02:39:00"/>
    <d v="2023-04-06T05:29:00"/>
    <s v="Mesero_1"/>
    <s v="Almuerzo"/>
    <s v="Tarjeta de crédito"/>
    <n v="15.11"/>
    <s v="Libre"/>
    <s v="Venezuela"/>
    <s v="Plato_15"/>
    <n v="266.11"/>
    <d v="2023-04-06T02:39:00"/>
    <d v="2023-04-06T02:39:00"/>
    <d v="2023-04-06T05:29:00"/>
    <d v="1899-12-30T02:50:00"/>
    <n v="1.6333333333333333"/>
    <d v="1899-12-30T01:12:00"/>
    <s v="SI"/>
    <s v="jueves"/>
    <n v="251"/>
    <n v="103"/>
  </r>
  <r>
    <n v="566"/>
    <s v="Cliente_88"/>
    <n v="3"/>
    <d v="2023-04-06T01:45:00"/>
    <d v="2023-04-06T04:57:00"/>
    <s v="Mesero_3"/>
    <s v="Almuerzo"/>
    <s v="Tarjeta de crédito"/>
    <n v="42.62"/>
    <s v="Libre"/>
    <s v="Uruguay"/>
    <s v="Plato_10"/>
    <n v="120.62"/>
    <d v="2023-04-06T01:45:00"/>
    <d v="2023-04-06T01:45:00"/>
    <d v="2023-04-06T04:57:00"/>
    <d v="1899-12-30T03:12:00"/>
    <n v="0.93333333333333335"/>
    <d v="1899-12-30T02:16:00"/>
    <s v="SI"/>
    <s v="jueves"/>
    <n v="78"/>
    <n v="33"/>
  </r>
  <r>
    <n v="567"/>
    <s v="Cliente_789"/>
    <n v="4"/>
    <d v="2023-04-06T01:59:00"/>
    <d v="2023-04-06T05:16:00"/>
    <s v="Mesero_4"/>
    <s v="Almuerzo"/>
    <s v="Tarjeta de débito"/>
    <n v="42.83"/>
    <s v="Ocupada"/>
    <s v="Chile"/>
    <s v="Plato_16"/>
    <n v="295.83"/>
    <d v="2023-04-06T01:59:00"/>
    <d v="2023-04-06T01:59:00"/>
    <d v="2023-04-06T05:16:00"/>
    <d v="1899-12-30T03:32:00"/>
    <n v="1.7"/>
    <d v="1899-12-30T01:50:00"/>
    <s v="SI"/>
    <s v="jueves"/>
    <n v="253"/>
    <n v="102"/>
  </r>
  <r>
    <n v="568"/>
    <s v="Cliente_63"/>
    <n v="1"/>
    <d v="2023-04-06T01:39:00"/>
    <d v="2023-04-06T03:28:00"/>
    <s v="Mesero_4"/>
    <s v="Almuerzo"/>
    <s v="Tarjeta de débito"/>
    <n v="21.13"/>
    <s v="Ocupada"/>
    <s v="Colombia"/>
    <s v="Plato_18"/>
    <n v="203.13"/>
    <d v="2023-04-06T01:39:00"/>
    <d v="2023-04-06T01:39:00"/>
    <d v="2023-04-06T03:28:00"/>
    <d v="1899-12-30T02:04:00"/>
    <n v="1.4"/>
    <d v="1899-12-30T00:40:00"/>
    <s v="SI"/>
    <s v="jueves"/>
    <n v="182"/>
    <n v="72"/>
  </r>
  <r>
    <n v="569"/>
    <s v="Cliente_555"/>
    <n v="5"/>
    <d v="2023-04-06T01:28:00"/>
    <d v="2023-04-06T03:05:00"/>
    <s v="Mesero_1"/>
    <s v="Almuerzo"/>
    <s v="Tarjeta de crédito"/>
    <n v="28.52"/>
    <s v="Reservada"/>
    <s v="Bolivia"/>
    <s v="Plato_18"/>
    <n v="159.52000000000001"/>
    <d v="2023-04-06T01:28:00"/>
    <d v="2023-04-06T01:28:00"/>
    <d v="2023-04-06T03:05:00"/>
    <d v="1899-12-30T01:37:00"/>
    <n v="0.96666666666666667"/>
    <d v="1899-12-30T00:39:00"/>
    <s v="SI"/>
    <s v="jueves"/>
    <n v="131"/>
    <n v="52"/>
  </r>
  <r>
    <n v="570"/>
    <s v="Cliente_887"/>
    <n v="6"/>
    <d v="2023-04-06T02:40:00"/>
    <d v="2023-04-06T04:27:00"/>
    <s v="Mesero_5"/>
    <s v="Almuerzo"/>
    <s v="Tarjeta de crédito"/>
    <n v="38.4"/>
    <s v="Libre"/>
    <s v="Colombia"/>
    <s v="Plato_11"/>
    <n v="123.4"/>
    <d v="2023-04-06T02:40:00"/>
    <d v="2023-04-06T02:40:00"/>
    <d v="2023-04-06T04:27:00"/>
    <d v="1899-12-30T01:47:00"/>
    <n v="0.76666666666666672"/>
    <d v="1899-12-30T01:01:00"/>
    <s v="SI"/>
    <s v="jueves"/>
    <n v="85"/>
    <n v="35"/>
  </r>
  <r>
    <n v="571"/>
    <s v="Cliente_710"/>
    <n v="2"/>
    <d v="2023-04-06T01:21:00"/>
    <d v="2023-04-06T02:54:00"/>
    <s v="Mesero_5"/>
    <s v="Almuerzo"/>
    <s v="Tarjeta de crédito"/>
    <n v="49.54"/>
    <s v="Libre"/>
    <s v="Perú"/>
    <s v="Plato_6"/>
    <n v="103.53999999999999"/>
    <d v="2023-04-06T01:21:00"/>
    <d v="2023-04-06T01:21:00"/>
    <d v="2023-04-06T02:54:00"/>
    <d v="1899-12-30T01:33:00"/>
    <n v="0.43333333333333335"/>
    <d v="1899-12-30T01:07:00"/>
    <s v="SI"/>
    <s v="jueves"/>
    <n v="54"/>
    <n v="22"/>
  </r>
  <r>
    <n v="572"/>
    <s v="Cliente_913"/>
    <n v="3"/>
    <d v="2023-04-06T02:53:00"/>
    <d v="2023-04-06T06:27:00"/>
    <s v="Mesero_4"/>
    <s v="Almuerzo"/>
    <s v="Efectivo"/>
    <n v="46.21"/>
    <s v="Ocupada"/>
    <s v="Brasil"/>
    <s v="Plato_2"/>
    <n v="120.21000000000001"/>
    <d v="2023-04-06T02:53:00"/>
    <d v="2023-04-06T02:53:00"/>
    <d v="2023-04-06T06:27:00"/>
    <d v="1899-12-30T03:49:00"/>
    <n v="0.73333333333333328"/>
    <d v="1899-12-30T03:05:00"/>
    <s v="SI"/>
    <s v="jueves"/>
    <n v="74"/>
    <n v="30"/>
  </r>
  <r>
    <n v="573"/>
    <s v="Cliente_41"/>
    <n v="3"/>
    <d v="2023-04-06T03:12:00"/>
    <d v="2023-04-06T07:09:00"/>
    <s v="Mesero_3"/>
    <s v="Almuerzo"/>
    <s v="Tarjeta de crédito"/>
    <n v="47.08"/>
    <s v="Ocupada"/>
    <s v="Chile"/>
    <s v="Plato_13"/>
    <n v="212.07999999999998"/>
    <d v="2023-04-06T03:12:00"/>
    <d v="2023-04-06T03:12:00"/>
    <d v="2023-04-06T07:09:00"/>
    <d v="1899-12-30T04:12:00"/>
    <n v="1.1499999999999999"/>
    <d v="1899-12-30T03:03:00"/>
    <s v="SI"/>
    <s v="jueves"/>
    <n v="165"/>
    <n v="66"/>
  </r>
  <r>
    <n v="574"/>
    <s v="Cliente_738"/>
    <n v="3"/>
    <d v="2023-04-06T00:31:00"/>
    <d v="2023-04-06T03:08:00"/>
    <s v="Mesero_5"/>
    <s v="Almuerzo"/>
    <s v="Tarjeta de crédito"/>
    <n v="42.57"/>
    <s v="Libre"/>
    <s v="Brasil"/>
    <s v="Plato_10"/>
    <n v="249.57"/>
    <d v="2023-04-06T00:31:00"/>
    <d v="2023-04-06T00:31:00"/>
    <d v="2023-04-06T03:08:00"/>
    <d v="1899-12-30T02:37:00"/>
    <n v="2.8"/>
    <d v="1899-12-30T00:00:00"/>
    <s v="NO"/>
    <s v="jueves"/>
    <n v="207"/>
    <n v="85"/>
  </r>
  <r>
    <n v="575"/>
    <s v="Cliente_268"/>
    <n v="4"/>
    <d v="2023-04-06T01:36:00"/>
    <d v="2023-04-06T04:44:00"/>
    <s v="Mesero_4"/>
    <s v="Almuerzo"/>
    <s v="Tarjeta de crédito"/>
    <n v="33.520000000000003"/>
    <s v="Libre"/>
    <s v="Paraguay"/>
    <s v="Plato_4"/>
    <n v="51.52"/>
    <d v="2023-04-06T01:36:00"/>
    <d v="2023-04-06T01:36:00"/>
    <d v="2023-04-06T04:44:00"/>
    <d v="1899-12-30T03:08:00"/>
    <n v="0.73333333333333328"/>
    <d v="1899-12-30T02:24:00"/>
    <s v="SI"/>
    <s v="jueves"/>
    <n v="18"/>
    <n v="8"/>
  </r>
  <r>
    <n v="576"/>
    <s v="Cliente_280"/>
    <n v="1"/>
    <d v="2023-04-06T03:57:00"/>
    <d v="2023-04-06T07:06:00"/>
    <s v="Mesero_4"/>
    <s v="Cena"/>
    <s v="Efectivo"/>
    <n v="21.71"/>
    <s v="Reservada"/>
    <s v="Uruguay"/>
    <s v="Plato_11"/>
    <n v="255.71"/>
    <d v="2023-04-06T03:57:00"/>
    <d v="2023-04-06T03:57:00"/>
    <d v="2023-04-06T07:06:00"/>
    <d v="1899-12-30T03:09:00"/>
    <n v="1.9166666666666667"/>
    <d v="1899-12-30T01:14:00"/>
    <s v="SI"/>
    <s v="jueves"/>
    <n v="234"/>
    <n v="91"/>
  </r>
  <r>
    <n v="577"/>
    <s v="Cliente_117"/>
    <n v="4"/>
    <d v="2023-04-06T03:13:00"/>
    <d v="2023-04-06T06:40:00"/>
    <s v="Mesero_4"/>
    <s v="Almuerzo"/>
    <s v="Tarjeta de crédito"/>
    <n v="34.119999999999997"/>
    <s v="Libre"/>
    <s v="Perú"/>
    <s v="Plato_4"/>
    <n v="74.12"/>
    <d v="2023-04-06T03:13:00"/>
    <d v="2023-04-06T03:13:00"/>
    <d v="2023-04-06T06:40:00"/>
    <d v="1899-12-30T03:27:00"/>
    <n v="0.41666666666666669"/>
    <d v="1899-12-30T03:02:00"/>
    <s v="SI"/>
    <s v="jueves"/>
    <n v="40"/>
    <n v="17"/>
  </r>
  <r>
    <n v="578"/>
    <s v="Cliente_83"/>
    <n v="6"/>
    <d v="2023-04-06T02:11:00"/>
    <d v="2023-04-06T04:24:00"/>
    <s v="Mesero_3"/>
    <s v="Almuerzo"/>
    <s v="Tarjeta de crédito"/>
    <n v="32.799999999999997"/>
    <s v="Ocupada"/>
    <s v="España"/>
    <s v="Plato_2"/>
    <n v="122.8"/>
    <d v="2023-04-06T02:11:00"/>
    <d v="2023-04-06T02:11:00"/>
    <d v="2023-04-06T04:24:00"/>
    <d v="1899-12-30T02:28:00"/>
    <n v="0.73333333333333328"/>
    <d v="1899-12-30T01:44:00"/>
    <s v="SI"/>
    <s v="jueves"/>
    <n v="90"/>
    <n v="36"/>
  </r>
  <r>
    <n v="579"/>
    <s v="Cliente_988"/>
    <n v="2"/>
    <d v="2023-04-06T00:10:00"/>
    <d v="2023-04-06T02:17:00"/>
    <s v="Mesero_3"/>
    <s v="Almuerzo"/>
    <s v="Tarjeta de crédito"/>
    <n v="35.96"/>
    <s v="Libre"/>
    <s v="Paraguay"/>
    <s v="Plato_1"/>
    <n v="85.960000000000008"/>
    <d v="2023-04-06T00:10:00"/>
    <d v="2023-04-06T00:10:00"/>
    <d v="2023-04-06T02:17:00"/>
    <d v="1899-12-30T02:07:00"/>
    <n v="0.8"/>
    <d v="1899-12-30T01:19:00"/>
    <s v="SI"/>
    <s v="jueves"/>
    <n v="50"/>
    <n v="20"/>
  </r>
  <r>
    <n v="580"/>
    <s v="Cliente_606"/>
    <n v="5"/>
    <d v="2023-04-06T00:06:00"/>
    <d v="2023-04-06T01:18:00"/>
    <s v="Mesero_4"/>
    <s v="Almuerzo"/>
    <s v="Tarjeta de débito"/>
    <n v="44.54"/>
    <s v="Libre"/>
    <s v="Uruguay"/>
    <s v="Plato_11"/>
    <n v="77.539999999999992"/>
    <d v="2023-04-06T00:06:00"/>
    <d v="2023-04-06T00:06:00"/>
    <d v="2023-04-06T01:18:00"/>
    <d v="1899-12-30T01:12:00"/>
    <n v="0.5"/>
    <d v="1899-12-30T00:42:00"/>
    <s v="SI"/>
    <s v="jueves"/>
    <n v="33"/>
    <n v="13"/>
  </r>
  <r>
    <n v="581"/>
    <s v="Cliente_384"/>
    <n v="5"/>
    <d v="2023-04-06T03:33:00"/>
    <d v="2023-04-06T05:08:00"/>
    <s v="Mesero_4"/>
    <s v="Almuerzo"/>
    <s v="Tarjeta de crédito"/>
    <n v="13.27"/>
    <s v="Ocupada"/>
    <s v="Perú"/>
    <s v="Plato_11"/>
    <n v="136.27000000000001"/>
    <d v="2023-04-06T03:33:00"/>
    <d v="2023-04-06T03:33:00"/>
    <d v="2023-04-06T05:08:00"/>
    <d v="1899-12-30T01:50:00"/>
    <n v="0.91666666666666663"/>
    <d v="1899-12-30T00:55:00"/>
    <s v="SI"/>
    <s v="jueves"/>
    <n v="123"/>
    <n v="49"/>
  </r>
  <r>
    <n v="582"/>
    <s v="Cliente_372"/>
    <n v="1"/>
    <d v="2023-04-06T03:48:00"/>
    <d v="2023-04-06T05:09:00"/>
    <s v="Mesero_2"/>
    <s v="Almuerzo"/>
    <s v="Tarjeta de crédito"/>
    <n v="20.23"/>
    <s v="Reservada"/>
    <s v="Uruguay"/>
    <s v="Plato_6"/>
    <n v="74.23"/>
    <d v="2023-04-06T03:48:00"/>
    <d v="2023-04-06T03:48:00"/>
    <d v="2023-04-06T05:09:00"/>
    <d v="1899-12-30T01:21:00"/>
    <n v="0.7"/>
    <d v="1899-12-30T00:39:00"/>
    <s v="SI"/>
    <s v="jueves"/>
    <n v="54"/>
    <n v="22"/>
  </r>
  <r>
    <n v="583"/>
    <s v="Cliente_429"/>
    <n v="2"/>
    <d v="2023-04-06T01:41:00"/>
    <d v="2023-04-06T03:34:00"/>
    <s v="Mesero_2"/>
    <s v="Cena"/>
    <s v="Tarjeta de débito"/>
    <n v="35.99"/>
    <s v="Libre"/>
    <s v="Brasil"/>
    <s v="Plato_12"/>
    <n v="278.99"/>
    <d v="2023-04-06T01:41:00"/>
    <d v="2023-04-06T01:41:00"/>
    <d v="2023-04-06T03:34:00"/>
    <d v="1899-12-30T01:53:00"/>
    <n v="1.75"/>
    <d v="1899-12-30T00:08:00"/>
    <s v="SI"/>
    <s v="jueves"/>
    <n v="243"/>
    <n v="97"/>
  </r>
  <r>
    <n v="584"/>
    <s v="Cliente_283"/>
    <n v="4"/>
    <d v="2023-04-06T03:35:00"/>
    <d v="2023-04-06T06:59:00"/>
    <s v="Mesero_3"/>
    <s v="Almuerzo"/>
    <s v="Tarjeta de débito"/>
    <n v="36.979999999999997"/>
    <s v="Reservada"/>
    <s v="Chile"/>
    <s v="Plato_13"/>
    <n v="175.98"/>
    <d v="2023-04-06T03:35:00"/>
    <d v="2023-04-06T03:35:00"/>
    <d v="2023-04-06T06:59:00"/>
    <d v="1899-12-30T03:24:00"/>
    <n v="1.9"/>
    <d v="1899-12-30T01:30:00"/>
    <s v="SI"/>
    <s v="jueves"/>
    <n v="139"/>
    <n v="56"/>
  </r>
  <r>
    <n v="585"/>
    <s v="Cliente_876"/>
    <n v="5"/>
    <d v="2023-04-06T01:23:00"/>
    <d v="2023-04-06T02:37:00"/>
    <s v="Mesero_3"/>
    <s v="Desayuno"/>
    <s v="Tarjeta de crédito"/>
    <n v="10.07"/>
    <s v="Libre"/>
    <s v="Ecuador"/>
    <s v="Plato_15"/>
    <n v="138.07"/>
    <d v="2023-04-06T01:23:00"/>
    <d v="2023-04-06T01:23:00"/>
    <d v="2023-04-06T02:37:00"/>
    <d v="1899-12-30T01:14:00"/>
    <n v="1.5833333333333333"/>
    <d v="1899-12-30T00:00:00"/>
    <s v="NO"/>
    <s v="jueves"/>
    <n v="128"/>
    <n v="53"/>
  </r>
  <r>
    <n v="586"/>
    <s v="Cliente_857"/>
    <n v="5"/>
    <d v="2023-04-06T00:44:00"/>
    <d v="2023-04-06T03:55:00"/>
    <s v="Mesero_3"/>
    <s v="Cena"/>
    <s v="Efectivo"/>
    <n v="32.79"/>
    <s v="Ocupada"/>
    <s v="Venezuela"/>
    <s v="Plato_11"/>
    <n v="203.79"/>
    <d v="2023-04-06T00:44:00"/>
    <d v="2023-04-06T00:44:00"/>
    <d v="2023-04-06T03:55:00"/>
    <d v="1899-12-30T03:26:00"/>
    <n v="1.5333333333333334"/>
    <d v="1899-12-30T01:54:00"/>
    <s v="SI"/>
    <s v="jueves"/>
    <n v="171"/>
    <n v="69"/>
  </r>
  <r>
    <n v="587"/>
    <s v="Cliente_208"/>
    <n v="4"/>
    <d v="2023-04-06T03:38:00"/>
    <d v="2023-04-06T04:42:00"/>
    <s v="Mesero_3"/>
    <s v="Desayuno"/>
    <s v="Tarjeta de crédito"/>
    <n v="35.03"/>
    <s v="Ocupada"/>
    <s v="Uruguay"/>
    <s v="Plato_7"/>
    <n v="83.03"/>
    <d v="2023-04-06T03:38:00"/>
    <d v="2023-04-06T03:38:00"/>
    <d v="2023-04-06T04:42:00"/>
    <d v="1899-12-30T01:19:00"/>
    <n v="0.71666666666666667"/>
    <d v="1899-12-30T00:36:00"/>
    <s v="SI"/>
    <s v="jueves"/>
    <n v="48"/>
    <n v="20"/>
  </r>
  <r>
    <n v="588"/>
    <s v="Cliente_21"/>
    <n v="2"/>
    <d v="2023-04-06T02:20:00"/>
    <d v="2023-04-06T05:58:00"/>
    <s v="Mesero_3"/>
    <s v="Cena"/>
    <s v="Efectivo"/>
    <n v="33.93"/>
    <s v="Libre"/>
    <s v="Paraguay"/>
    <s v="Plato_10"/>
    <n v="134.93"/>
    <d v="2023-04-06T02:20:00"/>
    <d v="2023-04-06T02:20:00"/>
    <d v="2023-04-06T05:58:00"/>
    <d v="1899-12-30T03:38:00"/>
    <n v="0.6166666666666667"/>
    <d v="1899-12-30T03:01:00"/>
    <s v="SI"/>
    <s v="jueves"/>
    <n v="101"/>
    <n v="41"/>
  </r>
  <r>
    <n v="589"/>
    <s v="Cliente_443"/>
    <n v="4"/>
    <d v="2023-04-06T03:14:00"/>
    <d v="2023-04-06T05:57:00"/>
    <s v="Mesero_4"/>
    <s v="Almuerzo"/>
    <s v="Tarjeta de débito"/>
    <n v="28.96"/>
    <s v="Libre"/>
    <s v="Uruguay"/>
    <s v="Plato_14"/>
    <n v="312.95999999999998"/>
    <d v="2023-04-06T03:14:00"/>
    <d v="2023-04-06T03:14:00"/>
    <d v="2023-04-06T05:57:00"/>
    <d v="1899-12-30T02:43:00"/>
    <n v="2"/>
    <d v="1899-12-30T00:43:00"/>
    <s v="SI"/>
    <s v="jueves"/>
    <n v="284"/>
    <n v="114"/>
  </r>
  <r>
    <n v="590"/>
    <s v="Cliente_240"/>
    <n v="6"/>
    <d v="2023-04-06T02:45:00"/>
    <d v="2023-04-06T04:27:00"/>
    <s v="Mesero_2"/>
    <s v="Desayuno"/>
    <s v="Tarjeta de crédito"/>
    <n v="40.94"/>
    <s v="Ocupada"/>
    <s v="Venezuela"/>
    <s v="Plato_18"/>
    <n v="162.94"/>
    <d v="2023-04-06T02:45:00"/>
    <d v="2023-04-06T02:45:00"/>
    <d v="2023-04-06T04:27:00"/>
    <d v="1899-12-30T01:57:00"/>
    <n v="1.0666666666666667"/>
    <d v="1899-12-30T00:53:00"/>
    <s v="SI"/>
    <s v="jueves"/>
    <n v="122"/>
    <n v="50"/>
  </r>
  <r>
    <n v="591"/>
    <s v="Cliente_138"/>
    <n v="6"/>
    <d v="2023-04-06T03:44:00"/>
    <d v="2023-04-06T06:19:00"/>
    <s v="Mesero_3"/>
    <s v="Desayuno"/>
    <s v="Tarjeta de crédito"/>
    <n v="44.33"/>
    <s v="Libre"/>
    <s v="Bolivia"/>
    <s v="Plato_20"/>
    <n v="164.32999999999998"/>
    <d v="2023-04-06T03:44:00"/>
    <d v="2023-04-06T03:44:00"/>
    <d v="2023-04-06T06:19:00"/>
    <d v="1899-12-30T02:35:00"/>
    <n v="0.85"/>
    <d v="1899-12-30T01:44:00"/>
    <s v="SI"/>
    <s v="jueves"/>
    <n v="120"/>
    <n v="45"/>
  </r>
  <r>
    <n v="592"/>
    <s v="Cliente_177"/>
    <n v="1"/>
    <d v="2023-04-06T00:48:00"/>
    <d v="2023-04-06T02:40:00"/>
    <s v="Mesero_2"/>
    <s v="Almuerzo"/>
    <s v="Tarjeta de crédito"/>
    <n v="35.67"/>
    <s v="Reservada"/>
    <s v="Ecuador"/>
    <s v="Plato_5"/>
    <n v="129.67000000000002"/>
    <d v="2023-04-06T00:48:00"/>
    <d v="2023-04-06T00:48:00"/>
    <d v="2023-04-06T02:40:00"/>
    <d v="1899-12-30T01:52:00"/>
    <n v="1.6833333333333333"/>
    <d v="1899-12-30T00:11:00"/>
    <s v="SI"/>
    <s v="jueves"/>
    <n v="94"/>
    <n v="38"/>
  </r>
  <r>
    <n v="593"/>
    <s v="Cliente_832"/>
    <n v="5"/>
    <d v="2023-04-06T00:25:00"/>
    <d v="2023-04-06T02:17:00"/>
    <s v="Mesero_4"/>
    <s v="Almuerzo"/>
    <s v="Tarjeta de débito"/>
    <n v="48.8"/>
    <s v="Reservada"/>
    <s v="España"/>
    <s v="Plato_20"/>
    <n v="257.8"/>
    <d v="2023-04-06T00:25:00"/>
    <d v="2023-04-06T00:25:00"/>
    <d v="2023-04-06T02:17:00"/>
    <d v="1899-12-30T01:52:00"/>
    <n v="0.8"/>
    <d v="1899-12-30T01:04:00"/>
    <s v="SI"/>
    <s v="jueves"/>
    <n v="209"/>
    <n v="81"/>
  </r>
  <r>
    <n v="594"/>
    <s v="Cliente_480"/>
    <n v="1"/>
    <d v="2023-04-06T03:20:00"/>
    <d v="2023-04-06T04:49:00"/>
    <s v="Mesero_3"/>
    <s v="Almuerzo"/>
    <s v="Tarjeta de débito"/>
    <n v="46.01"/>
    <s v="Libre"/>
    <s v="Bolivia"/>
    <s v="Plato_11"/>
    <n v="185.01"/>
    <d v="2023-04-06T03:20:00"/>
    <d v="2023-04-06T03:20:00"/>
    <d v="2023-04-06T04:49:00"/>
    <d v="1899-12-30T01:29:00"/>
    <n v="1.6333333333333333"/>
    <d v="1899-12-30T00:00:00"/>
    <s v="NO"/>
    <s v="jueves"/>
    <n v="139"/>
    <n v="56"/>
  </r>
  <r>
    <n v="595"/>
    <s v="Cliente_290"/>
    <n v="5"/>
    <d v="2023-04-06T03:03:00"/>
    <d v="2023-04-06T05:27:00"/>
    <s v="Mesero_2"/>
    <s v="Almuerzo"/>
    <s v="Tarjeta de crédito"/>
    <n v="40.33"/>
    <s v="Ocupada"/>
    <s v="Paraguay"/>
    <s v="Plato_13"/>
    <n v="112.33"/>
    <d v="2023-04-06T03:03:00"/>
    <d v="2023-04-06T03:03:00"/>
    <d v="2023-04-06T05:27:00"/>
    <d v="1899-12-30T02:39:00"/>
    <n v="0.81666666666666665"/>
    <d v="1899-12-30T01:50:00"/>
    <s v="SI"/>
    <s v="jueves"/>
    <n v="72"/>
    <n v="28"/>
  </r>
  <r>
    <n v="596"/>
    <s v="Cliente_351"/>
    <n v="2"/>
    <d v="2023-04-06T01:21:00"/>
    <d v="2023-04-06T03:39:00"/>
    <s v="Mesero_2"/>
    <s v="Almuerzo"/>
    <s v="Tarjeta de débito"/>
    <n v="23.7"/>
    <s v="Ocupada"/>
    <s v="Ecuador"/>
    <s v="Plato_14"/>
    <n v="263.7"/>
    <d v="2023-04-06T01:21:00"/>
    <d v="2023-04-06T01:21:00"/>
    <d v="2023-04-06T03:39:00"/>
    <d v="1899-12-30T02:33:00"/>
    <n v="2.6333333333333333"/>
    <d v="1899-12-30T00:00:00"/>
    <s v="NO"/>
    <s v="jueves"/>
    <n v="240"/>
    <n v="97"/>
  </r>
  <r>
    <n v="597"/>
    <s v="Cliente_354"/>
    <n v="1"/>
    <d v="2023-04-06T00:51:00"/>
    <d v="2023-04-06T03:51:00"/>
    <s v="Mesero_1"/>
    <s v="Almuerzo"/>
    <s v="Tarjeta de crédito"/>
    <n v="45.46"/>
    <s v="Ocupada"/>
    <s v="Bolivia"/>
    <s v="Plato_16"/>
    <n v="195.46"/>
    <d v="2023-04-06T00:51:00"/>
    <d v="2023-04-06T00:51:00"/>
    <d v="2023-04-06T03:51:00"/>
    <d v="1899-12-30T03:15:00"/>
    <n v="2.35"/>
    <d v="1899-12-30T00:54:00"/>
    <s v="SI"/>
    <s v="jueves"/>
    <n v="150"/>
    <n v="60"/>
  </r>
  <r>
    <n v="598"/>
    <s v="Cliente_344"/>
    <n v="6"/>
    <d v="2023-04-06T03:16:00"/>
    <d v="2023-04-06T06:59:00"/>
    <s v="Mesero_5"/>
    <s v="Almuerzo"/>
    <s v="Tarjeta de crédito"/>
    <n v="11.31"/>
    <s v="Reservada"/>
    <s v="España"/>
    <s v="Plato_10"/>
    <n v="220.31"/>
    <d v="2023-04-06T03:16:00"/>
    <d v="2023-04-06T03:16:00"/>
    <d v="2023-04-06T06:59:00"/>
    <d v="1899-12-30T03:43:00"/>
    <n v="1.35"/>
    <d v="1899-12-30T02:22:00"/>
    <s v="SI"/>
    <s v="jueves"/>
    <n v="209"/>
    <n v="84"/>
  </r>
  <r>
    <n v="599"/>
    <s v="Cliente_564"/>
    <n v="3"/>
    <d v="2023-04-06T00:34:00"/>
    <d v="2023-04-06T04:21:00"/>
    <s v="Mesero_2"/>
    <s v="Almuerzo"/>
    <s v="Tarjeta de crédito"/>
    <n v="30.97"/>
    <s v="Libre"/>
    <s v="Paraguay"/>
    <s v="Plato_18"/>
    <n v="199.97"/>
    <d v="2023-04-06T00:34:00"/>
    <d v="2023-04-06T00:34:00"/>
    <d v="2023-04-06T04:21:00"/>
    <d v="1899-12-30T03:47:00"/>
    <n v="1.8"/>
    <d v="1899-12-30T01:59:00"/>
    <s v="SI"/>
    <s v="jueves"/>
    <n v="169"/>
    <n v="68"/>
  </r>
  <r>
    <n v="600"/>
    <s v="Cliente_782"/>
    <n v="4"/>
    <d v="2023-04-06T03:58:00"/>
    <d v="2023-04-06T05:01:00"/>
    <s v="Mesero_3"/>
    <s v="Almuerzo"/>
    <s v="Tarjeta de débito"/>
    <n v="41.35"/>
    <s v="Ocupada"/>
    <s v="Chile"/>
    <s v="Plato_16"/>
    <n v="185.35"/>
    <d v="2023-04-06T03:58:00"/>
    <d v="2023-04-06T03:58:00"/>
    <d v="2023-04-06T05:01:00"/>
    <d v="1899-12-30T01:18:00"/>
    <n v="1.0833333333333333"/>
    <d v="1899-12-30T00:13:00"/>
    <s v="SI"/>
    <s v="jueves"/>
    <n v="144"/>
    <n v="60"/>
  </r>
  <r>
    <n v="601"/>
    <s v="Cliente_88"/>
    <n v="1"/>
    <d v="2023-04-06T02:43:00"/>
    <d v="2023-04-06T06:15:00"/>
    <s v="Mesero_4"/>
    <s v="Cena"/>
    <s v="Tarjeta de crédito"/>
    <n v="16.809999999999999"/>
    <s v="Libre"/>
    <s v="Perú"/>
    <s v="Plato_20"/>
    <n v="308.81"/>
    <d v="2023-04-06T02:43:00"/>
    <d v="2023-04-06T02:43:00"/>
    <d v="2023-04-06T06:15:00"/>
    <d v="1899-12-30T03:32:00"/>
    <n v="1.9166666666666667"/>
    <d v="1899-12-30T01:37:00"/>
    <s v="SI"/>
    <s v="jueves"/>
    <n v="292"/>
    <n v="117"/>
  </r>
  <r>
    <n v="602"/>
    <s v="Cliente_165"/>
    <n v="3"/>
    <d v="2023-04-06T03:52:00"/>
    <d v="2023-04-06T07:00:00"/>
    <s v="Mesero_2"/>
    <s v="Almuerzo"/>
    <s v="Efectivo"/>
    <n v="16.5"/>
    <s v="Reservada"/>
    <s v="España"/>
    <s v="Plato_8"/>
    <n v="282.5"/>
    <d v="2023-04-06T03:52:00"/>
    <d v="2023-04-06T03:52:00"/>
    <d v="2023-04-06T07:00:00"/>
    <d v="1899-12-30T03:08:00"/>
    <n v="2.7"/>
    <d v="1899-12-30T00:26:00"/>
    <s v="SI"/>
    <s v="jueves"/>
    <n v="266"/>
    <n v="106"/>
  </r>
  <r>
    <n v="603"/>
    <s v="Cliente_798"/>
    <n v="6"/>
    <d v="2023-04-06T00:51:00"/>
    <d v="2023-04-06T04:21:00"/>
    <s v="Mesero_1"/>
    <s v="Almuerzo"/>
    <s v="Tarjeta de crédito"/>
    <n v="24.2"/>
    <s v="Libre"/>
    <s v="Uruguay"/>
    <s v="Plato_17"/>
    <n v="86.2"/>
    <d v="2023-04-06T00:51:00"/>
    <d v="2023-04-06T00:51:00"/>
    <d v="2023-04-06T04:21:00"/>
    <d v="1899-12-30T03:30:00"/>
    <n v="0.28333333333333333"/>
    <d v="1899-12-30T03:13:00"/>
    <s v="SI"/>
    <s v="jueves"/>
    <n v="62"/>
    <n v="24"/>
  </r>
  <r>
    <n v="604"/>
    <s v="Cliente_959"/>
    <n v="5"/>
    <d v="2023-04-06T01:18:00"/>
    <d v="2023-04-06T05:16:00"/>
    <s v="Mesero_2"/>
    <s v="Almuerzo"/>
    <s v="Tarjeta de crédito"/>
    <n v="42.6"/>
    <s v="Ocupada"/>
    <s v="Ecuador"/>
    <s v="Plato_8"/>
    <n v="147.6"/>
    <d v="2023-04-06T01:18:00"/>
    <d v="2023-04-06T01:18:00"/>
    <d v="2023-04-06T05:16:00"/>
    <d v="1899-12-30T04:13:00"/>
    <n v="0.7"/>
    <d v="1899-12-30T03:31:00"/>
    <s v="SI"/>
    <s v="jueves"/>
    <n v="105"/>
    <n v="42"/>
  </r>
  <r>
    <n v="605"/>
    <s v="Cliente_608"/>
    <n v="2"/>
    <d v="2023-04-06T02:49:00"/>
    <d v="2023-04-06T06:24:00"/>
    <s v="Mesero_3"/>
    <s v="Almuerzo"/>
    <s v="Efectivo"/>
    <n v="24.38"/>
    <s v="Ocupada"/>
    <s v="Uruguay"/>
    <s v="Plato_3"/>
    <n v="244.38"/>
    <d v="2023-04-06T02:49:00"/>
    <d v="2023-04-06T02:49:00"/>
    <d v="2023-04-06T06:24:00"/>
    <d v="1899-12-30T03:50:00"/>
    <n v="2.9333333333333331"/>
    <d v="1899-12-30T00:54:00"/>
    <s v="SI"/>
    <s v="jueves"/>
    <n v="220"/>
    <n v="87"/>
  </r>
  <r>
    <n v="606"/>
    <s v="Cliente_434"/>
    <n v="2"/>
    <d v="2023-04-06T03:14:00"/>
    <d v="2023-04-06T06:06:00"/>
    <s v="Mesero_5"/>
    <s v="Almuerzo"/>
    <s v="Tarjeta de crédito"/>
    <n v="31.58"/>
    <s v="Ocupada"/>
    <s v="Venezuela"/>
    <s v="Plato_1"/>
    <n v="214.57999999999998"/>
    <d v="2023-04-06T03:14:00"/>
    <d v="2023-04-06T03:14:00"/>
    <d v="2023-04-06T06:06:00"/>
    <d v="1899-12-30T03:07:00"/>
    <n v="2.4166666666666665"/>
    <d v="1899-12-30T00:42:00"/>
    <s v="SI"/>
    <s v="jueves"/>
    <n v="183"/>
    <n v="75"/>
  </r>
  <r>
    <n v="607"/>
    <s v="Cliente_377"/>
    <n v="1"/>
    <d v="2023-04-06T01:24:00"/>
    <d v="2023-04-06T03:29:00"/>
    <s v="Mesero_5"/>
    <s v="Almuerzo"/>
    <s v="Tarjeta de crédito"/>
    <n v="28.9"/>
    <s v="Ocupada"/>
    <s v="Paraguay"/>
    <s v="Plato_20"/>
    <n v="96.9"/>
    <d v="2023-04-06T01:24:00"/>
    <d v="2023-04-06T01:24:00"/>
    <d v="2023-04-06T03:29:00"/>
    <d v="1899-12-30T02:20:00"/>
    <n v="1.1499999999999999"/>
    <d v="1899-12-30T01:11:00"/>
    <s v="SI"/>
    <s v="jueves"/>
    <n v="68"/>
    <n v="27"/>
  </r>
  <r>
    <n v="608"/>
    <s v="Cliente_657"/>
    <n v="6"/>
    <d v="2023-04-06T03:58:00"/>
    <d v="2023-04-06T07:20:00"/>
    <s v="Mesero_3"/>
    <s v="Almuerzo"/>
    <s v="Tarjeta de crédito"/>
    <n v="36.549999999999997"/>
    <s v="Reservada"/>
    <s v="España"/>
    <s v="Plato_9"/>
    <n v="65.55"/>
    <d v="2023-04-06T03:58:00"/>
    <d v="2023-04-06T03:58:00"/>
    <d v="2023-04-06T07:20:00"/>
    <d v="1899-12-30T03:22:00"/>
    <n v="0.75"/>
    <d v="1899-12-30T02:37:00"/>
    <s v="SI"/>
    <s v="jueves"/>
    <n v="29"/>
    <n v="12"/>
  </r>
  <r>
    <n v="609"/>
    <s v="Cliente_331"/>
    <n v="4"/>
    <d v="2023-04-06T03:23:00"/>
    <d v="2023-04-06T07:02:00"/>
    <s v="Mesero_1"/>
    <s v="Almuerzo"/>
    <s v="Tarjeta de crédito"/>
    <n v="23.29"/>
    <s v="Reservada"/>
    <s v="Ecuador"/>
    <s v="Plato_15"/>
    <n v="55.29"/>
    <d v="2023-04-06T03:23:00"/>
    <d v="2023-04-06T03:23:00"/>
    <d v="2023-04-06T07:02:00"/>
    <d v="1899-12-30T03:39:00"/>
    <n v="0.45"/>
    <d v="1899-12-30T03:12:00"/>
    <s v="SI"/>
    <s v="jueves"/>
    <n v="32"/>
    <n v="13"/>
  </r>
  <r>
    <n v="610"/>
    <s v="Cliente_728"/>
    <n v="4"/>
    <d v="2023-04-06T02:12:00"/>
    <d v="2023-04-06T04:11:00"/>
    <s v="Mesero_5"/>
    <s v="Cena"/>
    <s v="Tarjeta de crédito"/>
    <n v="37.9"/>
    <s v="Ocupada"/>
    <s v="Paraguay"/>
    <s v="Plato_10"/>
    <n v="81.900000000000006"/>
    <d v="2023-04-06T02:12:00"/>
    <d v="2023-04-06T02:12:00"/>
    <d v="2023-04-06T04:11:00"/>
    <d v="1899-12-30T02:14:00"/>
    <n v="0.78333333333333333"/>
    <d v="1899-12-30T01:27:00"/>
    <s v="SI"/>
    <s v="jueves"/>
    <n v="44"/>
    <n v="19"/>
  </r>
  <r>
    <n v="611"/>
    <s v="Cliente_224"/>
    <n v="1"/>
    <d v="2023-04-06T03:55:00"/>
    <d v="2023-04-06T07:43:00"/>
    <s v="Mesero_1"/>
    <s v="Almuerzo"/>
    <s v="Tarjeta de crédito"/>
    <n v="44.28"/>
    <s v="Ocupada"/>
    <s v="Brasil"/>
    <s v="Plato_13"/>
    <n v="122.28"/>
    <d v="2023-04-06T03:55:00"/>
    <d v="2023-04-06T03:55:00"/>
    <d v="2023-04-06T07:43:00"/>
    <d v="1899-12-30T04:03:00"/>
    <n v="1.3833333333333333"/>
    <d v="1899-12-30T02:40:00"/>
    <s v="SI"/>
    <s v="jueves"/>
    <n v="78"/>
    <n v="30"/>
  </r>
  <r>
    <n v="612"/>
    <s v="Cliente_680"/>
    <n v="4"/>
    <d v="2023-04-06T01:12:00"/>
    <d v="2023-04-06T05:00:00"/>
    <s v="Mesero_5"/>
    <s v="Almuerzo"/>
    <s v="Tarjeta de crédito"/>
    <n v="23.54"/>
    <s v="Reservada"/>
    <s v="Paraguay"/>
    <s v="Plato_6"/>
    <n v="254.54"/>
    <d v="2023-04-06T01:12:00"/>
    <d v="2023-04-06T01:12:00"/>
    <d v="2023-04-06T05:00:00"/>
    <d v="1899-12-30T03:48:00"/>
    <n v="2.15"/>
    <d v="1899-12-30T01:39:00"/>
    <s v="SI"/>
    <s v="jueves"/>
    <n v="231"/>
    <n v="93"/>
  </r>
  <r>
    <n v="613"/>
    <s v="Cliente_230"/>
    <n v="5"/>
    <d v="2023-04-06T01:57:00"/>
    <d v="2023-04-06T03:35:00"/>
    <s v="Mesero_2"/>
    <s v="Desayuno"/>
    <s v="Efectivo"/>
    <n v="23.56"/>
    <s v="Reservada"/>
    <s v="España"/>
    <s v="Plato_12"/>
    <n v="308.56"/>
    <d v="2023-04-06T01:57:00"/>
    <d v="2023-04-06T01:57:00"/>
    <d v="2023-04-06T03:35:00"/>
    <d v="1899-12-30T01:38:00"/>
    <n v="2.5333333333333332"/>
    <d v="1899-12-30T00:00:00"/>
    <s v="NO"/>
    <s v="jueves"/>
    <n v="285"/>
    <n v="117"/>
  </r>
  <r>
    <n v="614"/>
    <s v="Cliente_823"/>
    <n v="6"/>
    <d v="2023-04-06T02:32:00"/>
    <d v="2023-04-06T04:37:00"/>
    <s v="Mesero_1"/>
    <s v="Desayuno"/>
    <s v="Tarjeta de débito"/>
    <n v="26.48"/>
    <s v="Reservada"/>
    <s v="Venezuela"/>
    <s v="Plato_7"/>
    <n v="98.48"/>
    <d v="2023-04-06T02:32:00"/>
    <d v="2023-04-06T02:32:00"/>
    <d v="2023-04-06T04:37:00"/>
    <d v="1899-12-30T02:05:00"/>
    <n v="0.83333333333333337"/>
    <d v="1899-12-30T01:15:00"/>
    <s v="SI"/>
    <s v="jueves"/>
    <n v="72"/>
    <n v="30"/>
  </r>
  <r>
    <n v="615"/>
    <s v="Cliente_513"/>
    <n v="1"/>
    <d v="2023-04-06T00:46:00"/>
    <d v="2023-04-06T01:53:00"/>
    <s v="Mesero_5"/>
    <s v="Cena"/>
    <s v="Tarjeta de crédito"/>
    <n v="18.420000000000002"/>
    <s v="Ocupada"/>
    <s v="Ecuador"/>
    <s v="Plato_17"/>
    <n v="351.42"/>
    <d v="2023-04-06T00:46:00"/>
    <d v="2023-04-06T00:46:00"/>
    <d v="2023-04-06T01:53:00"/>
    <d v="1899-12-30T01:22:00"/>
    <n v="2.6"/>
    <d v="1899-12-30T00:00:00"/>
    <s v="NO"/>
    <s v="jueves"/>
    <n v="333"/>
    <n v="132"/>
  </r>
  <r>
    <n v="616"/>
    <s v="Cliente_608"/>
    <n v="4"/>
    <d v="2023-04-06T00:14:00"/>
    <d v="2023-04-06T03:36:00"/>
    <s v="Mesero_5"/>
    <s v="Cena"/>
    <s v="Tarjeta de crédito"/>
    <n v="23.89"/>
    <s v="Ocupada"/>
    <s v="Venezuela"/>
    <s v="Plato_7"/>
    <n v="155.88999999999999"/>
    <d v="2023-04-06T00:14:00"/>
    <d v="2023-04-06T00:14:00"/>
    <d v="2023-04-06T03:36:00"/>
    <d v="1899-12-30T03:37:00"/>
    <n v="0.78333333333333333"/>
    <d v="1899-12-30T02:50:00"/>
    <s v="SI"/>
    <s v="jueves"/>
    <n v="132"/>
    <n v="54"/>
  </r>
  <r>
    <n v="617"/>
    <s v="Cliente_27"/>
    <n v="5"/>
    <d v="2023-04-06T01:20:00"/>
    <d v="2023-04-06T05:17:00"/>
    <s v="Mesero_2"/>
    <s v="Almuerzo"/>
    <s v="Tarjeta de crédito"/>
    <n v="38.18"/>
    <s v="Libre"/>
    <s v="Uruguay"/>
    <s v="Plato_10"/>
    <n v="180.18"/>
    <d v="2023-04-06T01:20:00"/>
    <d v="2023-04-06T01:20:00"/>
    <d v="2023-04-06T05:17:00"/>
    <d v="1899-12-30T03:57:00"/>
    <n v="0.85"/>
    <d v="1899-12-30T03:06:00"/>
    <s v="SI"/>
    <s v="jueves"/>
    <n v="142"/>
    <n v="58"/>
  </r>
  <r>
    <n v="618"/>
    <s v="Cliente_973"/>
    <n v="5"/>
    <d v="2023-04-06T00:56:00"/>
    <d v="2023-04-06T03:12:00"/>
    <s v="Mesero_4"/>
    <s v="Desayuno"/>
    <s v="Tarjeta de crédito"/>
    <n v="25.93"/>
    <s v="Libre"/>
    <s v="Chile"/>
    <s v="Plato_15"/>
    <n v="344.93"/>
    <d v="2023-04-06T00:56:00"/>
    <d v="2023-04-06T00:56:00"/>
    <d v="2023-04-06T03:12:00"/>
    <d v="1899-12-30T02:16:00"/>
    <n v="1.9666666666666666"/>
    <d v="1899-12-30T00:18:00"/>
    <s v="SI"/>
    <s v="jueves"/>
    <n v="319"/>
    <n v="128"/>
  </r>
  <r>
    <n v="619"/>
    <s v="Cliente_619"/>
    <n v="4"/>
    <d v="2023-04-06T00:16:00"/>
    <d v="2023-04-06T02:41:00"/>
    <s v="Mesero_5"/>
    <s v="Cena"/>
    <s v="Tarjeta de crédito"/>
    <n v="16.440000000000001"/>
    <s v="Reservada"/>
    <s v="Ecuador"/>
    <s v="Plato_6"/>
    <n v="148.44"/>
    <d v="2023-04-06T00:16:00"/>
    <d v="2023-04-06T00:16:00"/>
    <d v="2023-04-06T02:41:00"/>
    <d v="1899-12-30T02:25:00"/>
    <n v="1.6"/>
    <d v="1899-12-30T00:49:00"/>
    <s v="SI"/>
    <s v="jueves"/>
    <n v="132"/>
    <n v="55"/>
  </r>
  <r>
    <n v="620"/>
    <s v="Cliente_592"/>
    <n v="3"/>
    <d v="2023-04-06T02:49:00"/>
    <d v="2023-04-06T06:07:00"/>
    <s v="Mesero_4"/>
    <s v="Almuerzo"/>
    <s v="Tarjeta de crédito"/>
    <n v="26.64"/>
    <s v="Reservada"/>
    <s v="Paraguay"/>
    <s v="Plato_12"/>
    <n v="83.64"/>
    <d v="2023-04-06T02:49:00"/>
    <d v="2023-04-06T02:49:00"/>
    <d v="2023-04-06T06:07:00"/>
    <d v="1899-12-30T03:18:00"/>
    <n v="0.66666666666666663"/>
    <d v="1899-12-30T02:38:00"/>
    <s v="SI"/>
    <s v="jueves"/>
    <n v="57"/>
    <n v="24"/>
  </r>
  <r>
    <n v="621"/>
    <s v="Cliente_575"/>
    <n v="2"/>
    <d v="2023-04-06T01:08:00"/>
    <d v="2023-04-06T02:27:00"/>
    <s v="Mesero_2"/>
    <s v="Almuerzo"/>
    <s v="Tarjeta de crédito"/>
    <n v="42.27"/>
    <s v="Ocupada"/>
    <s v="Ecuador"/>
    <s v="Plato_8"/>
    <n v="147.27000000000001"/>
    <d v="2023-04-06T01:08:00"/>
    <d v="2023-04-06T01:08:00"/>
    <d v="2023-04-06T02:27:00"/>
    <d v="1899-12-30T01:34:00"/>
    <n v="0.13333333333333333"/>
    <d v="1899-12-30T01:26:00"/>
    <s v="SI"/>
    <s v="jueves"/>
    <n v="105"/>
    <n v="42"/>
  </r>
  <r>
    <n v="622"/>
    <s v="Cliente_117"/>
    <n v="5"/>
    <d v="2023-04-06T02:07:00"/>
    <d v="2023-04-06T05:31:00"/>
    <s v="Mesero_3"/>
    <s v="Cena"/>
    <s v="Tarjeta de crédito"/>
    <n v="11.47"/>
    <s v="Reservada"/>
    <s v="Argentina"/>
    <s v="Plato_17"/>
    <n v="132.47"/>
    <d v="2023-04-06T02:07:00"/>
    <d v="2023-04-06T02:07:00"/>
    <d v="2023-04-06T05:31:00"/>
    <d v="1899-12-30T03:24:00"/>
    <n v="1.3"/>
    <d v="1899-12-30T02:06:00"/>
    <s v="SI"/>
    <s v="jueves"/>
    <n v="121"/>
    <n v="48"/>
  </r>
  <r>
    <n v="623"/>
    <s v="Cliente_395"/>
    <n v="1"/>
    <d v="2023-04-06T00:45:00"/>
    <d v="2023-04-06T03:10:00"/>
    <s v="Mesero_3"/>
    <s v="Almuerzo"/>
    <s v="Efectivo"/>
    <n v="22.05"/>
    <s v="Libre"/>
    <s v="Uruguay"/>
    <s v="Plato_5"/>
    <n v="257.05"/>
    <d v="2023-04-06T00:45:00"/>
    <d v="2023-04-06T00:45:00"/>
    <d v="2023-04-06T03:10:00"/>
    <d v="1899-12-30T02:25:00"/>
    <n v="2.4166666666666665"/>
    <d v="1899-12-30T00:00:00"/>
    <s v="SI"/>
    <s v="jueves"/>
    <n v="235"/>
    <n v="95"/>
  </r>
  <r>
    <n v="624"/>
    <s v="Cliente_833"/>
    <n v="4"/>
    <d v="2023-04-06T01:56:00"/>
    <d v="2023-04-06T03:26:00"/>
    <s v="Mesero_1"/>
    <s v="Cena"/>
    <s v="Tarjeta de crédito"/>
    <n v="38"/>
    <s v="Reservada"/>
    <s v="Argentina"/>
    <s v="Plato_19"/>
    <n v="140"/>
    <d v="2023-04-06T01:56:00"/>
    <d v="2023-04-06T01:56:00"/>
    <d v="2023-04-06T03:26:00"/>
    <d v="1899-12-30T01:30:00"/>
    <n v="1.3166666666666667"/>
    <d v="1899-12-30T00:11:00"/>
    <s v="SI"/>
    <s v="jueves"/>
    <n v="102"/>
    <n v="40"/>
  </r>
  <r>
    <n v="625"/>
    <s v="Cliente_511"/>
    <n v="4"/>
    <d v="2023-04-06T00:09:00"/>
    <d v="2023-04-06T03:22:00"/>
    <s v="Mesero_4"/>
    <s v="Cena"/>
    <s v="Tarjeta de crédito"/>
    <n v="41.73"/>
    <s v="Ocupada"/>
    <s v="Chile"/>
    <s v="Plato_4"/>
    <n v="180.73"/>
    <d v="2023-04-06T00:09:00"/>
    <d v="2023-04-06T00:09:00"/>
    <d v="2023-04-06T03:22:00"/>
    <d v="1899-12-30T03:28:00"/>
    <n v="1.6166666666666667"/>
    <d v="1899-12-30T01:51:00"/>
    <s v="SI"/>
    <s v="jueves"/>
    <n v="139"/>
    <n v="55"/>
  </r>
  <r>
    <n v="626"/>
    <s v="Cliente_772"/>
    <n v="4"/>
    <d v="2023-04-06T02:45:00"/>
    <d v="2023-04-06T04:10:00"/>
    <s v="Mesero_4"/>
    <s v="Desayuno"/>
    <s v="Tarjeta de crédito"/>
    <n v="19.239999999999998"/>
    <s v="Libre"/>
    <s v="Argentina"/>
    <s v="Plato_2"/>
    <n v="156.24"/>
    <d v="2023-04-06T02:45:00"/>
    <d v="2023-04-06T02:45:00"/>
    <d v="2023-04-06T04:10:00"/>
    <d v="1899-12-30T01:25:00"/>
    <n v="0.96666666666666667"/>
    <d v="1899-12-30T00:27:00"/>
    <s v="SI"/>
    <s v="jueves"/>
    <n v="137"/>
    <n v="56"/>
  </r>
  <r>
    <n v="627"/>
    <s v="Cliente_336"/>
    <n v="3"/>
    <d v="2023-04-06T02:23:00"/>
    <d v="2023-04-06T04:13:00"/>
    <s v="Mesero_3"/>
    <s v="Almuerzo"/>
    <s v="Tarjeta de crédito"/>
    <n v="44.24"/>
    <s v="Ocupada"/>
    <s v="Ecuador"/>
    <s v="Plato_13"/>
    <n v="65.240000000000009"/>
    <d v="2023-04-06T02:23:00"/>
    <d v="2023-04-06T02:23:00"/>
    <d v="2023-04-06T04:13:00"/>
    <d v="1899-12-30T02:05:00"/>
    <n v="0.6166666666666667"/>
    <d v="1899-12-30T01:28:00"/>
    <s v="SI"/>
    <s v="jueves"/>
    <n v="21"/>
    <n v="8"/>
  </r>
  <r>
    <n v="628"/>
    <s v="Cliente_124"/>
    <n v="1"/>
    <d v="2023-04-06T00:09:00"/>
    <d v="2023-04-06T01:37:00"/>
    <s v="Mesero_3"/>
    <s v="Desayuno"/>
    <s v="Tarjeta de crédito"/>
    <n v="15.03"/>
    <s v="Reservada"/>
    <s v="Chile"/>
    <s v="Plato_7"/>
    <n v="183.03"/>
    <d v="2023-04-06T00:09:00"/>
    <d v="2023-04-06T00:09:00"/>
    <d v="2023-04-06T01:37:00"/>
    <d v="1899-12-30T01:28:00"/>
    <n v="0.71666666666666667"/>
    <d v="1899-12-30T00:45:00"/>
    <s v="SI"/>
    <s v="jueves"/>
    <n v="168"/>
    <n v="65"/>
  </r>
  <r>
    <n v="629"/>
    <s v="Cliente_828"/>
    <n v="2"/>
    <d v="2023-04-06T02:07:00"/>
    <d v="2023-04-06T05:55:00"/>
    <s v="Mesero_4"/>
    <s v="Cena"/>
    <s v="Tarjeta de débito"/>
    <n v="26.07"/>
    <s v="Ocupada"/>
    <s v="Argentina"/>
    <s v="Plato_18"/>
    <n v="156.07"/>
    <d v="2023-04-06T02:07:00"/>
    <d v="2023-04-06T02:07:00"/>
    <d v="2023-04-06T05:55:00"/>
    <d v="1899-12-30T04:03:00"/>
    <n v="1.4"/>
    <d v="1899-12-30T02:39:00"/>
    <s v="SI"/>
    <s v="jueves"/>
    <n v="130"/>
    <n v="54"/>
  </r>
  <r>
    <n v="630"/>
    <s v="Cliente_385"/>
    <n v="2"/>
    <d v="2023-04-06T00:02:00"/>
    <d v="2023-04-06T02:49:00"/>
    <s v="Mesero_5"/>
    <s v="Almuerzo"/>
    <s v="Tarjeta de débito"/>
    <n v="36.619999999999997"/>
    <s v="Libre"/>
    <s v="Bolivia"/>
    <s v="Plato_17"/>
    <n v="218.62"/>
    <d v="2023-04-06T00:02:00"/>
    <d v="2023-04-06T00:02:00"/>
    <d v="2023-04-06T02:49:00"/>
    <d v="1899-12-30T02:47:00"/>
    <n v="1.25"/>
    <d v="1899-12-30T01:32:00"/>
    <s v="SI"/>
    <s v="jueves"/>
    <n v="182"/>
    <n v="69"/>
  </r>
  <r>
    <n v="631"/>
    <s v="Cliente_841"/>
    <n v="1"/>
    <d v="2023-04-06T00:21:00"/>
    <d v="2023-04-06T02:51:00"/>
    <s v="Mesero_5"/>
    <s v="Cena"/>
    <s v="Tarjeta de crédito"/>
    <n v="39.71"/>
    <s v="Reservada"/>
    <s v="Colombia"/>
    <s v="Plato_5"/>
    <n v="105.71000000000001"/>
    <d v="2023-04-06T00:21:00"/>
    <d v="2023-04-06T00:21:00"/>
    <d v="2023-04-06T02:51:00"/>
    <d v="1899-12-30T02:30:00"/>
    <n v="0.76666666666666672"/>
    <d v="1899-12-30T01:44:00"/>
    <s v="SI"/>
    <s v="jueves"/>
    <n v="66"/>
    <n v="27"/>
  </r>
  <r>
    <n v="632"/>
    <s v="Cliente_605"/>
    <n v="2"/>
    <d v="2023-04-06T00:15:00"/>
    <d v="2023-04-06T02:55:00"/>
    <s v="Mesero_3"/>
    <s v="Desayuno"/>
    <s v="Tarjeta de crédito"/>
    <n v="22.41"/>
    <s v="Libre"/>
    <s v="Ecuador"/>
    <s v="Plato_15"/>
    <n v="151.41"/>
    <d v="2023-04-06T00:15:00"/>
    <d v="2023-04-06T00:15:00"/>
    <d v="2023-04-06T02:55:00"/>
    <d v="1899-12-30T02:40:00"/>
    <n v="1.4666666666666666"/>
    <d v="1899-12-30T01:12:00"/>
    <s v="SI"/>
    <s v="jueves"/>
    <n v="129"/>
    <n v="52"/>
  </r>
  <r>
    <n v="633"/>
    <s v="Cliente_197"/>
    <n v="5"/>
    <d v="2023-04-06T03:43:00"/>
    <d v="2023-04-06T05:28:00"/>
    <s v="Mesero_3"/>
    <s v="Almuerzo"/>
    <s v="Tarjeta de crédito"/>
    <n v="11.19"/>
    <s v="Reservada"/>
    <s v="Bolivia"/>
    <s v="Plato_2"/>
    <n v="247.19"/>
    <d v="2023-04-06T03:43:00"/>
    <d v="2023-04-06T03:43:00"/>
    <d v="2023-04-06T05:28:00"/>
    <d v="1899-12-30T01:45:00"/>
    <n v="2.4833333333333334"/>
    <d v="1899-12-30T00:00:00"/>
    <s v="NO"/>
    <s v="jueves"/>
    <n v="236"/>
    <n v="98"/>
  </r>
  <r>
    <n v="634"/>
    <s v="Cliente_285"/>
    <n v="1"/>
    <d v="2023-04-06T00:03:00"/>
    <d v="2023-04-06T03:36:00"/>
    <s v="Mesero_1"/>
    <s v="Desayuno"/>
    <s v="Tarjeta de crédito"/>
    <n v="29.25"/>
    <s v="Reservada"/>
    <s v="Venezuela"/>
    <s v="Plato_5"/>
    <n v="373.25"/>
    <d v="2023-04-06T00:03:00"/>
    <d v="2023-04-06T00:03:00"/>
    <d v="2023-04-06T03:36:00"/>
    <d v="1899-12-30T03:33:00"/>
    <n v="2.6166666666666667"/>
    <d v="1899-12-30T00:56:00"/>
    <s v="SI"/>
    <s v="jueves"/>
    <n v="344"/>
    <n v="135"/>
  </r>
  <r>
    <n v="635"/>
    <s v="Cliente_19"/>
    <n v="2"/>
    <d v="2023-04-06T00:17:00"/>
    <d v="2023-04-06T03:04:00"/>
    <s v="Mesero_2"/>
    <s v="Almuerzo"/>
    <s v="Tarjeta de crédito"/>
    <n v="22.15"/>
    <s v="Libre"/>
    <s v="Perú"/>
    <s v="Plato_9"/>
    <n v="80.150000000000006"/>
    <d v="2023-04-06T00:17:00"/>
    <d v="2023-04-06T00:17:00"/>
    <d v="2023-04-06T03:04:00"/>
    <d v="1899-12-30T02:47:00"/>
    <n v="0.41666666666666669"/>
    <d v="1899-12-30T02:22:00"/>
    <s v="SI"/>
    <s v="jueves"/>
    <n v="58"/>
    <n v="24"/>
  </r>
  <r>
    <n v="636"/>
    <s v="Cliente_586"/>
    <n v="3"/>
    <d v="2023-04-06T03:35:00"/>
    <d v="2023-04-06T05:48:00"/>
    <s v="Mesero_5"/>
    <s v="Cena"/>
    <s v="Tarjeta de débito"/>
    <n v="32.86"/>
    <s v="Libre"/>
    <s v="Ecuador"/>
    <s v="Plato_7"/>
    <n v="158.86000000000001"/>
    <d v="2023-04-06T03:35:00"/>
    <d v="2023-04-06T03:35:00"/>
    <d v="2023-04-06T05:48:00"/>
    <d v="1899-12-30T02:13:00"/>
    <n v="2.5166666666666666"/>
    <d v="1899-12-30T00:00:00"/>
    <s v="NO"/>
    <s v="jueves"/>
    <n v="126"/>
    <n v="52"/>
  </r>
  <r>
    <n v="637"/>
    <s v="Cliente_687"/>
    <n v="3"/>
    <d v="2023-04-06T01:55:00"/>
    <d v="2023-04-06T04:32:00"/>
    <s v="Mesero_4"/>
    <s v="Almuerzo"/>
    <s v="Tarjeta de crédito"/>
    <n v="36.58"/>
    <s v="Reservada"/>
    <s v="Ecuador"/>
    <s v="Plato_11"/>
    <n v="153.57999999999998"/>
    <d v="2023-04-06T01:55:00"/>
    <d v="2023-04-06T01:55:00"/>
    <d v="2023-04-06T04:32:00"/>
    <d v="1899-12-30T02:37:00"/>
    <n v="1.0166666666666666"/>
    <d v="1899-12-30T01:36:00"/>
    <s v="SI"/>
    <s v="jueves"/>
    <n v="117"/>
    <n v="47"/>
  </r>
  <r>
    <n v="638"/>
    <s v="Cliente_406"/>
    <n v="6"/>
    <d v="2023-04-06T00:54:00"/>
    <d v="2023-04-06T02:16:00"/>
    <s v="Mesero_3"/>
    <s v="Cena"/>
    <s v="Tarjeta de crédito"/>
    <n v="30.71"/>
    <s v="Ocupada"/>
    <s v="Argentina"/>
    <s v="Plato_2"/>
    <n v="120.71000000000001"/>
    <d v="2023-04-06T00:54:00"/>
    <d v="2023-04-06T00:54:00"/>
    <d v="2023-04-06T02:16:00"/>
    <d v="1899-12-30T01:37:00"/>
    <n v="0.73333333333333328"/>
    <d v="1899-12-30T00:53:00"/>
    <s v="SI"/>
    <s v="jueves"/>
    <n v="90"/>
    <n v="36"/>
  </r>
  <r>
    <n v="639"/>
    <s v="Cliente_415"/>
    <n v="4"/>
    <d v="2023-04-06T02:17:00"/>
    <d v="2023-04-06T05:19:00"/>
    <s v="Mesero_2"/>
    <s v="Cena"/>
    <s v="Tarjeta de crédito"/>
    <n v="18.97"/>
    <s v="Reservada"/>
    <s v="España"/>
    <s v="Plato_10"/>
    <n v="170.97"/>
    <d v="2023-04-06T02:17:00"/>
    <d v="2023-04-06T02:17:00"/>
    <d v="2023-04-06T05:19:00"/>
    <d v="1899-12-30T03:02:00"/>
    <n v="2.2666666666666666"/>
    <d v="1899-12-30T00:46:00"/>
    <s v="SI"/>
    <s v="jueves"/>
    <n v="152"/>
    <n v="62"/>
  </r>
  <r>
    <n v="640"/>
    <s v="Cliente_456"/>
    <n v="3"/>
    <d v="2023-04-06T00:41:00"/>
    <d v="2023-04-06T01:50:00"/>
    <s v="Mesero_3"/>
    <s v="Almuerzo"/>
    <s v="Tarjeta de débito"/>
    <n v="49.29"/>
    <s v="Libre"/>
    <s v="Venezuela"/>
    <s v="Plato_10"/>
    <n v="268.29000000000002"/>
    <d v="2023-04-06T00:41:00"/>
    <d v="2023-04-06T00:41:00"/>
    <d v="2023-04-06T01:50:00"/>
    <d v="1899-12-30T01:09:00"/>
    <n v="1.25"/>
    <d v="1899-12-30T00:00:00"/>
    <s v="NO"/>
    <s v="jueves"/>
    <n v="219"/>
    <n v="88"/>
  </r>
  <r>
    <n v="641"/>
    <s v="Cliente_820"/>
    <n v="4"/>
    <d v="2023-04-06T01:08:00"/>
    <d v="2023-04-06T03:52:00"/>
    <s v="Mesero_1"/>
    <s v="Almuerzo"/>
    <s v="Tarjeta de débito"/>
    <n v="39.68"/>
    <s v="Reservada"/>
    <s v="Ecuador"/>
    <s v="Plato_9"/>
    <n v="247.68"/>
    <d v="2023-04-06T01:08:00"/>
    <d v="2023-04-06T01:08:00"/>
    <d v="2023-04-06T03:52:00"/>
    <d v="1899-12-30T02:44:00"/>
    <n v="1.2333333333333334"/>
    <d v="1899-12-30T01:30:00"/>
    <s v="SI"/>
    <s v="jueves"/>
    <n v="208"/>
    <n v="84"/>
  </r>
  <r>
    <n v="642"/>
    <s v="Cliente_698"/>
    <n v="1"/>
    <d v="2023-04-06T02:36:00"/>
    <d v="2023-04-06T05:24:00"/>
    <s v="Mesero_2"/>
    <s v="Almuerzo"/>
    <s v="Tarjeta de crédito"/>
    <n v="11.11"/>
    <s v="Ocupada"/>
    <s v="Argentina"/>
    <s v="Plato_13"/>
    <n v="187.11"/>
    <d v="2023-04-06T02:36:00"/>
    <d v="2023-04-06T02:36:00"/>
    <d v="2023-04-06T05:24:00"/>
    <d v="1899-12-30T03:03:00"/>
    <n v="1.35"/>
    <d v="1899-12-30T01:42:00"/>
    <s v="SI"/>
    <s v="jueves"/>
    <n v="176"/>
    <n v="71"/>
  </r>
  <r>
    <n v="643"/>
    <s v="Cliente_59"/>
    <n v="2"/>
    <d v="2023-04-06T00:17:00"/>
    <d v="2023-04-06T01:56:00"/>
    <s v="Mesero_2"/>
    <s v="Desayuno"/>
    <s v="Tarjeta de débito"/>
    <n v="28.81"/>
    <s v="Ocupada"/>
    <s v="Uruguay"/>
    <s v="Plato_11"/>
    <n v="61.81"/>
    <d v="2023-04-06T00:17:00"/>
    <d v="2023-04-06T00:17:00"/>
    <d v="2023-04-06T01:56:00"/>
    <d v="1899-12-30T01:54:00"/>
    <n v="0.3"/>
    <d v="1899-12-30T01:36:00"/>
    <s v="SI"/>
    <s v="jueves"/>
    <n v="33"/>
    <n v="13"/>
  </r>
  <r>
    <n v="644"/>
    <s v="Cliente_799"/>
    <n v="6"/>
    <d v="2023-04-06T03:44:00"/>
    <d v="2023-04-06T07:10:00"/>
    <s v="Mesero_1"/>
    <s v="Almuerzo"/>
    <s v="Tarjeta de débito"/>
    <n v="13.86"/>
    <s v="Reservada"/>
    <s v="Ecuador"/>
    <s v="Plato_17"/>
    <n v="106.86"/>
    <d v="2023-04-06T03:44:00"/>
    <d v="2023-04-06T03:44:00"/>
    <d v="2023-04-06T07:10:00"/>
    <d v="1899-12-30T03:26:00"/>
    <n v="0.85"/>
    <d v="1899-12-30T02:35:00"/>
    <s v="SI"/>
    <s v="jueves"/>
    <n v="93"/>
    <n v="36"/>
  </r>
  <r>
    <n v="645"/>
    <s v="Cliente_196"/>
    <n v="6"/>
    <d v="2023-04-06T02:50:00"/>
    <d v="2023-04-06T06:25:00"/>
    <s v="Mesero_3"/>
    <s v="Cena"/>
    <s v="Efectivo"/>
    <n v="40.03"/>
    <s v="Libre"/>
    <s v="Bolivia"/>
    <s v="Plato_11"/>
    <n v="220.03"/>
    <d v="2023-04-06T02:50:00"/>
    <d v="2023-04-06T02:50:00"/>
    <d v="2023-04-06T06:25:00"/>
    <d v="1899-12-30T03:35:00"/>
    <n v="1.6166666666666667"/>
    <d v="1899-12-30T01:58:00"/>
    <s v="SI"/>
    <s v="jueves"/>
    <n v="180"/>
    <n v="72"/>
  </r>
  <r>
    <n v="646"/>
    <s v="Cliente_623"/>
    <n v="2"/>
    <d v="2023-04-06T03:59:00"/>
    <d v="2023-04-06T06:38:00"/>
    <s v="Mesero_2"/>
    <s v="Almuerzo"/>
    <s v="Tarjeta de débito"/>
    <n v="12.59"/>
    <s v="Libre"/>
    <s v="Bolivia"/>
    <s v="Plato_8"/>
    <n v="82.59"/>
    <d v="2023-04-06T03:59:00"/>
    <d v="2023-04-06T03:59:00"/>
    <d v="2023-04-06T06:38:00"/>
    <d v="1899-12-30T02:39:00"/>
    <n v="0.6"/>
    <d v="1899-12-30T02:03:00"/>
    <s v="SI"/>
    <s v="jueves"/>
    <n v="70"/>
    <n v="28"/>
  </r>
  <r>
    <n v="647"/>
    <s v="Cliente_52"/>
    <n v="2"/>
    <d v="2023-04-06T02:55:00"/>
    <d v="2023-04-06T06:25:00"/>
    <s v="Mesero_2"/>
    <s v="Almuerzo"/>
    <s v="Tarjeta de crédito"/>
    <n v="42.79"/>
    <s v="Reservada"/>
    <s v="Bolivia"/>
    <s v="Plato_4"/>
    <n v="140.79"/>
    <d v="2023-04-06T02:55:00"/>
    <d v="2023-04-06T02:55:00"/>
    <d v="2023-04-06T06:25:00"/>
    <d v="1899-12-30T03:30:00"/>
    <n v="0.65"/>
    <d v="1899-12-30T02:51:00"/>
    <s v="SI"/>
    <s v="jueves"/>
    <n v="98"/>
    <n v="40"/>
  </r>
  <r>
    <n v="648"/>
    <s v="Cliente_946"/>
    <n v="1"/>
    <d v="2023-04-06T02:59:00"/>
    <d v="2023-04-06T04:55:00"/>
    <s v="Mesero_2"/>
    <s v="Cena"/>
    <s v="Tarjeta de crédito"/>
    <n v="17.43"/>
    <s v="Libre"/>
    <s v="Brasil"/>
    <s v="Plato_16"/>
    <n v="73.430000000000007"/>
    <d v="2023-04-06T02:59:00"/>
    <d v="2023-04-06T02:59:00"/>
    <d v="2023-04-06T04:55:00"/>
    <d v="1899-12-30T01:56:00"/>
    <n v="0.78333333333333333"/>
    <d v="1899-12-30T01:09:00"/>
    <s v="SI"/>
    <s v="jueves"/>
    <n v="56"/>
    <n v="24"/>
  </r>
  <r>
    <n v="649"/>
    <s v="Cliente_278"/>
    <n v="1"/>
    <d v="2023-04-06T00:55:00"/>
    <d v="2023-04-06T03:45:00"/>
    <s v="Mesero_5"/>
    <s v="Almuerzo"/>
    <s v="Efectivo"/>
    <n v="15.98"/>
    <s v="Ocupada"/>
    <s v="Paraguay"/>
    <s v="Plato_9"/>
    <n v="271.98"/>
    <d v="2023-04-06T00:55:00"/>
    <d v="2023-04-06T00:55:00"/>
    <d v="2023-04-06T03:45:00"/>
    <d v="1899-12-30T03:05:00"/>
    <n v="1.8166666666666667"/>
    <d v="1899-12-30T01:16:00"/>
    <s v="SI"/>
    <s v="jueves"/>
    <n v="256"/>
    <n v="106"/>
  </r>
  <r>
    <n v="650"/>
    <s v="Cliente_232"/>
    <n v="3"/>
    <d v="2023-04-07T03:33:00"/>
    <d v="2023-04-07T05:02:00"/>
    <s v="Mesero_3"/>
    <s v="Almuerzo"/>
    <s v="Tarjeta de débito"/>
    <n v="38.21"/>
    <s v="Libre"/>
    <s v="Argentina"/>
    <s v="Plato_13"/>
    <n v="275.20999999999998"/>
    <d v="2023-04-07T03:33:00"/>
    <d v="2023-04-07T03:33:00"/>
    <d v="2023-04-07T05:02:00"/>
    <d v="1899-12-30T01:29:00"/>
    <n v="1.2666666666666666"/>
    <d v="1899-12-30T00:13:00"/>
    <s v="SI"/>
    <s v="viernes"/>
    <n v="237"/>
    <n v="95"/>
  </r>
  <r>
    <n v="651"/>
    <s v="Cliente_595"/>
    <n v="4"/>
    <d v="2023-04-07T02:04:00"/>
    <d v="2023-04-07T05:44:00"/>
    <s v="Mesero_4"/>
    <s v="Cena"/>
    <s v="Tarjeta de crédito"/>
    <n v="20.27"/>
    <s v="Libre"/>
    <s v="Argentina"/>
    <s v="Plato_20"/>
    <n v="229.27"/>
    <d v="2023-04-07T02:04:00"/>
    <d v="2023-04-07T02:04:00"/>
    <d v="2023-04-07T05:44:00"/>
    <d v="1899-12-30T03:40:00"/>
    <n v="1.4666666666666666"/>
    <d v="1899-12-30T02:12:00"/>
    <s v="SI"/>
    <s v="viernes"/>
    <n v="209"/>
    <n v="80"/>
  </r>
  <r>
    <n v="652"/>
    <s v="Cliente_968"/>
    <n v="5"/>
    <d v="2023-04-07T00:06:00"/>
    <d v="2023-04-07T02:26:00"/>
    <s v="Mesero_2"/>
    <s v="Almuerzo"/>
    <s v="Tarjeta de débito"/>
    <n v="23.26"/>
    <s v="Ocupada"/>
    <s v="Uruguay"/>
    <s v="Plato_17"/>
    <n v="193.26"/>
    <d v="2023-04-07T00:06:00"/>
    <d v="2023-04-07T00:06:00"/>
    <d v="2023-04-07T02:26:00"/>
    <d v="1899-12-30T02:35:00"/>
    <n v="0.83333333333333337"/>
    <d v="1899-12-30T01:45:00"/>
    <s v="SI"/>
    <s v="viernes"/>
    <n v="170"/>
    <n v="66"/>
  </r>
  <r>
    <n v="653"/>
    <s v="Cliente_2"/>
    <n v="5"/>
    <d v="2023-04-07T02:31:00"/>
    <d v="2023-04-07T04:20:00"/>
    <s v="Mesero_1"/>
    <s v="Almuerzo"/>
    <s v="Tarjeta de crédito"/>
    <n v="34.33"/>
    <s v="Libre"/>
    <s v="Venezuela"/>
    <s v="Plato_16"/>
    <n v="278.33"/>
    <d v="2023-04-07T02:31:00"/>
    <d v="2023-04-07T02:31:00"/>
    <d v="2023-04-07T04:20:00"/>
    <d v="1899-12-30T01:49:00"/>
    <n v="2.5"/>
    <d v="1899-12-30T00:00:00"/>
    <s v="NO"/>
    <s v="viernes"/>
    <n v="244"/>
    <n v="100"/>
  </r>
  <r>
    <n v="654"/>
    <s v="Cliente_880"/>
    <n v="5"/>
    <d v="2023-04-07T00:02:00"/>
    <d v="2023-04-07T01:44:00"/>
    <s v="Mesero_5"/>
    <s v="Cena"/>
    <s v="Tarjeta de crédito"/>
    <n v="23.98"/>
    <s v="Ocupada"/>
    <s v="Uruguay"/>
    <s v="Plato_5"/>
    <n v="65.98"/>
    <d v="2023-04-07T00:02:00"/>
    <d v="2023-04-07T00:02:00"/>
    <d v="2023-04-07T01:44:00"/>
    <d v="1899-12-30T01:57:00"/>
    <n v="0.73333333333333328"/>
    <d v="1899-12-30T01:13:00"/>
    <s v="SI"/>
    <s v="viernes"/>
    <n v="42"/>
    <n v="17"/>
  </r>
  <r>
    <n v="655"/>
    <s v="Cliente_626"/>
    <n v="4"/>
    <d v="2023-04-07T01:15:00"/>
    <d v="2023-04-07T04:49:00"/>
    <s v="Mesero_5"/>
    <s v="Almuerzo"/>
    <s v="Efectivo"/>
    <n v="21.7"/>
    <s v="Reservada"/>
    <s v="Brasil"/>
    <s v="Plato_17"/>
    <n v="114.7"/>
    <d v="2023-04-07T01:15:00"/>
    <d v="2023-04-07T01:15:00"/>
    <d v="2023-04-07T04:49:00"/>
    <d v="1899-12-30T03:34:00"/>
    <n v="0.6"/>
    <d v="1899-12-30T02:58:00"/>
    <s v="SI"/>
    <s v="viernes"/>
    <n v="93"/>
    <n v="36"/>
  </r>
  <r>
    <n v="656"/>
    <s v="Cliente_411"/>
    <n v="6"/>
    <d v="2023-04-07T03:36:00"/>
    <d v="2023-04-07T06:40:00"/>
    <s v="Mesero_1"/>
    <s v="Cena"/>
    <s v="Tarjeta de crédito"/>
    <n v="31.23"/>
    <s v="Reservada"/>
    <s v="Argentina"/>
    <s v="Plato_14"/>
    <n v="188.23"/>
    <d v="2023-04-07T03:36:00"/>
    <d v="2023-04-07T03:36:00"/>
    <d v="2023-04-07T06:40:00"/>
    <d v="1899-12-30T03:04:00"/>
    <n v="1.8333333333333333"/>
    <d v="1899-12-30T01:14:00"/>
    <s v="SI"/>
    <s v="viernes"/>
    <n v="157"/>
    <n v="63"/>
  </r>
  <r>
    <n v="657"/>
    <s v="Cliente_123"/>
    <n v="2"/>
    <d v="2023-04-07T00:51:00"/>
    <d v="2023-04-07T04:07:00"/>
    <s v="Mesero_1"/>
    <s v="Almuerzo"/>
    <s v="Efectivo"/>
    <n v="44.2"/>
    <s v="Reservada"/>
    <s v="Chile"/>
    <s v="Plato_20"/>
    <n v="240.2"/>
    <d v="2023-04-07T00:51:00"/>
    <d v="2023-04-07T00:51:00"/>
    <d v="2023-04-07T04:07:00"/>
    <d v="1899-12-30T03:16:00"/>
    <n v="2.2333333333333334"/>
    <d v="1899-12-30T01:02:00"/>
    <s v="SI"/>
    <s v="viernes"/>
    <n v="196"/>
    <n v="76"/>
  </r>
  <r>
    <n v="658"/>
    <s v="Cliente_910"/>
    <n v="5"/>
    <d v="2023-04-07T01:43:00"/>
    <d v="2023-04-07T05:02:00"/>
    <s v="Mesero_5"/>
    <s v="Desayuno"/>
    <s v="Efectivo"/>
    <n v="31.27"/>
    <s v="Reservada"/>
    <s v="Brasil"/>
    <s v="Plato_15"/>
    <n v="117.27"/>
    <d v="2023-04-07T01:43:00"/>
    <d v="2023-04-07T01:43:00"/>
    <d v="2023-04-07T05:02:00"/>
    <d v="1899-12-30T03:19:00"/>
    <n v="0.8"/>
    <d v="1899-12-30T02:31:00"/>
    <s v="SI"/>
    <s v="viernes"/>
    <n v="86"/>
    <n v="35"/>
  </r>
  <r>
    <n v="659"/>
    <s v="Cliente_539"/>
    <n v="4"/>
    <d v="2023-04-07T02:50:00"/>
    <d v="2023-04-07T04:03:00"/>
    <s v="Mesero_4"/>
    <s v="Almuerzo"/>
    <s v="Tarjeta de crédito"/>
    <n v="35.24"/>
    <s v="Ocupada"/>
    <s v="Perú"/>
    <s v="Plato_9"/>
    <n v="122.24000000000001"/>
    <d v="2023-04-07T02:50:00"/>
    <d v="2023-04-07T02:50:00"/>
    <d v="2023-04-07T04:03:00"/>
    <d v="1899-12-30T01:28:00"/>
    <n v="0.51666666666666672"/>
    <d v="1899-12-30T00:57:00"/>
    <s v="SI"/>
    <s v="viernes"/>
    <n v="87"/>
    <n v="36"/>
  </r>
  <r>
    <n v="660"/>
    <s v="Cliente_483"/>
    <n v="4"/>
    <d v="2023-04-07T01:56:00"/>
    <d v="2023-04-07T05:51:00"/>
    <s v="Mesero_2"/>
    <s v="Desayuno"/>
    <s v="Tarjeta de crédito"/>
    <n v="15.91"/>
    <s v="Reservada"/>
    <s v="Brasil"/>
    <s v="Plato_12"/>
    <n v="223.91"/>
    <d v="2023-04-07T01:56:00"/>
    <d v="2023-04-07T01:56:00"/>
    <d v="2023-04-07T05:51:00"/>
    <d v="1899-12-30T03:55:00"/>
    <n v="0.75"/>
    <d v="1899-12-30T03:10:00"/>
    <s v="SI"/>
    <s v="viernes"/>
    <n v="208"/>
    <n v="82"/>
  </r>
  <r>
    <n v="661"/>
    <s v="Cliente_949"/>
    <n v="4"/>
    <d v="2023-04-07T03:22:00"/>
    <d v="2023-04-07T06:52:00"/>
    <s v="Mesero_4"/>
    <s v="Cena"/>
    <s v="Tarjeta de crédito"/>
    <n v="32.54"/>
    <s v="Ocupada"/>
    <s v="Argentina"/>
    <s v="Plato_14"/>
    <n v="238.54"/>
    <d v="2023-04-07T03:22:00"/>
    <d v="2023-04-07T03:22:00"/>
    <d v="2023-04-07T06:52:00"/>
    <d v="1899-12-30T03:45:00"/>
    <n v="2.25"/>
    <d v="1899-12-30T01:30:00"/>
    <s v="SI"/>
    <s v="viernes"/>
    <n v="206"/>
    <n v="83"/>
  </r>
  <r>
    <n v="662"/>
    <s v="Cliente_642"/>
    <n v="4"/>
    <d v="2023-04-07T02:01:00"/>
    <d v="2023-04-07T05:02:00"/>
    <s v="Mesero_1"/>
    <s v="Almuerzo"/>
    <s v="Tarjeta de crédito"/>
    <n v="11.64"/>
    <s v="Libre"/>
    <s v="Bolivia"/>
    <s v="Plato_7"/>
    <n v="144.63999999999999"/>
    <d v="2023-04-07T02:01:00"/>
    <d v="2023-04-07T02:01:00"/>
    <d v="2023-04-07T05:02:00"/>
    <d v="1899-12-30T03:01:00"/>
    <n v="1.4166666666666667"/>
    <d v="1899-12-30T01:36:00"/>
    <s v="SI"/>
    <s v="viernes"/>
    <n v="133"/>
    <n v="54"/>
  </r>
  <r>
    <n v="663"/>
    <s v="Cliente_962"/>
    <n v="1"/>
    <d v="2023-04-07T01:09:00"/>
    <d v="2023-04-07T03:47:00"/>
    <s v="Mesero_1"/>
    <s v="Almuerzo"/>
    <s v="Efectivo"/>
    <n v="41.8"/>
    <s v="Ocupada"/>
    <s v="España"/>
    <s v="Plato_4"/>
    <n v="155.80000000000001"/>
    <d v="2023-04-07T01:09:00"/>
    <d v="2023-04-07T01:09:00"/>
    <d v="2023-04-07T03:47:00"/>
    <d v="1899-12-30T02:53:00"/>
    <n v="1.45"/>
    <d v="1899-12-30T01:26:00"/>
    <s v="SI"/>
    <s v="viernes"/>
    <n v="114"/>
    <n v="48"/>
  </r>
  <r>
    <n v="664"/>
    <s v="Cliente_883"/>
    <n v="6"/>
    <d v="2023-04-07T01:35:00"/>
    <d v="2023-04-07T03:53:00"/>
    <s v="Mesero_4"/>
    <s v="Desayuno"/>
    <s v="Tarjeta de débito"/>
    <n v="31.27"/>
    <s v="Reservada"/>
    <s v="Colombia"/>
    <s v="Plato_4"/>
    <n v="153.27000000000001"/>
    <d v="2023-04-07T01:35:00"/>
    <d v="2023-04-07T01:35:00"/>
    <d v="2023-04-07T03:53:00"/>
    <d v="1899-12-30T02:18:00"/>
    <n v="1.65"/>
    <d v="1899-12-30T00:39:00"/>
    <s v="SI"/>
    <s v="viernes"/>
    <n v="122"/>
    <n v="51"/>
  </r>
  <r>
    <n v="665"/>
    <s v="Cliente_425"/>
    <n v="1"/>
    <d v="2023-04-07T02:05:00"/>
    <d v="2023-04-07T05:56:00"/>
    <s v="Mesero_5"/>
    <s v="Almuerzo"/>
    <s v="Tarjeta de crédito"/>
    <n v="25.32"/>
    <s v="Ocupada"/>
    <s v="Bolivia"/>
    <s v="Plato_1"/>
    <n v="154.32"/>
    <d v="2023-04-07T02:05:00"/>
    <d v="2023-04-07T02:05:00"/>
    <d v="2023-04-07T05:56:00"/>
    <d v="1899-12-30T04:06:00"/>
    <n v="0.66666666666666663"/>
    <d v="1899-12-30T03:26:00"/>
    <s v="SI"/>
    <s v="viernes"/>
    <n v="129"/>
    <n v="52"/>
  </r>
  <r>
    <n v="666"/>
    <s v="Cliente_593"/>
    <n v="4"/>
    <d v="2023-04-07T01:04:00"/>
    <d v="2023-04-07T04:57:00"/>
    <s v="Mesero_2"/>
    <s v="Almuerzo"/>
    <s v="Tarjeta de crédito"/>
    <n v="11.86"/>
    <s v="Libre"/>
    <s v="Paraguay"/>
    <s v="Plato_3"/>
    <n v="51.86"/>
    <d v="2023-04-07T01:04:00"/>
    <d v="2023-04-07T01:04:00"/>
    <d v="2023-04-07T04:57:00"/>
    <d v="1899-12-30T03:53:00"/>
    <n v="0.45"/>
    <d v="1899-12-30T03:26:00"/>
    <s v="SI"/>
    <s v="viernes"/>
    <n v="40"/>
    <n v="16"/>
  </r>
  <r>
    <n v="667"/>
    <s v="Cliente_368"/>
    <n v="5"/>
    <d v="2023-04-07T03:39:00"/>
    <d v="2023-04-07T07:07:00"/>
    <s v="Mesero_3"/>
    <s v="Almuerzo"/>
    <s v="Tarjeta de crédito"/>
    <n v="20.49"/>
    <s v="Reservada"/>
    <s v="Perú"/>
    <s v="Plato_19"/>
    <n v="56.489999999999995"/>
    <d v="2023-04-07T03:39:00"/>
    <d v="2023-04-07T03:39:00"/>
    <d v="2023-04-07T07:07:00"/>
    <d v="1899-12-30T03:28:00"/>
    <n v="0.2"/>
    <d v="1899-12-30T03:16:00"/>
    <s v="SI"/>
    <s v="viernes"/>
    <n v="36"/>
    <n v="14"/>
  </r>
  <r>
    <n v="668"/>
    <s v="Cliente_418"/>
    <n v="4"/>
    <d v="2023-04-07T01:43:00"/>
    <d v="2023-04-07T04:41:00"/>
    <s v="Mesero_1"/>
    <s v="Desayuno"/>
    <s v="Tarjeta de crédito"/>
    <n v="18.61"/>
    <s v="Reservada"/>
    <s v="Bolivia"/>
    <s v="Plato_10"/>
    <n v="219.61"/>
    <d v="2023-04-07T01:43:00"/>
    <d v="2023-04-07T01:43:00"/>
    <d v="2023-04-07T04:41:00"/>
    <d v="1899-12-30T02:58:00"/>
    <n v="1.9166666666666667"/>
    <d v="1899-12-30T01:03:00"/>
    <s v="SI"/>
    <s v="viernes"/>
    <n v="201"/>
    <n v="83"/>
  </r>
  <r>
    <n v="669"/>
    <s v="Cliente_693"/>
    <n v="4"/>
    <d v="2023-04-07T01:01:00"/>
    <d v="2023-04-07T04:34:00"/>
    <s v="Mesero_3"/>
    <s v="Almuerzo"/>
    <s v="Tarjeta de crédito"/>
    <n v="10.68"/>
    <s v="Libre"/>
    <s v="Venezuela"/>
    <s v="Plato_17"/>
    <n v="191.68"/>
    <d v="2023-04-07T01:01:00"/>
    <d v="2023-04-07T01:01:00"/>
    <d v="2023-04-07T04:34:00"/>
    <d v="1899-12-30T03:33:00"/>
    <n v="1.1499999999999999"/>
    <d v="1899-12-30T02:24:00"/>
    <s v="SI"/>
    <s v="viernes"/>
    <n v="181"/>
    <n v="73"/>
  </r>
  <r>
    <n v="670"/>
    <s v="Cliente_226"/>
    <n v="6"/>
    <d v="2023-04-07T01:52:00"/>
    <d v="2023-04-07T03:12:00"/>
    <s v="Mesero_2"/>
    <s v="Almuerzo"/>
    <s v="Efectivo"/>
    <n v="37.93"/>
    <s v="Ocupada"/>
    <s v="Bolivia"/>
    <s v="Plato_14"/>
    <n v="131.93"/>
    <d v="2023-04-07T01:52:00"/>
    <d v="2023-04-07T01:52:00"/>
    <d v="2023-04-07T03:12:00"/>
    <d v="1899-12-30T01:35:00"/>
    <n v="1.25"/>
    <d v="1899-12-30T00:20:00"/>
    <s v="SI"/>
    <s v="viernes"/>
    <n v="94"/>
    <n v="37"/>
  </r>
  <r>
    <n v="671"/>
    <s v="Cliente_759"/>
    <n v="3"/>
    <d v="2023-04-07T02:18:00"/>
    <d v="2023-04-07T03:30:00"/>
    <s v="Mesero_3"/>
    <s v="Almuerzo"/>
    <s v="Efectivo"/>
    <n v="32.200000000000003"/>
    <s v="Reservada"/>
    <s v="Bolivia"/>
    <s v="Plato_8"/>
    <n v="216.2"/>
    <d v="2023-04-07T02:18:00"/>
    <d v="2023-04-07T02:18:00"/>
    <d v="2023-04-07T03:30:00"/>
    <d v="1899-12-30T01:12:00"/>
    <n v="1.5833333333333333"/>
    <d v="1899-12-30T00:00:00"/>
    <s v="NO"/>
    <s v="viernes"/>
    <n v="184"/>
    <n v="74"/>
  </r>
  <r>
    <n v="672"/>
    <s v="Cliente_517"/>
    <n v="6"/>
    <d v="2023-04-07T01:24:00"/>
    <d v="2023-04-07T03:51:00"/>
    <s v="Mesero_4"/>
    <s v="Cena"/>
    <s v="Tarjeta de crédito"/>
    <n v="29.19"/>
    <s v="Reservada"/>
    <s v="Chile"/>
    <s v="Plato_15"/>
    <n v="186.19"/>
    <d v="2023-04-07T01:24:00"/>
    <d v="2023-04-07T01:24:00"/>
    <d v="2023-04-07T03:51:00"/>
    <d v="1899-12-30T02:27:00"/>
    <n v="1.3"/>
    <d v="1899-12-30T01:09:00"/>
    <s v="SI"/>
    <s v="viernes"/>
    <n v="157"/>
    <n v="63"/>
  </r>
  <r>
    <n v="673"/>
    <s v="Cliente_485"/>
    <n v="6"/>
    <d v="2023-04-07T00:37:00"/>
    <d v="2023-04-07T02:52:00"/>
    <s v="Mesero_5"/>
    <s v="Almuerzo"/>
    <s v="Tarjeta de crédito"/>
    <n v="36.5"/>
    <s v="Reservada"/>
    <s v="Venezuela"/>
    <s v="Plato_20"/>
    <n v="301.5"/>
    <d v="2023-04-07T00:37:00"/>
    <d v="2023-04-07T00:37:00"/>
    <d v="2023-04-07T02:52:00"/>
    <d v="1899-12-30T02:15:00"/>
    <n v="1.55"/>
    <d v="1899-12-30T00:42:00"/>
    <s v="SI"/>
    <s v="viernes"/>
    <n v="265"/>
    <n v="104"/>
  </r>
  <r>
    <n v="674"/>
    <s v="Cliente_834"/>
    <n v="3"/>
    <d v="2023-04-07T00:03:00"/>
    <d v="2023-04-07T01:30:00"/>
    <s v="Mesero_5"/>
    <s v="Cena"/>
    <s v="Tarjeta de crédito"/>
    <n v="41.29"/>
    <s v="Libre"/>
    <s v="Paraguay"/>
    <s v="Plato_12"/>
    <n v="248.29"/>
    <d v="2023-04-07T00:03:00"/>
    <d v="2023-04-07T00:03:00"/>
    <d v="2023-04-07T01:30:00"/>
    <d v="1899-12-30T01:27:00"/>
    <n v="1.0833333333333333"/>
    <d v="1899-12-30T00:22:00"/>
    <s v="SI"/>
    <s v="viernes"/>
    <n v="207"/>
    <n v="84"/>
  </r>
  <r>
    <n v="675"/>
    <s v="Cliente_104"/>
    <n v="2"/>
    <d v="2023-04-07T00:54:00"/>
    <d v="2023-04-07T04:33:00"/>
    <s v="Mesero_2"/>
    <s v="Cena"/>
    <s v="Efectivo"/>
    <n v="30.74"/>
    <s v="Reservada"/>
    <s v="Ecuador"/>
    <s v="Plato_1"/>
    <n v="223.74"/>
    <d v="2023-04-07T00:54:00"/>
    <d v="2023-04-07T00:54:00"/>
    <d v="2023-04-07T04:33:00"/>
    <d v="1899-12-30T03:39:00"/>
    <n v="2.0166666666666666"/>
    <d v="1899-12-30T01:38:00"/>
    <s v="SI"/>
    <s v="viernes"/>
    <n v="193"/>
    <n v="76"/>
  </r>
  <r>
    <n v="676"/>
    <s v="Cliente_494"/>
    <n v="6"/>
    <d v="2023-04-07T00:28:00"/>
    <d v="2023-04-07T03:45:00"/>
    <s v="Mesero_3"/>
    <s v="Almuerzo"/>
    <s v="Tarjeta de crédito"/>
    <n v="41.6"/>
    <s v="Ocupada"/>
    <s v="Ecuador"/>
    <s v="Plato_17"/>
    <n v="165.6"/>
    <d v="2023-04-07T00:28:00"/>
    <d v="2023-04-07T00:28:00"/>
    <d v="2023-04-07T03:45:00"/>
    <d v="1899-12-30T03:32:00"/>
    <n v="2.0166666666666666"/>
    <d v="1899-12-30T01:31:00"/>
    <s v="SI"/>
    <s v="viernes"/>
    <n v="124"/>
    <n v="49"/>
  </r>
  <r>
    <n v="677"/>
    <s v="Cliente_331"/>
    <n v="6"/>
    <d v="2023-04-07T00:34:00"/>
    <d v="2023-04-07T02:37:00"/>
    <s v="Mesero_2"/>
    <s v="Almuerzo"/>
    <s v="Tarjeta de crédito"/>
    <n v="12.57"/>
    <s v="Ocupada"/>
    <s v="Bolivia"/>
    <s v="Plato_3"/>
    <n v="156.57"/>
    <d v="2023-04-07T00:34:00"/>
    <d v="2023-04-07T00:34:00"/>
    <d v="2023-04-07T02:37:00"/>
    <d v="1899-12-30T02:18:00"/>
    <n v="2.4666666666666668"/>
    <d v="1899-12-30T00:00:00"/>
    <s v="NO"/>
    <s v="viernes"/>
    <n v="144"/>
    <n v="58"/>
  </r>
  <r>
    <n v="678"/>
    <s v="Cliente_483"/>
    <n v="1"/>
    <d v="2023-04-07T03:01:00"/>
    <d v="2023-04-07T05:22:00"/>
    <s v="Mesero_3"/>
    <s v="Almuerzo"/>
    <s v="Tarjeta de crédito"/>
    <n v="26.76"/>
    <s v="Ocupada"/>
    <s v="Chile"/>
    <s v="Plato_9"/>
    <n v="230.76"/>
    <d v="2023-04-07T03:01:00"/>
    <d v="2023-04-07T03:01:00"/>
    <d v="2023-04-07T05:22:00"/>
    <d v="1899-12-30T02:36:00"/>
    <n v="2.0166666666666666"/>
    <d v="1899-12-30T00:35:00"/>
    <s v="SI"/>
    <s v="viernes"/>
    <n v="204"/>
    <n v="84"/>
  </r>
  <r>
    <n v="679"/>
    <s v="Cliente_26"/>
    <n v="4"/>
    <d v="2023-04-07T00:02:00"/>
    <d v="2023-04-07T03:03:00"/>
    <s v="Mesero_2"/>
    <s v="Almuerzo"/>
    <s v="Tarjeta de crédito"/>
    <n v="36.43"/>
    <s v="Ocupada"/>
    <s v="Chile"/>
    <s v="Plato_13"/>
    <n v="235.43"/>
    <d v="2023-04-07T00:02:00"/>
    <d v="2023-04-07T00:02:00"/>
    <d v="2023-04-07T03:03:00"/>
    <d v="1899-12-30T03:16:00"/>
    <n v="1.7666666666666666"/>
    <d v="1899-12-30T01:30:00"/>
    <s v="SI"/>
    <s v="viernes"/>
    <n v="199"/>
    <n v="81"/>
  </r>
  <r>
    <n v="680"/>
    <s v="Cliente_35"/>
    <n v="4"/>
    <d v="2023-04-07T01:23:00"/>
    <d v="2023-04-07T05:20:00"/>
    <s v="Mesero_3"/>
    <s v="Almuerzo"/>
    <s v="Efectivo"/>
    <n v="12.06"/>
    <s v="Reservada"/>
    <s v="Paraguay"/>
    <s v="Plato_4"/>
    <n v="174.06"/>
    <d v="2023-04-07T01:23:00"/>
    <d v="2023-04-07T01:23:00"/>
    <d v="2023-04-07T05:20:00"/>
    <d v="1899-12-30T03:57:00"/>
    <n v="1.85"/>
    <d v="1899-12-30T02:06:00"/>
    <s v="SI"/>
    <s v="viernes"/>
    <n v="162"/>
    <n v="66"/>
  </r>
  <r>
    <n v="681"/>
    <s v="Cliente_840"/>
    <n v="4"/>
    <d v="2023-04-07T02:56:00"/>
    <d v="2023-04-07T06:50:00"/>
    <s v="Mesero_4"/>
    <s v="Almuerzo"/>
    <s v="Tarjeta de débito"/>
    <n v="37.07"/>
    <s v="Libre"/>
    <s v="Paraguay"/>
    <s v="Plato_11"/>
    <n v="112.07"/>
    <d v="2023-04-07T02:56:00"/>
    <d v="2023-04-07T02:56:00"/>
    <d v="2023-04-07T06:50:00"/>
    <d v="1899-12-30T03:54:00"/>
    <n v="1.0833333333333333"/>
    <d v="1899-12-30T02:49:00"/>
    <s v="SI"/>
    <s v="viernes"/>
    <n v="75"/>
    <n v="29"/>
  </r>
  <r>
    <n v="682"/>
    <s v="Cliente_36"/>
    <n v="5"/>
    <d v="2023-04-07T01:26:00"/>
    <d v="2023-04-07T04:05:00"/>
    <s v="Mesero_5"/>
    <s v="Desayuno"/>
    <s v="Tarjeta de crédito"/>
    <n v="21.04"/>
    <s v="Ocupada"/>
    <s v="Venezuela"/>
    <s v="Plato_14"/>
    <n v="44.04"/>
    <d v="2023-04-07T01:26:00"/>
    <d v="2023-04-07T01:26:00"/>
    <d v="2023-04-07T04:05:00"/>
    <d v="1899-12-30T02:54:00"/>
    <n v="0.71666666666666667"/>
    <d v="1899-12-30T02:11:00"/>
    <s v="SI"/>
    <s v="viernes"/>
    <n v="23"/>
    <n v="9"/>
  </r>
  <r>
    <n v="683"/>
    <s v="Cliente_837"/>
    <n v="6"/>
    <d v="2023-04-07T03:56:00"/>
    <d v="2023-04-07T06:22:00"/>
    <s v="Mesero_5"/>
    <s v="Almuerzo"/>
    <s v="Tarjeta de crédito"/>
    <n v="40.42"/>
    <s v="Ocupada"/>
    <s v="Colombia"/>
    <s v="Plato_5"/>
    <n v="204.42000000000002"/>
    <d v="2023-04-07T03:56:00"/>
    <d v="2023-04-07T03:56:00"/>
    <d v="2023-04-07T06:22:00"/>
    <d v="1899-12-30T02:41:00"/>
    <n v="1.3666666666666667"/>
    <d v="1899-12-30T01:19:00"/>
    <s v="SI"/>
    <s v="viernes"/>
    <n v="164"/>
    <n v="64"/>
  </r>
  <r>
    <n v="684"/>
    <s v="Cliente_514"/>
    <n v="6"/>
    <d v="2023-04-07T03:29:00"/>
    <d v="2023-04-07T04:40:00"/>
    <s v="Mesero_4"/>
    <s v="Cena"/>
    <s v="Tarjeta de crédito"/>
    <n v="48.15"/>
    <s v="Ocupada"/>
    <s v="Chile"/>
    <s v="Plato_19"/>
    <n v="228.15"/>
    <d v="2023-04-07T03:29:00"/>
    <d v="2023-04-07T03:29:00"/>
    <d v="2023-04-07T04:40:00"/>
    <d v="1899-12-30T01:26:00"/>
    <n v="1.8333333333333333"/>
    <d v="1899-12-30T00:00:00"/>
    <s v="NO"/>
    <s v="viernes"/>
    <n v="180"/>
    <n v="73"/>
  </r>
  <r>
    <n v="685"/>
    <s v="Cliente_485"/>
    <n v="5"/>
    <d v="2023-04-07T00:28:00"/>
    <d v="2023-04-07T01:43:00"/>
    <s v="Mesero_2"/>
    <s v="Almuerzo"/>
    <s v="Tarjeta de débito"/>
    <n v="19.89"/>
    <s v="Libre"/>
    <s v="España"/>
    <s v="Plato_6"/>
    <n v="73.89"/>
    <d v="2023-04-07T00:28:00"/>
    <d v="2023-04-07T00:28:00"/>
    <d v="2023-04-07T01:43:00"/>
    <d v="1899-12-30T01:15:00"/>
    <n v="0.28333333333333333"/>
    <d v="1899-12-30T00:58:00"/>
    <s v="SI"/>
    <s v="viernes"/>
    <n v="54"/>
    <n v="22"/>
  </r>
  <r>
    <n v="686"/>
    <s v="Cliente_832"/>
    <n v="6"/>
    <d v="2023-04-07T01:12:00"/>
    <d v="2023-04-07T03:39:00"/>
    <s v="Mesero_1"/>
    <s v="Almuerzo"/>
    <s v="Efectivo"/>
    <n v="15.83"/>
    <s v="Reservada"/>
    <s v="Paraguay"/>
    <s v="Plato_17"/>
    <n v="117.83"/>
    <d v="2023-04-07T01:12:00"/>
    <d v="2023-04-07T01:12:00"/>
    <d v="2023-04-07T03:39:00"/>
    <d v="1899-12-30T02:27:00"/>
    <n v="0.96666666666666667"/>
    <d v="1899-12-30T01:29:00"/>
    <s v="SI"/>
    <s v="viernes"/>
    <n v="102"/>
    <n v="40"/>
  </r>
  <r>
    <n v="687"/>
    <s v="Cliente_778"/>
    <n v="6"/>
    <d v="2023-04-07T01:54:00"/>
    <d v="2023-04-07T05:39:00"/>
    <s v="Mesero_4"/>
    <s v="Almuerzo"/>
    <s v="Efectivo"/>
    <n v="10.53"/>
    <s v="Libre"/>
    <s v="España"/>
    <s v="Plato_19"/>
    <n v="82.53"/>
    <d v="2023-04-07T01:54:00"/>
    <d v="2023-04-07T01:54:00"/>
    <d v="2023-04-07T05:39:00"/>
    <d v="1899-12-30T03:45:00"/>
    <n v="0.48333333333333334"/>
    <d v="1899-12-30T03:16:00"/>
    <s v="SI"/>
    <s v="viernes"/>
    <n v="72"/>
    <n v="28"/>
  </r>
  <r>
    <n v="688"/>
    <s v="Cliente_725"/>
    <n v="1"/>
    <d v="2023-04-07T03:26:00"/>
    <d v="2023-04-07T05:03:00"/>
    <s v="Mesero_1"/>
    <s v="Almuerzo"/>
    <s v="Tarjeta de crédito"/>
    <n v="48.7"/>
    <s v="Ocupada"/>
    <s v="Argentina"/>
    <s v="Plato_9"/>
    <n v="77.7"/>
    <d v="2023-04-07T03:26:00"/>
    <d v="2023-04-07T03:26:00"/>
    <d v="2023-04-07T05:03:00"/>
    <d v="1899-12-30T01:52:00"/>
    <n v="0.23333333333333334"/>
    <d v="1899-12-30T01:38:00"/>
    <s v="SI"/>
    <s v="viernes"/>
    <n v="29"/>
    <n v="12"/>
  </r>
  <r>
    <n v="689"/>
    <s v="Cliente_114"/>
    <n v="1"/>
    <d v="2023-04-07T00:36:00"/>
    <d v="2023-04-07T02:22:00"/>
    <s v="Mesero_1"/>
    <s v="Almuerzo"/>
    <s v="Tarjeta de crédito"/>
    <n v="10.25"/>
    <s v="Ocupada"/>
    <s v="Paraguay"/>
    <s v="Plato_14"/>
    <n v="175.25"/>
    <d v="2023-04-07T00:36:00"/>
    <d v="2023-04-07T00:36:00"/>
    <d v="2023-04-07T02:22:00"/>
    <d v="1899-12-30T02:01:00"/>
    <n v="0.48333333333333334"/>
    <d v="1899-12-30T01:32:00"/>
    <s v="SI"/>
    <s v="viernes"/>
    <n v="165"/>
    <n v="65"/>
  </r>
  <r>
    <n v="690"/>
    <s v="Cliente_95"/>
    <n v="4"/>
    <d v="2023-04-07T02:43:00"/>
    <d v="2023-04-07T05:43:00"/>
    <s v="Mesero_5"/>
    <s v="Cena"/>
    <s v="Tarjeta de débito"/>
    <n v="37.22"/>
    <s v="Reservada"/>
    <s v="España"/>
    <s v="Plato_20"/>
    <n v="228.22"/>
    <d v="2023-04-07T02:43:00"/>
    <d v="2023-04-07T02:43:00"/>
    <d v="2023-04-07T05:43:00"/>
    <d v="1899-12-30T03:00:00"/>
    <n v="2.3833333333333333"/>
    <d v="1899-12-30T00:37:00"/>
    <s v="SI"/>
    <s v="viernes"/>
    <n v="191"/>
    <n v="76"/>
  </r>
  <r>
    <n v="691"/>
    <s v="Cliente_103"/>
    <n v="4"/>
    <d v="2023-04-07T01:43:00"/>
    <d v="2023-04-07T05:17:00"/>
    <s v="Mesero_3"/>
    <s v="Cena"/>
    <s v="Tarjeta de débito"/>
    <n v="13.9"/>
    <s v="Ocupada"/>
    <s v="Colombia"/>
    <s v="Plato_5"/>
    <n v="79.900000000000006"/>
    <d v="2023-04-07T01:43:00"/>
    <d v="2023-04-07T01:43:00"/>
    <d v="2023-04-07T05:17:00"/>
    <d v="1899-12-30T03:49:00"/>
    <n v="0.56666666666666665"/>
    <d v="1899-12-30T03:15:00"/>
    <s v="SI"/>
    <s v="viernes"/>
    <n v="66"/>
    <n v="27"/>
  </r>
  <r>
    <n v="692"/>
    <s v="Cliente_30"/>
    <n v="2"/>
    <d v="2023-04-07T00:53:00"/>
    <d v="2023-04-07T04:26:00"/>
    <s v="Mesero_1"/>
    <s v="Cena"/>
    <s v="Tarjeta de crédito"/>
    <n v="25.92"/>
    <s v="Reservada"/>
    <s v="Argentina"/>
    <s v="Plato_8"/>
    <n v="198.92000000000002"/>
    <d v="2023-04-07T00:53:00"/>
    <d v="2023-04-07T00:53:00"/>
    <d v="2023-04-07T04:26:00"/>
    <d v="1899-12-30T03:33:00"/>
    <n v="1.6666666666666667"/>
    <d v="1899-12-30T01:53:00"/>
    <s v="SI"/>
    <s v="viernes"/>
    <n v="173"/>
    <n v="70"/>
  </r>
  <r>
    <n v="693"/>
    <s v="Cliente_330"/>
    <n v="4"/>
    <d v="2023-04-07T03:44:00"/>
    <d v="2023-04-07T07:31:00"/>
    <s v="Mesero_3"/>
    <s v="Almuerzo"/>
    <s v="Tarjeta de crédito"/>
    <n v="28.31"/>
    <s v="Libre"/>
    <s v="Ecuador"/>
    <s v="Plato_19"/>
    <n v="106.31"/>
    <d v="2023-04-07T03:44:00"/>
    <d v="2023-04-07T03:44:00"/>
    <d v="2023-04-07T07:31:00"/>
    <d v="1899-12-30T03:47:00"/>
    <n v="0.73333333333333328"/>
    <d v="1899-12-30T03:03:00"/>
    <s v="SI"/>
    <s v="viernes"/>
    <n v="78"/>
    <n v="30"/>
  </r>
  <r>
    <n v="694"/>
    <s v="Cliente_88"/>
    <n v="4"/>
    <d v="2023-04-07T01:51:00"/>
    <d v="2023-04-07T05:13:00"/>
    <s v="Mesero_2"/>
    <s v="Almuerzo"/>
    <s v="Tarjeta de crédito"/>
    <n v="23.66"/>
    <s v="Libre"/>
    <s v="Venezuela"/>
    <s v="Plato_3"/>
    <n v="180.66"/>
    <d v="2023-04-07T01:51:00"/>
    <d v="2023-04-07T01:51:00"/>
    <d v="2023-04-07T05:13:00"/>
    <d v="1899-12-30T03:22:00"/>
    <n v="2.1333333333333333"/>
    <d v="1899-12-30T01:14:00"/>
    <s v="SI"/>
    <s v="viernes"/>
    <n v="157"/>
    <n v="63"/>
  </r>
  <r>
    <n v="695"/>
    <s v="Cliente_211"/>
    <n v="1"/>
    <d v="2023-04-07T02:02:00"/>
    <d v="2023-04-07T05:32:00"/>
    <s v="Mesero_3"/>
    <s v="Almuerzo"/>
    <s v="Tarjeta de crédito"/>
    <n v="18.23"/>
    <s v="Ocupada"/>
    <s v="Venezuela"/>
    <s v="Plato_16"/>
    <n v="134.22999999999999"/>
    <d v="2023-04-07T02:02:00"/>
    <d v="2023-04-07T02:02:00"/>
    <d v="2023-04-07T05:32:00"/>
    <d v="1899-12-30T03:45:00"/>
    <n v="0.6166666666666667"/>
    <d v="1899-12-30T03:08:00"/>
    <s v="SI"/>
    <s v="viernes"/>
    <n v="116"/>
    <n v="48"/>
  </r>
  <r>
    <n v="696"/>
    <s v="Cliente_282"/>
    <n v="6"/>
    <d v="2023-04-07T02:16:00"/>
    <d v="2023-04-07T06:11:00"/>
    <s v="Mesero_1"/>
    <s v="Cena"/>
    <s v="Tarjeta de crédito"/>
    <n v="18.760000000000002"/>
    <s v="Ocupada"/>
    <s v="Perú"/>
    <s v="Plato_14"/>
    <n v="64.760000000000005"/>
    <d v="2023-04-07T02:16:00"/>
    <d v="2023-04-07T02:16:00"/>
    <d v="2023-04-07T06:11:00"/>
    <d v="1899-12-30T04:10:00"/>
    <n v="0.38333333333333336"/>
    <d v="1899-12-30T03:47:00"/>
    <s v="SI"/>
    <s v="viernes"/>
    <n v="46"/>
    <n v="18"/>
  </r>
  <r>
    <n v="697"/>
    <s v="Cliente_90"/>
    <n v="1"/>
    <d v="2023-04-07T03:48:00"/>
    <d v="2023-04-07T06:42:00"/>
    <s v="Mesero_2"/>
    <s v="Almuerzo"/>
    <s v="Tarjeta de crédito"/>
    <n v="34.35"/>
    <s v="Reservada"/>
    <s v="Uruguay"/>
    <s v="Plato_14"/>
    <n v="233.35"/>
    <d v="2023-04-07T03:48:00"/>
    <d v="2023-04-07T03:48:00"/>
    <d v="2023-04-07T06:42:00"/>
    <d v="1899-12-30T02:54:00"/>
    <n v="1.7833333333333334"/>
    <d v="1899-12-30T01:07:00"/>
    <s v="SI"/>
    <s v="viernes"/>
    <n v="199"/>
    <n v="79"/>
  </r>
  <r>
    <n v="698"/>
    <s v="Cliente_115"/>
    <n v="4"/>
    <d v="2023-04-07T02:30:00"/>
    <d v="2023-04-07T06:25:00"/>
    <s v="Mesero_1"/>
    <s v="Cena"/>
    <s v="Tarjeta de crédito"/>
    <n v="39.89"/>
    <s v="Libre"/>
    <s v="Bolivia"/>
    <s v="Plato_6"/>
    <n v="224.89"/>
    <d v="2023-04-07T02:30:00"/>
    <d v="2023-04-07T02:30:00"/>
    <d v="2023-04-07T06:25:00"/>
    <d v="1899-12-30T03:55:00"/>
    <n v="1.6833333333333333"/>
    <d v="1899-12-30T02:14:00"/>
    <s v="SI"/>
    <s v="viernes"/>
    <n v="185"/>
    <n v="73"/>
  </r>
  <r>
    <n v="699"/>
    <s v="Cliente_143"/>
    <n v="6"/>
    <d v="2023-04-07T01:35:00"/>
    <d v="2023-04-07T02:56:00"/>
    <s v="Mesero_2"/>
    <s v="Almuerzo"/>
    <s v="Tarjeta de crédito"/>
    <n v="38.44"/>
    <s v="Reservada"/>
    <s v="España"/>
    <s v="Plato_9"/>
    <n v="96.44"/>
    <d v="2023-04-07T01:35:00"/>
    <d v="2023-04-07T01:35:00"/>
    <d v="2023-04-07T02:56:00"/>
    <d v="1899-12-30T01:21:00"/>
    <n v="0.18333333333333332"/>
    <d v="1899-12-30T01:10:00"/>
    <s v="SI"/>
    <s v="viernes"/>
    <n v="58"/>
    <n v="24"/>
  </r>
  <r>
    <n v="700"/>
    <s v="Cliente_496"/>
    <n v="2"/>
    <d v="2023-04-07T00:23:00"/>
    <d v="2023-04-07T02:50:00"/>
    <s v="Mesero_2"/>
    <s v="Almuerzo"/>
    <s v="Tarjeta de crédito"/>
    <n v="21.66"/>
    <s v="Reservada"/>
    <s v="Argentina"/>
    <s v="Plato_18"/>
    <n v="255.66"/>
    <d v="2023-04-07T00:23:00"/>
    <d v="2023-04-07T00:23:00"/>
    <d v="2023-04-07T02:50:00"/>
    <d v="1899-12-30T02:27:00"/>
    <n v="1.4333333333333333"/>
    <d v="1899-12-30T01:01:00"/>
    <s v="SI"/>
    <s v="viernes"/>
    <n v="234"/>
    <n v="97"/>
  </r>
  <r>
    <n v="701"/>
    <s v="Cliente_58"/>
    <n v="5"/>
    <d v="2023-04-07T03:20:00"/>
    <d v="2023-04-07T05:45:00"/>
    <s v="Mesero_4"/>
    <s v="Almuerzo"/>
    <s v="Tarjeta de crédito"/>
    <n v="39.83"/>
    <s v="Libre"/>
    <s v="Bolivia"/>
    <s v="Plato_11"/>
    <n v="141.82999999999998"/>
    <d v="2023-04-07T03:20:00"/>
    <d v="2023-04-07T03:20:00"/>
    <d v="2023-04-07T05:45:00"/>
    <d v="1899-12-30T02:25:00"/>
    <n v="1.6166666666666667"/>
    <d v="1899-12-30T00:48:00"/>
    <s v="SI"/>
    <s v="viernes"/>
    <n v="102"/>
    <n v="42"/>
  </r>
  <r>
    <n v="702"/>
    <s v="Cliente_468"/>
    <n v="2"/>
    <d v="2023-04-07T02:30:00"/>
    <d v="2023-04-07T05:15:00"/>
    <s v="Mesero_3"/>
    <s v="Cena"/>
    <s v="Tarjeta de crédito"/>
    <n v="47.07"/>
    <s v="Libre"/>
    <s v="Brasil"/>
    <s v="Plato_4"/>
    <n v="242.07"/>
    <d v="2023-04-07T02:30:00"/>
    <d v="2023-04-07T02:30:00"/>
    <d v="2023-04-07T05:15:00"/>
    <d v="1899-12-30T02:45:00"/>
    <n v="2.5833333333333335"/>
    <d v="1899-12-30T00:10:00"/>
    <s v="SI"/>
    <s v="viernes"/>
    <n v="195"/>
    <n v="82"/>
  </r>
  <r>
    <n v="703"/>
    <s v="Cliente_714"/>
    <n v="5"/>
    <d v="2023-04-07T00:17:00"/>
    <d v="2023-04-07T02:19:00"/>
    <s v="Mesero_1"/>
    <s v="Almuerzo"/>
    <s v="Tarjeta de crédito"/>
    <n v="22.24"/>
    <s v="Ocupada"/>
    <s v="Venezuela"/>
    <s v="Plato_13"/>
    <n v="85.24"/>
    <d v="2023-04-07T00:17:00"/>
    <d v="2023-04-07T00:17:00"/>
    <d v="2023-04-07T02:19:00"/>
    <d v="1899-12-30T02:17:00"/>
    <n v="0.48333333333333334"/>
    <d v="1899-12-30T01:48:00"/>
    <s v="SI"/>
    <s v="viernes"/>
    <n v="63"/>
    <n v="24"/>
  </r>
  <r>
    <n v="704"/>
    <s v="Cliente_950"/>
    <n v="6"/>
    <d v="2023-04-07T01:40:00"/>
    <d v="2023-04-07T04:29:00"/>
    <s v="Mesero_2"/>
    <s v="Cena"/>
    <s v="Tarjeta de crédito"/>
    <n v="33.29"/>
    <s v="Reservada"/>
    <s v="Bolivia"/>
    <s v="Plato_4"/>
    <n v="51.29"/>
    <d v="2023-04-07T01:40:00"/>
    <d v="2023-04-07T01:40:00"/>
    <d v="2023-04-07T04:29:00"/>
    <d v="1899-12-30T02:49:00"/>
    <n v="0.6333333333333333"/>
    <d v="1899-12-30T02:11:00"/>
    <s v="SI"/>
    <s v="viernes"/>
    <n v="18"/>
    <n v="8"/>
  </r>
  <r>
    <n v="705"/>
    <s v="Cliente_372"/>
    <n v="3"/>
    <d v="2023-04-07T01:48:00"/>
    <d v="2023-04-07T02:53:00"/>
    <s v="Mesero_2"/>
    <s v="Almuerzo"/>
    <s v="Tarjeta de crédito"/>
    <n v="43.07"/>
    <s v="Libre"/>
    <s v="Venezuela"/>
    <s v="Plato_3"/>
    <n v="155.07"/>
    <d v="2023-04-07T01:48:00"/>
    <d v="2023-04-07T01:48:00"/>
    <d v="2023-04-07T02:53:00"/>
    <d v="1899-12-30T01:05:00"/>
    <n v="0.55000000000000004"/>
    <d v="1899-12-30T00:32:00"/>
    <s v="SI"/>
    <s v="viernes"/>
    <n v="112"/>
    <n v="46"/>
  </r>
  <r>
    <n v="706"/>
    <s v="Cliente_663"/>
    <n v="6"/>
    <d v="2023-04-07T01:14:00"/>
    <d v="2023-04-07T04:54:00"/>
    <s v="Mesero_1"/>
    <s v="Almuerzo"/>
    <s v="Tarjeta de crédito"/>
    <n v="44.45"/>
    <s v="Ocupada"/>
    <s v="Argentina"/>
    <s v="Plato_4"/>
    <n v="98.45"/>
    <d v="2023-04-07T01:14:00"/>
    <d v="2023-04-07T01:14:00"/>
    <d v="2023-04-07T04:54:00"/>
    <d v="1899-12-30T03:55:00"/>
    <n v="0.55000000000000004"/>
    <d v="1899-12-30T03:22:00"/>
    <s v="SI"/>
    <s v="viernes"/>
    <n v="54"/>
    <n v="24"/>
  </r>
  <r>
    <n v="707"/>
    <s v="Cliente_801"/>
    <n v="1"/>
    <d v="2023-04-07T03:05:00"/>
    <d v="2023-04-07T05:23:00"/>
    <s v="Mesero_2"/>
    <s v="Desayuno"/>
    <s v="Tarjeta de crédito"/>
    <n v="40.39"/>
    <s v="Reservada"/>
    <s v="Uruguay"/>
    <s v="Plato_15"/>
    <n v="225.39"/>
    <d v="2023-04-07T03:05:00"/>
    <d v="2023-04-07T03:05:00"/>
    <d v="2023-04-07T05:23:00"/>
    <d v="1899-12-30T02:18:00"/>
    <n v="2.2833333333333332"/>
    <d v="1899-12-30T00:01:00"/>
    <s v="SI"/>
    <s v="viernes"/>
    <n v="185"/>
    <n v="73"/>
  </r>
  <r>
    <n v="708"/>
    <s v="Cliente_804"/>
    <n v="2"/>
    <d v="2023-04-07T03:36:00"/>
    <d v="2023-04-07T07:24:00"/>
    <s v="Mesero_3"/>
    <s v="Cena"/>
    <s v="Tarjeta de crédito"/>
    <n v="41.8"/>
    <s v="Ocupada"/>
    <s v="España"/>
    <s v="Plato_6"/>
    <n v="95.8"/>
    <d v="2023-04-07T03:36:00"/>
    <d v="2023-04-07T03:36:00"/>
    <d v="2023-04-07T07:24:00"/>
    <d v="1899-12-30T04:03:00"/>
    <n v="0.4"/>
    <d v="1899-12-30T03:39:00"/>
    <s v="SI"/>
    <s v="viernes"/>
    <n v="54"/>
    <n v="22"/>
  </r>
  <r>
    <n v="709"/>
    <s v="Cliente_208"/>
    <n v="4"/>
    <d v="2023-04-07T01:55:00"/>
    <d v="2023-04-07T03:40:00"/>
    <s v="Mesero_2"/>
    <s v="Almuerzo"/>
    <s v="Efectivo"/>
    <n v="26.15"/>
    <s v="Ocupada"/>
    <s v="Ecuador"/>
    <s v="Plato_13"/>
    <n v="219.15"/>
    <d v="2023-04-07T01:55:00"/>
    <d v="2023-04-07T01:55:00"/>
    <d v="2023-04-07T03:40:00"/>
    <d v="1899-12-30T02:00:00"/>
    <n v="1.6333333333333333"/>
    <d v="1899-12-30T00:22:00"/>
    <s v="SI"/>
    <s v="viernes"/>
    <n v="193"/>
    <n v="76"/>
  </r>
  <r>
    <n v="710"/>
    <s v="Cliente_716"/>
    <n v="1"/>
    <d v="2023-04-07T02:28:00"/>
    <d v="2023-04-07T03:38:00"/>
    <s v="Mesero_5"/>
    <s v="Almuerzo"/>
    <s v="Tarjeta de crédito"/>
    <n v="28.43"/>
    <s v="Ocupada"/>
    <s v="España"/>
    <s v="Plato_3"/>
    <n v="166.43"/>
    <d v="2023-04-07T02:28:00"/>
    <d v="2023-04-07T02:28:00"/>
    <d v="2023-04-07T03:38:00"/>
    <d v="1899-12-30T01:25:00"/>
    <n v="2.3333333333333335"/>
    <d v="1899-12-30T00:00:00"/>
    <s v="NO"/>
    <s v="viernes"/>
    <n v="138"/>
    <n v="57"/>
  </r>
  <r>
    <n v="711"/>
    <s v="Cliente_27"/>
    <n v="6"/>
    <d v="2023-04-07T01:51:00"/>
    <d v="2023-04-07T05:18:00"/>
    <s v="Mesero_1"/>
    <s v="Almuerzo"/>
    <s v="Tarjeta de débito"/>
    <n v="49.74"/>
    <s v="Ocupada"/>
    <s v="Uruguay"/>
    <s v="Plato_18"/>
    <n v="215.74"/>
    <d v="2023-04-07T01:51:00"/>
    <d v="2023-04-07T01:51:00"/>
    <d v="2023-04-07T05:18:00"/>
    <d v="1899-12-30T03:42:00"/>
    <n v="0.98333333333333328"/>
    <d v="1899-12-30T02:43:00"/>
    <s v="SI"/>
    <s v="viernes"/>
    <n v="166"/>
    <n v="68"/>
  </r>
  <r>
    <n v="712"/>
    <s v="Cliente_786"/>
    <n v="5"/>
    <d v="2023-04-07T00:06:00"/>
    <d v="2023-04-07T02:27:00"/>
    <s v="Mesero_2"/>
    <s v="Desayuno"/>
    <s v="Efectivo"/>
    <n v="42.21"/>
    <s v="Reservada"/>
    <s v="Perú"/>
    <s v="Plato_7"/>
    <n v="90.210000000000008"/>
    <d v="2023-04-07T00:06:00"/>
    <d v="2023-04-07T00:06:00"/>
    <d v="2023-04-07T02:27:00"/>
    <d v="1899-12-30T02:21:00"/>
    <n v="0.81666666666666665"/>
    <d v="1899-12-30T01:32:00"/>
    <s v="SI"/>
    <s v="viernes"/>
    <n v="48"/>
    <n v="20"/>
  </r>
  <r>
    <n v="713"/>
    <s v="Cliente_594"/>
    <n v="4"/>
    <d v="2023-04-07T00:15:00"/>
    <d v="2023-04-07T02:52:00"/>
    <s v="Mesero_1"/>
    <s v="Cena"/>
    <s v="Tarjeta de crédito"/>
    <n v="35.11"/>
    <s v="Libre"/>
    <s v="Uruguay"/>
    <s v="Plato_11"/>
    <n v="395.11"/>
    <d v="2023-04-07T00:15:00"/>
    <d v="2023-04-07T00:15:00"/>
    <d v="2023-04-07T02:52:00"/>
    <d v="1899-12-30T02:37:00"/>
    <n v="2.0833333333333335"/>
    <d v="1899-12-30T00:32:00"/>
    <s v="SI"/>
    <s v="viernes"/>
    <n v="360"/>
    <n v="147"/>
  </r>
  <r>
    <n v="714"/>
    <s v="Cliente_281"/>
    <n v="2"/>
    <d v="2023-04-07T02:21:00"/>
    <d v="2023-04-07T04:05:00"/>
    <s v="Mesero_5"/>
    <s v="Almuerzo"/>
    <s v="Tarjeta de crédito"/>
    <n v="10.69"/>
    <s v="Libre"/>
    <s v="Colombia"/>
    <s v="Plato_18"/>
    <n v="235.69"/>
    <d v="2023-04-07T02:21:00"/>
    <d v="2023-04-07T02:21:00"/>
    <d v="2023-04-07T04:05:00"/>
    <d v="1899-12-30T01:44:00"/>
    <n v="1.05"/>
    <d v="1899-12-30T00:41:00"/>
    <s v="SI"/>
    <s v="viernes"/>
    <n v="225"/>
    <n v="91"/>
  </r>
  <r>
    <n v="715"/>
    <s v="Cliente_396"/>
    <n v="6"/>
    <d v="2023-04-07T01:45:00"/>
    <d v="2023-04-07T04:15:00"/>
    <s v="Mesero_3"/>
    <s v="Almuerzo"/>
    <s v="Tarjeta de débito"/>
    <n v="39.909999999999997"/>
    <s v="Ocupada"/>
    <s v="Perú"/>
    <s v="Plato_2"/>
    <n v="285.90999999999997"/>
    <d v="2023-04-07T01:45:00"/>
    <d v="2023-04-07T01:45:00"/>
    <d v="2023-04-07T04:15:00"/>
    <d v="1899-12-30T02:45:00"/>
    <n v="2.2666666666666666"/>
    <d v="1899-12-30T00:29:00"/>
    <s v="SI"/>
    <s v="viernes"/>
    <n v="246"/>
    <n v="101"/>
  </r>
  <r>
    <n v="716"/>
    <s v="Cliente_707"/>
    <n v="4"/>
    <d v="2023-04-07T01:47:00"/>
    <d v="2023-04-07T04:44:00"/>
    <s v="Mesero_2"/>
    <s v="Cena"/>
    <s v="Tarjeta de crédito"/>
    <n v="44.73"/>
    <s v="Ocupada"/>
    <s v="Brasil"/>
    <s v="Plato_13"/>
    <n v="275.73"/>
    <d v="2023-04-07T01:47:00"/>
    <d v="2023-04-07T01:47:00"/>
    <d v="2023-04-07T04:44:00"/>
    <d v="1899-12-30T03:12:00"/>
    <n v="1.5"/>
    <d v="1899-12-30T01:42:00"/>
    <s v="SI"/>
    <s v="viernes"/>
    <n v="231"/>
    <n v="90"/>
  </r>
  <r>
    <n v="717"/>
    <s v="Cliente_392"/>
    <n v="5"/>
    <d v="2023-04-07T03:56:00"/>
    <d v="2023-04-07T06:03:00"/>
    <s v="Mesero_1"/>
    <s v="Almuerzo"/>
    <s v="Tarjeta de crédito"/>
    <n v="23.67"/>
    <s v="Libre"/>
    <s v="Bolivia"/>
    <s v="Plato_5"/>
    <n v="178.67000000000002"/>
    <d v="2023-04-07T03:56:00"/>
    <d v="2023-04-07T03:56:00"/>
    <d v="2023-04-07T06:03:00"/>
    <d v="1899-12-30T02:07:00"/>
    <n v="1.2"/>
    <d v="1899-12-30T00:55:00"/>
    <s v="SI"/>
    <s v="viernes"/>
    <n v="155"/>
    <n v="63"/>
  </r>
  <r>
    <n v="718"/>
    <s v="Cliente_489"/>
    <n v="6"/>
    <d v="2023-04-07T03:18:00"/>
    <d v="2023-04-07T07:06:00"/>
    <s v="Mesero_2"/>
    <s v="Desayuno"/>
    <s v="Tarjeta de crédito"/>
    <n v="37.21"/>
    <s v="Libre"/>
    <s v="Venezuela"/>
    <s v="Plato_3"/>
    <n v="57.21"/>
    <d v="2023-04-07T03:18:00"/>
    <d v="2023-04-07T03:18:00"/>
    <d v="2023-04-07T07:06:00"/>
    <d v="1899-12-30T03:48:00"/>
    <n v="0.96666666666666667"/>
    <d v="1899-12-30T02:50:00"/>
    <s v="SI"/>
    <s v="viernes"/>
    <n v="20"/>
    <n v="8"/>
  </r>
  <r>
    <n v="719"/>
    <s v="Cliente_954"/>
    <n v="3"/>
    <d v="2023-04-07T01:18:00"/>
    <d v="2023-04-07T02:49:00"/>
    <s v="Mesero_1"/>
    <s v="Almuerzo"/>
    <s v="Tarjeta de débito"/>
    <n v="17.23"/>
    <s v="Libre"/>
    <s v="Colombia"/>
    <s v="Plato_20"/>
    <n v="124.23"/>
    <d v="2023-04-07T01:18:00"/>
    <d v="2023-04-07T01:18:00"/>
    <d v="2023-04-07T02:49:00"/>
    <d v="1899-12-30T01:31:00"/>
    <n v="1.1666666666666667"/>
    <d v="1899-12-30T00:21:00"/>
    <s v="SI"/>
    <s v="viernes"/>
    <n v="107"/>
    <n v="43"/>
  </r>
  <r>
    <n v="720"/>
    <s v="Cliente_263"/>
    <n v="5"/>
    <d v="2023-04-07T02:13:00"/>
    <d v="2023-04-07T05:46:00"/>
    <s v="Mesero_3"/>
    <s v="Almuerzo"/>
    <s v="Tarjeta de crédito"/>
    <n v="40.28"/>
    <s v="Reservada"/>
    <s v="Paraguay"/>
    <s v="Plato_11"/>
    <n v="208.28"/>
    <d v="2023-04-07T02:13:00"/>
    <d v="2023-04-07T02:13:00"/>
    <d v="2023-04-07T05:46:00"/>
    <d v="1899-12-30T03:33:00"/>
    <n v="2.2166666666666668"/>
    <d v="1899-12-30T01:20:00"/>
    <s v="SI"/>
    <s v="viernes"/>
    <n v="168"/>
    <n v="69"/>
  </r>
  <r>
    <n v="721"/>
    <s v="Cliente_733"/>
    <n v="2"/>
    <d v="2023-04-07T03:53:00"/>
    <d v="2023-04-07T07:01:00"/>
    <s v="Mesero_2"/>
    <s v="Desayuno"/>
    <s v="Tarjeta de crédito"/>
    <n v="47.13"/>
    <s v="Libre"/>
    <s v="Paraguay"/>
    <s v="Plato_9"/>
    <n v="265.13"/>
    <d v="2023-04-07T03:53:00"/>
    <d v="2023-04-07T03:53:00"/>
    <d v="2023-04-07T07:01:00"/>
    <d v="1899-12-30T03:08:00"/>
    <n v="2.2166666666666668"/>
    <d v="1899-12-30T00:55:00"/>
    <s v="SI"/>
    <s v="viernes"/>
    <n v="218"/>
    <n v="89"/>
  </r>
  <r>
    <n v="722"/>
    <s v="Cliente_438"/>
    <n v="5"/>
    <d v="2023-04-07T02:51:00"/>
    <d v="2023-04-07T04:08:00"/>
    <s v="Mesero_2"/>
    <s v="Almuerzo"/>
    <s v="Tarjeta de crédito"/>
    <n v="20.62"/>
    <s v="Libre"/>
    <s v="Ecuador"/>
    <s v="Plato_13"/>
    <n v="105.62"/>
    <d v="2023-04-07T02:51:00"/>
    <d v="2023-04-07T02:51:00"/>
    <d v="2023-04-07T04:08:00"/>
    <d v="1899-12-30T01:17:00"/>
    <n v="0.98333333333333328"/>
    <d v="1899-12-30T00:18:00"/>
    <s v="SI"/>
    <s v="viernes"/>
    <n v="85"/>
    <n v="33"/>
  </r>
  <r>
    <n v="723"/>
    <s v="Cliente_116"/>
    <n v="2"/>
    <d v="2023-04-07T01:35:00"/>
    <d v="2023-04-07T04:49:00"/>
    <s v="Mesero_4"/>
    <s v="Desayuno"/>
    <s v="Efectivo"/>
    <n v="27.79"/>
    <s v="Libre"/>
    <s v="Chile"/>
    <s v="Plato_16"/>
    <n v="153.79"/>
    <d v="2023-04-07T01:35:00"/>
    <d v="2023-04-07T01:35:00"/>
    <d v="2023-04-07T04:49:00"/>
    <d v="1899-12-30T03:14:00"/>
    <n v="0.51666666666666672"/>
    <d v="1899-12-30T02:43:00"/>
    <s v="SI"/>
    <s v="viernes"/>
    <n v="126"/>
    <n v="52"/>
  </r>
  <r>
    <n v="724"/>
    <s v="Cliente_929"/>
    <n v="6"/>
    <d v="2023-04-07T02:56:00"/>
    <d v="2023-04-07T04:15:00"/>
    <s v="Mesero_5"/>
    <s v="Cena"/>
    <s v="Efectivo"/>
    <n v="14.12"/>
    <s v="Libre"/>
    <s v="Venezuela"/>
    <s v="Plato_5"/>
    <n v="80.12"/>
    <d v="2023-04-07T02:56:00"/>
    <d v="2023-04-07T02:56:00"/>
    <d v="2023-04-07T04:15:00"/>
    <d v="1899-12-30T01:19:00"/>
    <n v="0.93333333333333335"/>
    <d v="1899-12-30T00:23:00"/>
    <s v="SI"/>
    <s v="viernes"/>
    <n v="66"/>
    <n v="27"/>
  </r>
  <r>
    <n v="725"/>
    <s v="Cliente_353"/>
    <n v="4"/>
    <d v="2023-04-07T01:48:00"/>
    <d v="2023-04-07T03:20:00"/>
    <s v="Mesero_4"/>
    <s v="Almuerzo"/>
    <s v="Efectivo"/>
    <n v="18.66"/>
    <s v="Ocupada"/>
    <s v="Chile"/>
    <s v="Plato_18"/>
    <n v="186.66"/>
    <d v="2023-04-07T01:48:00"/>
    <d v="2023-04-07T01:48:00"/>
    <d v="2023-04-07T03:20:00"/>
    <d v="1899-12-30T01:47:00"/>
    <n v="1.4166666666666667"/>
    <d v="1899-12-30T00:22:00"/>
    <s v="SI"/>
    <s v="viernes"/>
    <n v="168"/>
    <n v="69"/>
  </r>
  <r>
    <n v="726"/>
    <s v="Cliente_715"/>
    <n v="2"/>
    <d v="2023-04-07T02:28:00"/>
    <d v="2023-04-07T05:43:00"/>
    <s v="Mesero_5"/>
    <s v="Desayuno"/>
    <s v="Tarjeta de crédito"/>
    <n v="41.38"/>
    <s v="Reservada"/>
    <s v="España"/>
    <s v="Plato_5"/>
    <n v="167.38"/>
    <d v="2023-04-07T02:28:00"/>
    <d v="2023-04-07T02:28:00"/>
    <d v="2023-04-07T05:43:00"/>
    <d v="1899-12-30T03:15:00"/>
    <n v="1.2333333333333334"/>
    <d v="1899-12-30T02:01:00"/>
    <s v="SI"/>
    <s v="viernes"/>
    <n v="126"/>
    <n v="50"/>
  </r>
  <r>
    <n v="727"/>
    <s v="Cliente_117"/>
    <n v="6"/>
    <d v="2023-04-07T00:31:00"/>
    <d v="2023-04-07T03:02:00"/>
    <s v="Mesero_2"/>
    <s v="Cena"/>
    <s v="Tarjeta de débito"/>
    <n v="13.24"/>
    <s v="Reservada"/>
    <s v="Colombia"/>
    <s v="Plato_3"/>
    <n v="53.24"/>
    <d v="2023-04-07T00:31:00"/>
    <d v="2023-04-07T00:31:00"/>
    <d v="2023-04-07T03:02:00"/>
    <d v="1899-12-30T02:31:00"/>
    <n v="0.35"/>
    <d v="1899-12-30T02:10:00"/>
    <s v="SI"/>
    <s v="viernes"/>
    <n v="40"/>
    <n v="16"/>
  </r>
  <r>
    <n v="728"/>
    <s v="Cliente_654"/>
    <n v="6"/>
    <d v="2023-04-07T02:06:00"/>
    <d v="2023-04-07T04:29:00"/>
    <s v="Mesero_1"/>
    <s v="Desayuno"/>
    <s v="Tarjeta de débito"/>
    <n v="34.28"/>
    <s v="Ocupada"/>
    <s v="Argentina"/>
    <s v="Plato_4"/>
    <n v="229.28"/>
    <d v="2023-04-07T02:06:00"/>
    <d v="2023-04-07T02:06:00"/>
    <d v="2023-04-07T04:29:00"/>
    <d v="1899-12-30T02:38:00"/>
    <n v="1.2"/>
    <d v="1899-12-30T01:26:00"/>
    <s v="SI"/>
    <s v="viernes"/>
    <n v="195"/>
    <n v="80"/>
  </r>
  <r>
    <n v="729"/>
    <s v="Cliente_264"/>
    <n v="2"/>
    <d v="2023-04-07T02:49:00"/>
    <d v="2023-04-07T06:05:00"/>
    <s v="Mesero_5"/>
    <s v="Desayuno"/>
    <s v="Tarjeta de crédito"/>
    <n v="18.97"/>
    <s v="Ocupada"/>
    <s v="Uruguay"/>
    <s v="Plato_18"/>
    <n v="146.97"/>
    <d v="2023-04-07T02:49:00"/>
    <d v="2023-04-07T02:49:00"/>
    <d v="2023-04-07T06:05:00"/>
    <d v="1899-12-30T03:31:00"/>
    <n v="1.0833333333333333"/>
    <d v="1899-12-30T02:26:00"/>
    <s v="SI"/>
    <s v="viernes"/>
    <n v="128"/>
    <n v="52"/>
  </r>
  <r>
    <n v="730"/>
    <s v="Cliente_443"/>
    <n v="3"/>
    <d v="2023-04-07T00:29:00"/>
    <d v="2023-04-07T02:33:00"/>
    <s v="Mesero_3"/>
    <s v="Almuerzo"/>
    <s v="Tarjeta de crédito"/>
    <n v="15.02"/>
    <s v="Ocupada"/>
    <s v="España"/>
    <s v="Plato_2"/>
    <n v="129.02000000000001"/>
    <d v="2023-04-07T00:29:00"/>
    <d v="2023-04-07T00:29:00"/>
    <d v="2023-04-07T02:33:00"/>
    <d v="1899-12-30T02:19:00"/>
    <n v="1.3166666666666667"/>
    <d v="1899-12-30T01:00:00"/>
    <s v="SI"/>
    <s v="viernes"/>
    <n v="114"/>
    <n v="46"/>
  </r>
  <r>
    <n v="731"/>
    <s v="Cliente_239"/>
    <n v="3"/>
    <d v="2023-04-07T03:16:00"/>
    <d v="2023-04-07T06:25:00"/>
    <s v="Mesero_2"/>
    <s v="Almuerzo"/>
    <s v="Tarjeta de crédito"/>
    <n v="14.35"/>
    <s v="Reservada"/>
    <s v="Chile"/>
    <s v="Plato_15"/>
    <n v="78.349999999999994"/>
    <d v="2023-04-07T03:16:00"/>
    <d v="2023-04-07T03:16:00"/>
    <d v="2023-04-07T06:25:00"/>
    <d v="1899-12-30T03:09:00"/>
    <n v="0.78333333333333333"/>
    <d v="1899-12-30T02:22:00"/>
    <s v="SI"/>
    <s v="viernes"/>
    <n v="64"/>
    <n v="26"/>
  </r>
  <r>
    <n v="732"/>
    <s v="Cliente_770"/>
    <n v="3"/>
    <d v="2023-04-07T03:17:00"/>
    <d v="2023-04-07T07:13:00"/>
    <s v="Mesero_4"/>
    <s v="Almuerzo"/>
    <s v="Tarjeta de crédito"/>
    <n v="43.35"/>
    <s v="Reservada"/>
    <s v="Brasil"/>
    <s v="Plato_20"/>
    <n v="349.35"/>
    <d v="2023-04-07T03:17:00"/>
    <d v="2023-04-07T03:17:00"/>
    <d v="2023-04-07T07:13:00"/>
    <d v="1899-12-30T03:56:00"/>
    <n v="2.0166666666666666"/>
    <d v="1899-12-30T01:55:00"/>
    <s v="SI"/>
    <s v="viernes"/>
    <n v="306"/>
    <n v="120"/>
  </r>
  <r>
    <n v="733"/>
    <s v="Cliente_359"/>
    <n v="6"/>
    <d v="2023-04-07T03:40:00"/>
    <d v="2023-04-07T05:28:00"/>
    <s v="Mesero_4"/>
    <s v="Cena"/>
    <s v="Tarjeta de crédito"/>
    <n v="35.090000000000003"/>
    <s v="Libre"/>
    <s v="Argentina"/>
    <s v="Plato_19"/>
    <n v="221.09"/>
    <d v="2023-04-07T03:40:00"/>
    <d v="2023-04-07T03:40:00"/>
    <d v="2023-04-07T05:28:00"/>
    <d v="1899-12-30T01:48:00"/>
    <n v="1.2333333333333334"/>
    <d v="1899-12-30T00:34:00"/>
    <s v="SI"/>
    <s v="viernes"/>
    <n v="186"/>
    <n v="74"/>
  </r>
  <r>
    <n v="734"/>
    <s v="Cliente_888"/>
    <n v="2"/>
    <d v="2023-04-07T02:27:00"/>
    <d v="2023-04-07T04:57:00"/>
    <s v="Mesero_2"/>
    <s v="Almuerzo"/>
    <s v="Efectivo"/>
    <n v="46.82"/>
    <s v="Libre"/>
    <s v="Venezuela"/>
    <s v="Plato_15"/>
    <n v="185.82"/>
    <d v="2023-04-07T02:27:00"/>
    <d v="2023-04-07T02:27:00"/>
    <d v="2023-04-07T04:57:00"/>
    <d v="1899-12-30T02:30:00"/>
    <n v="0.8666666666666667"/>
    <d v="1899-12-30T01:38:00"/>
    <s v="SI"/>
    <s v="viernes"/>
    <n v="139"/>
    <n v="57"/>
  </r>
  <r>
    <n v="735"/>
    <s v="Cliente_154"/>
    <n v="4"/>
    <d v="2023-04-07T01:52:00"/>
    <d v="2023-04-07T03:47:00"/>
    <s v="Mesero_3"/>
    <s v="Desayuno"/>
    <s v="Tarjeta de crédito"/>
    <n v="38.43"/>
    <s v="Libre"/>
    <s v="España"/>
    <s v="Plato_14"/>
    <n v="180.43"/>
    <d v="2023-04-07T01:52:00"/>
    <d v="2023-04-07T01:52:00"/>
    <d v="2023-04-07T03:47:00"/>
    <d v="1899-12-30T01:55:00"/>
    <n v="1.45"/>
    <d v="1899-12-30T00:28:00"/>
    <s v="SI"/>
    <s v="viernes"/>
    <n v="142"/>
    <n v="57"/>
  </r>
  <r>
    <n v="736"/>
    <s v="Cliente_301"/>
    <n v="2"/>
    <d v="2023-04-07T01:08:00"/>
    <d v="2023-04-07T03:24:00"/>
    <s v="Mesero_4"/>
    <s v="Desayuno"/>
    <s v="Tarjeta de crédito"/>
    <n v="25.91"/>
    <s v="Ocupada"/>
    <s v="España"/>
    <s v="Plato_5"/>
    <n v="240.91"/>
    <d v="2023-04-07T01:08:00"/>
    <d v="2023-04-07T01:08:00"/>
    <d v="2023-04-07T03:24:00"/>
    <d v="1899-12-30T02:31:00"/>
    <n v="1.5333333333333334"/>
    <d v="1899-12-30T00:59:00"/>
    <s v="SI"/>
    <s v="viernes"/>
    <n v="215"/>
    <n v="87"/>
  </r>
  <r>
    <n v="737"/>
    <s v="Cliente_635"/>
    <n v="1"/>
    <d v="2023-04-07T00:39:00"/>
    <d v="2023-04-07T03:06:00"/>
    <s v="Mesero_2"/>
    <s v="Desayuno"/>
    <s v="Tarjeta de débito"/>
    <n v="24.09"/>
    <s v="Reservada"/>
    <s v="Paraguay"/>
    <s v="Plato_9"/>
    <n v="142.09"/>
    <d v="2023-04-07T00:39:00"/>
    <d v="2023-04-07T00:39:00"/>
    <d v="2023-04-07T03:06:00"/>
    <d v="1899-12-30T02:27:00"/>
    <n v="0.36666666666666664"/>
    <d v="1899-12-30T02:05:00"/>
    <s v="SI"/>
    <s v="viernes"/>
    <n v="118"/>
    <n v="48"/>
  </r>
  <r>
    <n v="738"/>
    <s v="Cliente_70"/>
    <n v="1"/>
    <d v="2023-04-07T00:51:00"/>
    <d v="2023-04-07T02:04:00"/>
    <s v="Mesero_3"/>
    <s v="Almuerzo"/>
    <s v="Tarjeta de crédito"/>
    <n v="17.37"/>
    <s v="Ocupada"/>
    <s v="España"/>
    <s v="Plato_10"/>
    <n v="151.37"/>
    <d v="2023-04-07T00:51:00"/>
    <d v="2023-04-07T00:51:00"/>
    <d v="2023-04-07T02:04:00"/>
    <d v="1899-12-30T01:28:00"/>
    <n v="1.5666666666666667"/>
    <d v="1899-12-30T00:00:00"/>
    <s v="NO"/>
    <s v="viernes"/>
    <n v="134"/>
    <n v="58"/>
  </r>
  <r>
    <n v="739"/>
    <s v="Cliente_484"/>
    <n v="5"/>
    <d v="2023-04-07T03:53:00"/>
    <d v="2023-04-07T06:10:00"/>
    <s v="Mesero_2"/>
    <s v="Almuerzo"/>
    <s v="Tarjeta de débito"/>
    <n v="33.69"/>
    <s v="Reservada"/>
    <s v="Colombia"/>
    <s v="Plato_14"/>
    <n v="79.69"/>
    <d v="2023-04-07T03:53:00"/>
    <d v="2023-04-07T03:53:00"/>
    <d v="2023-04-07T06:10:00"/>
    <d v="1899-12-30T02:17:00"/>
    <n v="0.9"/>
    <d v="1899-12-30T01:23:00"/>
    <s v="SI"/>
    <s v="viernes"/>
    <n v="46"/>
    <n v="18"/>
  </r>
  <r>
    <n v="740"/>
    <s v="Cliente_297"/>
    <n v="6"/>
    <d v="2023-04-07T03:49:00"/>
    <d v="2023-04-07T06:24:00"/>
    <s v="Mesero_1"/>
    <s v="Almuerzo"/>
    <s v="Tarjeta de débito"/>
    <n v="16.05"/>
    <s v="Reservada"/>
    <s v="Ecuador"/>
    <s v="Plato_16"/>
    <n v="309.05"/>
    <d v="2023-04-07T03:49:00"/>
    <d v="2023-04-07T03:49:00"/>
    <d v="2023-04-07T06:24:00"/>
    <d v="1899-12-30T02:35:00"/>
    <n v="1.8833333333333333"/>
    <d v="1899-12-30T00:42:00"/>
    <s v="SI"/>
    <s v="viernes"/>
    <n v="293"/>
    <n v="118"/>
  </r>
  <r>
    <n v="741"/>
    <s v="Cliente_196"/>
    <n v="4"/>
    <d v="2023-04-07T00:29:00"/>
    <d v="2023-04-07T04:23:00"/>
    <s v="Mesero_2"/>
    <s v="Almuerzo"/>
    <s v="Tarjeta de débito"/>
    <n v="40.31"/>
    <s v="Ocupada"/>
    <s v="Uruguay"/>
    <s v="Plato_7"/>
    <n v="325.31"/>
    <d v="2023-04-07T00:29:00"/>
    <d v="2023-04-07T00:29:00"/>
    <d v="2023-04-07T04:23:00"/>
    <d v="1899-12-30T04:09:00"/>
    <n v="2.75"/>
    <d v="1899-12-30T01:24:00"/>
    <s v="SI"/>
    <s v="viernes"/>
    <n v="285"/>
    <n v="117"/>
  </r>
  <r>
    <n v="742"/>
    <s v="Cliente_320"/>
    <n v="4"/>
    <d v="2023-04-07T00:36:00"/>
    <d v="2023-04-07T02:22:00"/>
    <s v="Mesero_2"/>
    <s v="Desayuno"/>
    <s v="Tarjeta de crédito"/>
    <n v="10.51"/>
    <s v="Reservada"/>
    <s v="Colombia"/>
    <s v="Plato_17"/>
    <n v="176.51"/>
    <d v="2023-04-07T00:36:00"/>
    <d v="2023-04-07T00:36:00"/>
    <d v="2023-04-07T02:22:00"/>
    <d v="1899-12-30T01:46:00"/>
    <n v="2.4166666666666665"/>
    <d v="1899-12-30T00:00:00"/>
    <s v="NO"/>
    <s v="viernes"/>
    <n v="166"/>
    <n v="67"/>
  </r>
  <r>
    <n v="743"/>
    <s v="Cliente_597"/>
    <n v="2"/>
    <d v="2023-04-07T03:47:00"/>
    <d v="2023-04-07T07:44:00"/>
    <s v="Mesero_3"/>
    <s v="Almuerzo"/>
    <s v="Tarjeta de débito"/>
    <n v="25.7"/>
    <s v="Ocupada"/>
    <s v="Brasil"/>
    <s v="Plato_10"/>
    <n v="159.69999999999999"/>
    <d v="2023-04-07T03:47:00"/>
    <d v="2023-04-07T03:47:00"/>
    <d v="2023-04-07T07:44:00"/>
    <d v="1899-12-30T04:12:00"/>
    <n v="2.3833333333333333"/>
    <d v="1899-12-30T01:49:00"/>
    <s v="SI"/>
    <s v="viernes"/>
    <n v="134"/>
    <n v="56"/>
  </r>
  <r>
    <n v="744"/>
    <s v="Cliente_974"/>
    <n v="1"/>
    <d v="2023-04-07T01:59:00"/>
    <d v="2023-04-07T05:49:00"/>
    <s v="Mesero_1"/>
    <s v="Almuerzo"/>
    <s v="Tarjeta de crédito"/>
    <n v="26.5"/>
    <s v="Libre"/>
    <s v="España"/>
    <s v="Plato_4"/>
    <n v="102.5"/>
    <d v="2023-04-07T01:59:00"/>
    <d v="2023-04-07T01:59:00"/>
    <d v="2023-04-07T05:49:00"/>
    <d v="1899-12-30T03:50:00"/>
    <n v="1.1166666666666667"/>
    <d v="1899-12-30T02:43:00"/>
    <s v="SI"/>
    <s v="viernes"/>
    <n v="76"/>
    <n v="32"/>
  </r>
  <r>
    <n v="745"/>
    <s v="Cliente_90"/>
    <n v="1"/>
    <d v="2023-04-07T02:34:00"/>
    <d v="2023-04-07T04:52:00"/>
    <s v="Mesero_5"/>
    <s v="Almuerzo"/>
    <s v="Efectivo"/>
    <n v="18.75"/>
    <s v="Libre"/>
    <s v="Bolivia"/>
    <s v="Plato_8"/>
    <n v="302.75"/>
    <d v="2023-04-07T02:34:00"/>
    <d v="2023-04-07T02:34:00"/>
    <d v="2023-04-07T04:52:00"/>
    <d v="1899-12-30T02:18:00"/>
    <n v="1.2166666666666666"/>
    <d v="1899-12-30T01:05:00"/>
    <s v="SI"/>
    <s v="viernes"/>
    <n v="284"/>
    <n v="115"/>
  </r>
  <r>
    <n v="746"/>
    <s v="Cliente_950"/>
    <n v="2"/>
    <d v="2023-04-07T03:10:00"/>
    <d v="2023-04-07T06:27:00"/>
    <s v="Mesero_1"/>
    <s v="Almuerzo"/>
    <s v="Tarjeta de crédito"/>
    <n v="44.9"/>
    <s v="Ocupada"/>
    <s v="Chile"/>
    <s v="Plato_8"/>
    <n v="245.9"/>
    <d v="2023-04-07T03:10:00"/>
    <d v="2023-04-07T03:10:00"/>
    <d v="2023-04-07T06:27:00"/>
    <d v="1899-12-30T03:32:00"/>
    <n v="1.2833333333333334"/>
    <d v="1899-12-30T02:15:00"/>
    <s v="SI"/>
    <s v="viernes"/>
    <n v="201"/>
    <n v="81"/>
  </r>
  <r>
    <n v="747"/>
    <s v="Cliente_446"/>
    <n v="3"/>
    <d v="2023-04-07T02:53:00"/>
    <d v="2023-04-07T04:49:00"/>
    <s v="Mesero_1"/>
    <s v="Desayuno"/>
    <s v="Tarjeta de débito"/>
    <n v="37.229999999999997"/>
    <s v="Reservada"/>
    <s v="Uruguay"/>
    <s v="Plato_1"/>
    <n v="62.23"/>
    <d v="2023-04-07T02:53:00"/>
    <d v="2023-04-07T02:53:00"/>
    <d v="2023-04-07T04:49:00"/>
    <d v="1899-12-30T01:56:00"/>
    <n v="0.46666666666666667"/>
    <d v="1899-12-30T01:28:00"/>
    <s v="SI"/>
    <s v="viernes"/>
    <n v="25"/>
    <n v="10"/>
  </r>
  <r>
    <n v="748"/>
    <s v="Cliente_298"/>
    <n v="4"/>
    <d v="2023-04-07T02:32:00"/>
    <d v="2023-04-07T05:58:00"/>
    <s v="Mesero_2"/>
    <s v="Almuerzo"/>
    <s v="Tarjeta de crédito"/>
    <n v="12.55"/>
    <s v="Reservada"/>
    <s v="Venezuela"/>
    <s v="Plato_15"/>
    <n v="122.55"/>
    <d v="2023-04-07T02:32:00"/>
    <d v="2023-04-07T02:32:00"/>
    <d v="2023-04-07T05:58:00"/>
    <d v="1899-12-30T03:26:00"/>
    <n v="0.6166666666666667"/>
    <d v="1899-12-30T02:49:00"/>
    <s v="SI"/>
    <s v="viernes"/>
    <n v="110"/>
    <n v="46"/>
  </r>
  <r>
    <n v="749"/>
    <s v="Cliente_446"/>
    <n v="2"/>
    <d v="2023-04-07T01:21:00"/>
    <d v="2023-04-07T02:52:00"/>
    <s v="Mesero_4"/>
    <s v="Almuerzo"/>
    <s v="Tarjeta de débito"/>
    <n v="24.12"/>
    <s v="Ocupada"/>
    <s v="Perú"/>
    <s v="Plato_8"/>
    <n v="94.12"/>
    <d v="2023-04-07T01:21:00"/>
    <d v="2023-04-07T01:21:00"/>
    <d v="2023-04-07T02:52:00"/>
    <d v="1899-12-30T01:46:00"/>
    <n v="0.13333333333333333"/>
    <d v="1899-12-30T01:38:00"/>
    <s v="SI"/>
    <s v="viernes"/>
    <n v="70"/>
    <n v="28"/>
  </r>
  <r>
    <n v="750"/>
    <s v="Cliente_304"/>
    <n v="4"/>
    <d v="2023-04-07T01:46:00"/>
    <d v="2023-04-07T03:00:00"/>
    <s v="Mesero_1"/>
    <s v="Almuerzo"/>
    <s v="Tarjeta de crédito"/>
    <n v="21.82"/>
    <s v="Libre"/>
    <s v="Bolivia"/>
    <s v="Plato_17"/>
    <n v="140.82"/>
    <d v="2023-04-07T01:46:00"/>
    <d v="2023-04-07T01:46:00"/>
    <d v="2023-04-07T03:00:00"/>
    <d v="1899-12-30T01:14:00"/>
    <n v="1.4333333333333333"/>
    <d v="1899-12-30T00:00:00"/>
    <s v="NO"/>
    <s v="viernes"/>
    <n v="119"/>
    <n v="47"/>
  </r>
  <r>
    <n v="751"/>
    <s v="Cliente_157"/>
    <n v="6"/>
    <d v="2023-04-07T01:32:00"/>
    <d v="2023-04-07T03:10:00"/>
    <s v="Mesero_2"/>
    <s v="Desayuno"/>
    <s v="Tarjeta de crédito"/>
    <n v="49.35"/>
    <s v="Libre"/>
    <s v="Brasil"/>
    <s v="Plato_9"/>
    <n v="219.35"/>
    <d v="2023-04-07T01:32:00"/>
    <d v="2023-04-07T01:32:00"/>
    <d v="2023-04-07T03:10:00"/>
    <d v="1899-12-30T01:38:00"/>
    <n v="1.45"/>
    <d v="1899-12-30T00:11:00"/>
    <s v="SI"/>
    <s v="viernes"/>
    <n v="170"/>
    <n v="69"/>
  </r>
  <r>
    <n v="752"/>
    <s v="Cliente_736"/>
    <n v="5"/>
    <d v="2023-04-07T02:05:00"/>
    <d v="2023-04-07T04:23:00"/>
    <s v="Mesero_3"/>
    <s v="Almuerzo"/>
    <s v="Tarjeta de crédito"/>
    <n v="46.27"/>
    <s v="Libre"/>
    <s v="Perú"/>
    <s v="Plato_2"/>
    <n v="106.27000000000001"/>
    <d v="2023-04-07T02:05:00"/>
    <d v="2023-04-07T02:05:00"/>
    <d v="2023-04-07T04:23:00"/>
    <d v="1899-12-30T02:18:00"/>
    <n v="0.5"/>
    <d v="1899-12-30T01:48:00"/>
    <s v="SI"/>
    <s v="viernes"/>
    <n v="60"/>
    <n v="24"/>
  </r>
  <r>
    <n v="753"/>
    <s v="Cliente_827"/>
    <n v="4"/>
    <d v="2023-04-07T02:27:00"/>
    <d v="2023-04-07T04:38:00"/>
    <s v="Mesero_4"/>
    <s v="Almuerzo"/>
    <s v="Tarjeta de débito"/>
    <n v="26.24"/>
    <s v="Libre"/>
    <s v="Chile"/>
    <s v="Plato_15"/>
    <n v="189.24"/>
    <d v="2023-04-07T02:27:00"/>
    <d v="2023-04-07T02:27:00"/>
    <d v="2023-04-07T04:38:00"/>
    <d v="1899-12-30T02:11:00"/>
    <n v="2.1333333333333333"/>
    <d v="1899-12-30T00:03:00"/>
    <s v="SI"/>
    <s v="viernes"/>
    <n v="163"/>
    <n v="66"/>
  </r>
  <r>
    <n v="754"/>
    <s v="Cliente_871"/>
    <n v="3"/>
    <d v="2023-04-07T03:21:00"/>
    <d v="2023-04-07T04:36:00"/>
    <s v="Mesero_3"/>
    <s v="Almuerzo"/>
    <s v="Tarjeta de crédito"/>
    <n v="42.74"/>
    <s v="Reservada"/>
    <s v="España"/>
    <s v="Plato_7"/>
    <n v="279.74"/>
    <d v="2023-04-07T03:21:00"/>
    <d v="2023-04-07T03:21:00"/>
    <d v="2023-04-07T04:36:00"/>
    <d v="1899-12-30T01:15:00"/>
    <n v="1.4833333333333334"/>
    <d v="1899-12-30T00:00:00"/>
    <s v="NO"/>
    <s v="viernes"/>
    <n v="237"/>
    <n v="99"/>
  </r>
  <r>
    <n v="755"/>
    <s v="Cliente_743"/>
    <n v="3"/>
    <d v="2023-04-07T02:01:00"/>
    <d v="2023-04-07T04:27:00"/>
    <s v="Mesero_2"/>
    <s v="Almuerzo"/>
    <s v="Tarjeta de crédito"/>
    <n v="26.65"/>
    <s v="Ocupada"/>
    <s v="Brasil"/>
    <s v="Plato_13"/>
    <n v="237.65"/>
    <d v="2023-04-07T02:01:00"/>
    <d v="2023-04-07T02:01:00"/>
    <d v="2023-04-07T04:27:00"/>
    <d v="1899-12-30T02:41:00"/>
    <n v="1.8166666666666667"/>
    <d v="1899-12-30T00:52:00"/>
    <s v="SI"/>
    <s v="viernes"/>
    <n v="211"/>
    <n v="86"/>
  </r>
  <r>
    <n v="756"/>
    <s v="Cliente_428"/>
    <n v="1"/>
    <d v="2023-04-07T03:53:00"/>
    <d v="2023-04-07T07:51:00"/>
    <s v="Mesero_1"/>
    <s v="Cena"/>
    <s v="Tarjeta de crédito"/>
    <n v="31.75"/>
    <s v="Libre"/>
    <s v="Perú"/>
    <s v="Plato_17"/>
    <n v="81.75"/>
    <d v="2023-04-07T03:53:00"/>
    <d v="2023-04-07T03:53:00"/>
    <d v="2023-04-07T07:51:00"/>
    <d v="1899-12-30T03:58:00"/>
    <n v="0.56666666666666665"/>
    <d v="1899-12-30T03:24:00"/>
    <s v="SI"/>
    <s v="viernes"/>
    <n v="50"/>
    <n v="20"/>
  </r>
  <r>
    <n v="757"/>
    <s v="Cliente_750"/>
    <n v="6"/>
    <d v="2023-04-07T01:47:00"/>
    <d v="2023-04-07T04:42:00"/>
    <s v="Mesero_2"/>
    <s v="Almuerzo"/>
    <s v="Tarjeta de débito"/>
    <n v="10.029999999999999"/>
    <s v="Reservada"/>
    <s v="Brasil"/>
    <s v="Plato_2"/>
    <n v="70.03"/>
    <d v="2023-04-07T01:47:00"/>
    <d v="2023-04-07T01:47:00"/>
    <d v="2023-04-07T04:42:00"/>
    <d v="1899-12-30T02:55:00"/>
    <n v="0.66666666666666663"/>
    <d v="1899-12-30T02:15:00"/>
    <s v="SI"/>
    <s v="viernes"/>
    <n v="60"/>
    <n v="24"/>
  </r>
  <r>
    <n v="758"/>
    <s v="Cliente_808"/>
    <n v="4"/>
    <d v="2023-04-07T00:17:00"/>
    <d v="2023-04-07T02:10:00"/>
    <s v="Mesero_3"/>
    <s v="Desayuno"/>
    <s v="Efectivo"/>
    <n v="27.04"/>
    <s v="Reservada"/>
    <s v="Perú"/>
    <s v="Plato_2"/>
    <n v="79.039999999999992"/>
    <d v="2023-04-07T00:17:00"/>
    <d v="2023-04-07T00:17:00"/>
    <d v="2023-04-07T02:10:00"/>
    <d v="1899-12-30T01:53:00"/>
    <n v="0.68333333333333335"/>
    <d v="1899-12-30T01:12:00"/>
    <s v="SI"/>
    <s v="viernes"/>
    <n v="52"/>
    <n v="21"/>
  </r>
  <r>
    <n v="759"/>
    <s v="Cliente_376"/>
    <n v="5"/>
    <d v="2023-04-07T00:40:00"/>
    <d v="2023-04-07T03:45:00"/>
    <s v="Mesero_1"/>
    <s v="Almuerzo"/>
    <s v="Tarjeta de crédito"/>
    <n v="13.7"/>
    <s v="Reservada"/>
    <s v="Argentina"/>
    <s v="Plato_11"/>
    <n v="355.7"/>
    <d v="2023-04-07T00:40:00"/>
    <d v="2023-04-07T00:40:00"/>
    <d v="2023-04-07T03:45:00"/>
    <d v="1899-12-30T03:05:00"/>
    <n v="3.2666666666666666"/>
    <d v="1899-12-30T00:00:00"/>
    <s v="NO"/>
    <s v="viernes"/>
    <n v="342"/>
    <n v="138"/>
  </r>
  <r>
    <n v="760"/>
    <s v="Cliente_721"/>
    <n v="6"/>
    <d v="2023-04-07T00:25:00"/>
    <d v="2023-04-07T01:40:00"/>
    <s v="Mesero_4"/>
    <s v="Almuerzo"/>
    <s v="Tarjeta de crédito"/>
    <n v="39.42"/>
    <s v="Libre"/>
    <s v="Argentina"/>
    <s v="Plato_8"/>
    <n v="144.42000000000002"/>
    <d v="2023-04-07T00:25:00"/>
    <d v="2023-04-07T00:25:00"/>
    <d v="2023-04-07T01:40:00"/>
    <d v="1899-12-30T01:15:00"/>
    <n v="0.33333333333333331"/>
    <d v="1899-12-30T00:55:00"/>
    <s v="SI"/>
    <s v="viernes"/>
    <n v="105"/>
    <n v="42"/>
  </r>
  <r>
    <n v="761"/>
    <s v="Cliente_782"/>
    <n v="4"/>
    <d v="2023-04-07T02:39:00"/>
    <d v="2023-04-07T03:42:00"/>
    <s v="Mesero_3"/>
    <s v="Desayuno"/>
    <s v="Tarjeta de crédito"/>
    <n v="16.850000000000001"/>
    <s v="Libre"/>
    <s v="España"/>
    <s v="Plato_7"/>
    <n v="190.85"/>
    <d v="2023-04-07T02:39:00"/>
    <d v="2023-04-07T02:39:00"/>
    <d v="2023-04-07T03:42:00"/>
    <d v="1899-12-30T01:03:00"/>
    <n v="1.7"/>
    <d v="1899-12-30T00:00:00"/>
    <s v="NO"/>
    <s v="viernes"/>
    <n v="174"/>
    <n v="72"/>
  </r>
  <r>
    <n v="762"/>
    <s v="Cliente_729"/>
    <n v="3"/>
    <d v="2023-04-07T01:18:00"/>
    <d v="2023-04-07T03:25:00"/>
    <s v="Mesero_5"/>
    <s v="Desayuno"/>
    <s v="Tarjeta de crédito"/>
    <n v="49.45"/>
    <s v="Reservada"/>
    <s v="Uruguay"/>
    <s v="Plato_13"/>
    <n v="148.44999999999999"/>
    <d v="2023-04-07T01:18:00"/>
    <d v="2023-04-07T01:18:00"/>
    <d v="2023-04-07T03:25:00"/>
    <d v="1899-12-30T02:07:00"/>
    <n v="0.48333333333333334"/>
    <d v="1899-12-30T01:38:00"/>
    <s v="SI"/>
    <s v="viernes"/>
    <n v="99"/>
    <n v="41"/>
  </r>
  <r>
    <n v="763"/>
    <s v="Cliente_351"/>
    <n v="3"/>
    <d v="2023-04-07T03:49:00"/>
    <d v="2023-04-07T05:12:00"/>
    <s v="Mesero_4"/>
    <s v="Almuerzo"/>
    <s v="Tarjeta de crédito"/>
    <n v="22.88"/>
    <s v="Reservada"/>
    <s v="Argentina"/>
    <s v="Plato_11"/>
    <n v="126.88"/>
    <d v="2023-04-07T03:49:00"/>
    <d v="2023-04-07T03:49:00"/>
    <d v="2023-04-07T05:12:00"/>
    <d v="1899-12-30T01:23:00"/>
    <n v="0.53333333333333333"/>
    <d v="1899-12-30T00:51:00"/>
    <s v="SI"/>
    <s v="viernes"/>
    <n v="104"/>
    <n v="42"/>
  </r>
  <r>
    <n v="764"/>
    <s v="Cliente_227"/>
    <n v="1"/>
    <d v="2023-04-07T03:30:00"/>
    <d v="2023-04-07T05:46:00"/>
    <s v="Mesero_4"/>
    <s v="Cena"/>
    <s v="Tarjeta de crédito"/>
    <n v="20.41"/>
    <s v="Ocupada"/>
    <s v="Colombia"/>
    <s v="Plato_6"/>
    <n v="105.41"/>
    <d v="2023-04-07T03:30:00"/>
    <d v="2023-04-07T03:30:00"/>
    <d v="2023-04-07T05:46:00"/>
    <d v="1899-12-30T02:31:00"/>
    <n v="1.8666666666666667"/>
    <d v="1899-12-30T00:39:00"/>
    <s v="SI"/>
    <s v="viernes"/>
    <n v="85"/>
    <n v="35"/>
  </r>
  <r>
    <n v="765"/>
    <s v="Cliente_825"/>
    <n v="4"/>
    <d v="2023-04-07T00:24:00"/>
    <d v="2023-04-07T01:37:00"/>
    <s v="Mesero_3"/>
    <s v="Cena"/>
    <s v="Tarjeta de crédito"/>
    <n v="30.77"/>
    <s v="Libre"/>
    <s v="Chile"/>
    <s v="Plato_10"/>
    <n v="263.77"/>
    <d v="2023-04-07T00:24:00"/>
    <d v="2023-04-07T00:24:00"/>
    <d v="2023-04-07T01:37:00"/>
    <d v="1899-12-30T01:13:00"/>
    <n v="2.7333333333333334"/>
    <d v="1899-12-30T00:00:00"/>
    <s v="NO"/>
    <s v="viernes"/>
    <n v="233"/>
    <n v="95"/>
  </r>
  <r>
    <n v="766"/>
    <s v="Cliente_175"/>
    <n v="6"/>
    <d v="2023-04-07T01:34:00"/>
    <d v="2023-04-07T04:50:00"/>
    <s v="Mesero_2"/>
    <s v="Cena"/>
    <s v="Tarjeta de crédito"/>
    <n v="12.57"/>
    <s v="Reservada"/>
    <s v="Argentina"/>
    <s v="Plato_2"/>
    <n v="197.57"/>
    <d v="2023-04-07T01:34:00"/>
    <d v="2023-04-07T01:34:00"/>
    <d v="2023-04-07T04:50:00"/>
    <d v="1899-12-30T03:16:00"/>
    <n v="2.2333333333333334"/>
    <d v="1899-12-30T01:02:00"/>
    <s v="SI"/>
    <s v="viernes"/>
    <n v="185"/>
    <n v="74"/>
  </r>
  <r>
    <n v="767"/>
    <s v="Cliente_757"/>
    <n v="3"/>
    <d v="2023-04-07T01:08:00"/>
    <d v="2023-04-07T03:57:00"/>
    <s v="Mesero_2"/>
    <s v="Desayuno"/>
    <s v="Tarjeta de crédito"/>
    <n v="15.98"/>
    <s v="Reservada"/>
    <s v="Ecuador"/>
    <s v="Plato_9"/>
    <n v="184.98"/>
    <d v="2023-04-07T01:08:00"/>
    <d v="2023-04-07T01:08:00"/>
    <d v="2023-04-07T03:57:00"/>
    <d v="1899-12-30T02:49:00"/>
    <n v="1.4166666666666667"/>
    <d v="1899-12-30T01:24:00"/>
    <s v="SI"/>
    <s v="viernes"/>
    <n v="169"/>
    <n v="68"/>
  </r>
  <r>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12F69-D357-43A9-B46A-B461BCD8D610}" name="TablaDinámica10"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I5" firstHeaderRow="0" firstDataRow="1" firstDataCol="0"/>
  <pivotFields count="23">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6">
    <i>
      <x/>
    </i>
    <i i="1">
      <x v="1"/>
    </i>
    <i i="2">
      <x v="2"/>
    </i>
    <i i="3">
      <x v="3"/>
    </i>
    <i i="4">
      <x v="4"/>
    </i>
    <i i="5">
      <x v="5"/>
    </i>
  </colItems>
  <dataFields count="6">
    <dataField name="Número Total de Órdenes" fld="0" subtotal="count" baseField="0" baseItem="0"/>
    <dataField name="Nº Medio Comensales" fld="2" subtotal="average" baseField="0" baseItem="1" numFmtId="2"/>
    <dataField name="Ticket Medio" fld="12" subtotal="average" baseField="0" baseItem="1" numFmtId="165"/>
    <dataField name="Facturación Total" fld="12" baseField="0" baseItem="3" numFmtId="165"/>
    <dataField name="Coste Total " fld="21" baseField="0" baseItem="0" numFmtId="165"/>
    <dataField name="Margen" fld="22" baseField="0" baseItem="0" numFmtId="165"/>
  </dataFields>
  <formats count="10">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1" selected="0">
            <x v="3"/>
          </reference>
        </references>
      </pivotArea>
    </format>
    <format dxfId="4">
      <pivotArea dataOnly="0" labelOnly="1" outline="0" fieldPosition="0">
        <references count="1">
          <reference field="4294967294" count="1">
            <x v="3"/>
          </reference>
        </references>
      </pivotArea>
    </format>
    <format dxfId="3">
      <pivotArea outline="0" collapsedLevelsAreSubtotals="1" fieldPosition="0">
        <references count="1">
          <reference field="4294967294" count="1" selected="0">
            <x v="4"/>
          </reference>
        </references>
      </pivotArea>
    </format>
    <format dxfId="2">
      <pivotArea dataOnly="0" labelOnly="1" outline="0" fieldPosition="0">
        <references count="1">
          <reference field="4294967294" count="1">
            <x v="4"/>
          </reference>
        </references>
      </pivotArea>
    </format>
    <format dxfId="1">
      <pivotArea outline="0" collapsedLevelsAreSubtotals="1" fieldPosition="0">
        <references count="1">
          <reference field="4294967294" count="1" selected="0">
            <x v="5"/>
          </reference>
        </references>
      </pivotArea>
    </format>
    <format dxfId="0">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4A11D-F73B-4A86-B476-B9C8B2DFF53A}"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Metodos de Pago">
  <location ref="D2:E6" firstHeaderRow="1" firstDataRow="1" firstDataCol="1"/>
  <pivotFields count="20">
    <pivotField dataField="1" showAll="0"/>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Número de transacciones por Método de Pago" fld="0" subtotal="count" baseField="8"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BFB90-1295-4E20-A649-7239A1589462}" name="TablaDinámica3"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Cobrado">
  <location ref="D22:E27" firstHeaderRow="1" firstDataRow="1" firstDataCol="1"/>
  <pivotFields count="21">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4">
        <item x="1"/>
        <item h="1" x="0"/>
        <item h="1" x="2"/>
        <item t="default"/>
      </items>
    </pivotField>
    <pivotField showAll="0"/>
  </pivotFields>
  <rowFields count="2">
    <field x="19"/>
    <field x="6"/>
  </rowFields>
  <rowItems count="5">
    <i>
      <x/>
    </i>
    <i r="1">
      <x/>
    </i>
    <i r="1">
      <x v="1"/>
    </i>
    <i r="1">
      <x v="2"/>
    </i>
    <i t="grand">
      <x/>
    </i>
  </rowItems>
  <colItems count="1">
    <i/>
  </colItems>
  <dataFields count="1">
    <dataField name="Importe Total No Cobrado por tipo de Servicio" fld="12" baseField="0" baseItem="0" numFmtId="165"/>
  </dataFields>
  <formats count="2">
    <format dxfId="11">
      <pivotArea outline="0" collapsedLevelsAreSubtotals="1" fieldPosition="0"/>
    </format>
    <format dxfId="10">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285839-9836-4B49-A051-D16DA65BD579}" name="TablaDinámica2"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Paises Origen">
  <location ref="D8:E20" firstHeaderRow="1" firstDataRow="1" firstDataCol="1"/>
  <pivotFields count="21">
    <pivotField showAll="0"/>
    <pivotField showAll="0"/>
    <pivotField showAll="0"/>
    <pivotField showAll="0"/>
    <pivotField showAll="0"/>
    <pivotField showAll="0"/>
    <pivotField showAll="0"/>
    <pivotField showAll="0"/>
    <pivotField showAll="0"/>
    <pivotField showAll="0"/>
    <pivotField axis="axisRow" showAll="0">
      <items count="13">
        <item x="10"/>
        <item x="6"/>
        <item x="2"/>
        <item x="9"/>
        <item x="1"/>
        <item x="8"/>
        <item x="0"/>
        <item x="3"/>
        <item x="4"/>
        <item x="7"/>
        <item x="5"/>
        <item h="1" x="11"/>
        <item t="default"/>
      </items>
    </pivotField>
    <pivotField showAll="0"/>
    <pivotField dataField="1" showAll="0"/>
    <pivotField showAll="0"/>
    <pivotField showAll="0"/>
    <pivotField showAll="0"/>
    <pivotField showAll="0"/>
    <pivotField showAll="0"/>
    <pivotField showAll="0"/>
    <pivotField showAll="0"/>
    <pivotField showAll="0"/>
  </pivotFields>
  <rowFields count="1">
    <field x="10"/>
  </rowFields>
  <rowItems count="12">
    <i>
      <x/>
    </i>
    <i>
      <x v="1"/>
    </i>
    <i>
      <x v="2"/>
    </i>
    <i>
      <x v="3"/>
    </i>
    <i>
      <x v="4"/>
    </i>
    <i>
      <x v="5"/>
    </i>
    <i>
      <x v="6"/>
    </i>
    <i>
      <x v="7"/>
    </i>
    <i>
      <x v="8"/>
    </i>
    <i>
      <x v="9"/>
    </i>
    <i>
      <x v="10"/>
    </i>
    <i t="grand">
      <x/>
    </i>
  </rowItems>
  <colItems count="1">
    <i/>
  </colItems>
  <dataFields count="1">
    <dataField name="Total Ingresos por Pais" fld="12" baseField="0" baseItem="0" numFmtId="165"/>
  </dataFields>
  <formats count="2">
    <format dxfId="13">
      <pivotArea outline="0" collapsedLevelsAreSubtotals="1" fieldPosition="0"/>
    </format>
    <format dxfId="12">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93291-5F30-4A50-BA8A-AB04DB588EA3}" name="TablaDiná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Dias semana / Tipo de Servicio">
  <location ref="G2:H31" firstHeaderRow="1" firstDataRow="1" firstDataCol="1"/>
  <pivotFields count="21">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9">
        <item x="2"/>
        <item x="3"/>
        <item x="4"/>
        <item x="5"/>
        <item x="6"/>
        <item x="0"/>
        <item x="1"/>
        <item h="1" x="7"/>
        <item t="default"/>
      </items>
    </pivotField>
  </pivotFields>
  <rowFields count="2">
    <field x="20"/>
    <field x="6"/>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Total Dia / Servicio" fld="12" baseField="0" baseItem="0" numFmtId="165"/>
  </dataFields>
  <formats count="2">
    <format dxfId="15">
      <pivotArea outline="0" collapsedLevelsAreSubtotals="1" fieldPosition="0"/>
    </format>
    <format dxfId="14">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FE1E8C-37D1-4CA4-A501-E77E607173AD}"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3" rowHeaderCaption="Tipo de Servicio">
  <location ref="A2:B6" firstHeaderRow="1" firstDataRow="1" firstDataCol="1"/>
  <pivotFields count="20">
    <pivotField showAll="0"/>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Ingresos por Tipo de Servicio" fld="12" baseField="7" baseItem="0" numFmtId="165"/>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EF6DF8-DB6C-497F-8F96-CDBF0F3D9BE2}" name="TablaDinámica7" cacheId="2" applyNumberFormats="0" applyBorderFormats="0" applyFontFormats="0" applyPatternFormats="0" applyAlignmentFormats="0" applyWidthHeightFormats="1" dataCaption="Valores" grandTotalCaption="Total ordenes" updatedVersion="8" minRefreshableVersion="3" useAutoFormatting="1" itemPrintTitles="1" createdVersion="8" indent="0" outline="1" outlineData="1" multipleFieldFilters="0" chartFormat="6" rowHeaderCaption="Mesero">
  <location ref="G33:H39" firstHeaderRow="1" firstDataRow="1" firstDataCol="1"/>
  <pivotFields count="21">
    <pivotField dataField="1" showAll="0"/>
    <pivotField showAll="0"/>
    <pivotField showAll="0"/>
    <pivotField showAll="0"/>
    <pivotField showAll="0"/>
    <pivotField axis="axisRow" showAll="0">
      <items count="7">
        <item x="1"/>
        <item x="2"/>
        <item x="0"/>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Numero de Ordenes" fld="0" subtotal="count" baseField="6"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8A333B-CB50-4551-B37E-5D84B40F0097}" name="TablaDinámica6" cacheId="2" applyNumberFormats="0" applyBorderFormats="0" applyFontFormats="0" applyPatternFormats="0" applyAlignmentFormats="0" applyWidthHeightFormats="1" dataCaption="Valores" grandTotalCaption="Total Propinas" updatedVersion="8" minRefreshableVersion="3" useAutoFormatting="1" itemPrintTitles="1" createdVersion="8" indent="0" outline="1" outlineData="1" multipleFieldFilters="0" chartFormat="7" rowHeaderCaption="Propinas por Pais">
  <location ref="D30:E42" firstHeaderRow="1" firstDataRow="1" firstDataCol="1"/>
  <pivotFields count="21">
    <pivotField showAll="0"/>
    <pivotField showAll="0"/>
    <pivotField showAll="0"/>
    <pivotField showAll="0"/>
    <pivotField showAll="0"/>
    <pivotField showAll="0"/>
    <pivotField showAll="0"/>
    <pivotField showAll="0"/>
    <pivotField dataField="1" showAll="0"/>
    <pivotField showAll="0"/>
    <pivotField axis="axisRow" showAll="0">
      <items count="13">
        <item x="10"/>
        <item x="6"/>
        <item x="2"/>
        <item x="9"/>
        <item x="1"/>
        <item x="8"/>
        <item x="0"/>
        <item x="3"/>
        <item x="4"/>
        <item x="7"/>
        <item x="5"/>
        <item h="1" x="11"/>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12">
    <i>
      <x/>
    </i>
    <i>
      <x v="1"/>
    </i>
    <i>
      <x v="2"/>
    </i>
    <i>
      <x v="3"/>
    </i>
    <i>
      <x v="4"/>
    </i>
    <i>
      <x v="5"/>
    </i>
    <i>
      <x v="6"/>
    </i>
    <i>
      <x v="7"/>
    </i>
    <i>
      <x v="8"/>
    </i>
    <i>
      <x v="9"/>
    </i>
    <i>
      <x v="10"/>
    </i>
    <i t="grand">
      <x/>
    </i>
  </rowItems>
  <colItems count="1">
    <i/>
  </colItems>
  <dataFields count="1">
    <dataField name="Suma de Propina" fld="8" baseField="0" baseItem="0" numFmtId="165"/>
  </dataFields>
  <formats count="2">
    <format dxfId="17">
      <pivotArea outline="0" collapsedLevelsAreSubtotals="1" fieldPosition="0"/>
    </format>
    <format dxfId="16">
      <pivotArea dataOnly="0" labelOnly="1" outline="0" axis="axisValues"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85EF76-324D-40E0-85E5-045C47B64B0C}"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Numero de Orden">
  <location ref="A1:D770" firstHeaderRow="0" firstDataRow="1" firstDataCol="1"/>
  <pivotFields count="9">
    <pivotField axis="axisRow" showAll="0">
      <items count="7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t="default"/>
      </items>
    </pivotField>
    <pivotField showAll="0"/>
    <pivotField showAll="0"/>
    <pivotField showAll="0"/>
    <pivotField showAll="0"/>
    <pivotField dataField="1" showAll="0"/>
    <pivotField dataField="1" showAll="0"/>
    <pivotField dataField="1" showAll="0"/>
    <pivotField showAll="0"/>
  </pivotFields>
  <rowFields count="1">
    <field x="0"/>
  </rowFields>
  <rowItems count="7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t="grand">
      <x/>
    </i>
  </rowItems>
  <colFields count="1">
    <field x="-2"/>
  </colFields>
  <colItems count="3">
    <i>
      <x/>
    </i>
    <i i="1">
      <x v="1"/>
    </i>
    <i i="2">
      <x v="2"/>
    </i>
  </colItems>
  <dataFields count="3">
    <dataField name="Suma de Ganancia Bruta" fld="7" baseField="0" baseItem="0"/>
    <dataField name="Suma de Ganancia Neta" fld="6" baseField="0" baseItem="0"/>
    <dataField name="Suma de Tiempo de Preparació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007C91-CB2B-4A21-A366-B9C708F99E9C}" name="sala4" displayName="sala4" ref="A1:W768" totalsRowShown="0">
  <autoFilter ref="A1:W768" xr:uid="{57007C91-CB2B-4A21-A366-B9C708F99E9C}"/>
  <tableColumns count="23">
    <tableColumn id="11" xr3:uid="{768F51D9-DF13-42A4-AF8F-5CA1435E25F9}" name="Número de Orden"/>
    <tableColumn id="2" xr3:uid="{602D9833-CC2D-42BC-A987-385F67DD0270}" name="Nombre del Cliente" dataDxfId="44"/>
    <tableColumn id="3" xr3:uid="{838C11BB-3A7A-43CE-921B-49575825144B}" name="Número de Comensales"/>
    <tableColumn id="4" xr3:uid="{6702DE70-CF2F-4F79-B388-0B4632BDD183}" name="Hora de Llegada" dataDxfId="43"/>
    <tableColumn id="5" xr3:uid="{46562AB2-9BE5-475D-A470-1822A56E344E}" name="Hora de Salida" dataDxfId="42"/>
    <tableColumn id="6" xr3:uid="{B9FC76A7-F994-4A91-8A80-3934DF5BADD3}" name="Mesero Asignado" dataDxfId="41"/>
    <tableColumn id="7" xr3:uid="{1D4D413C-D160-46D0-BB12-C00461D3D1E4}" name="Tipo de Servicio" dataDxfId="40"/>
    <tableColumn id="8" xr3:uid="{B870C454-C63B-4E15-8EED-63E62C2DB06E}" name="Método de Pago" dataDxfId="39"/>
    <tableColumn id="9" xr3:uid="{E39D015C-7142-4463-AA4F-024530D02509}" name="Propina" dataDxfId="38"/>
    <tableColumn id="10" xr3:uid="{CBA864EA-36EC-4B97-8BBD-897A18A55544}" name="Estado de la Mesa" dataDxfId="37"/>
    <tableColumn id="12" xr3:uid="{3CCFC664-9E7C-476A-9880-D931677AB44D}" name="País de Origen" dataDxfId="36"/>
    <tableColumn id="13" xr3:uid="{79EE0DF7-10BF-410A-A14B-A46DB8E44C96}" name="Platos Ordenados" dataDxfId="35"/>
    <tableColumn id="14" xr3:uid="{F78E8F68-9574-4809-902A-B9183DD6AAAE}" name="Monto Total de la Cuenta" dataDxfId="34">
      <calculatedColumnFormula>IF(A2=orden_agrupada!A2,orden_agrupada!B2,-1)+I2</calculatedColumnFormula>
    </tableColumn>
    <tableColumn id="15" xr3:uid="{DF042BBD-E69E-4E57-B507-CBEEBB39BCD0}" name="Fecha de Factura" dataDxfId="33">
      <calculatedColumnFormula>D2</calculatedColumnFormula>
    </tableColumn>
    <tableColumn id="16" xr3:uid="{CF065A22-7D89-406C-A130-536E47E4738E}" name="Hora de Llegada2" dataDxfId="32">
      <calculatedColumnFormula>D2</calculatedColumnFormula>
    </tableColumn>
    <tableColumn id="17" xr3:uid="{1BD9707F-DDAD-4D2F-B4CC-A50C8BFE3740}" name="Hora de Salida2" dataDxfId="31">
      <calculatedColumnFormula>E2</calculatedColumnFormula>
    </tableColumn>
    <tableColumn id="18" xr3:uid="{8EB25A6A-42C7-461B-AE5F-293E543CBF61}" name="Tiempo de Permanencia" dataDxfId="30">
      <calculatedColumnFormula>IF(J2="Ocupada",(P2-O2)+15/1440,P2-O2)</calculatedColumnFormula>
    </tableColumn>
    <tableColumn id="19" xr3:uid="{71B0BD89-A804-4CC4-8182-B0E5CB460564}" name="Tiempo de Preparación (Horas)" dataDxfId="29">
      <calculatedColumnFormula>IF(A2=orden_agrupada!A2,orden_agrupada!D2/60,-1)</calculatedColumnFormula>
    </tableColumn>
    <tableColumn id="20" xr3:uid="{059197E1-C20F-4478-977B-3A093B3A75DA}" name="Tiempo de Degustación (Horas)" dataDxfId="28">
      <calculatedColumnFormula>IF(Q2-(R2*(1/24))&gt;0,Q2-(R2*(1/24)),0)</calculatedColumnFormula>
    </tableColumn>
    <tableColumn id="21" xr3:uid="{9F43BB42-38E7-4049-A462-6C700892638D}" name="Cobrada" dataDxfId="27">
      <calculatedColumnFormula>IF(S2&gt;0,"SI","NO")</calculatedColumnFormula>
    </tableColumn>
    <tableColumn id="22" xr3:uid="{54DD031F-1C0C-48CB-B001-66D5564EB4EC}" name="Dia Semana" dataDxfId="26">
      <calculatedColumnFormula>TEXT(N2, "dddd")</calculatedColumnFormula>
    </tableColumn>
    <tableColumn id="23" xr3:uid="{0F913FD4-81DC-4C2B-A23B-1C167B6D0306}" name="Coste Total" dataDxfId="25">
      <calculatedColumnFormula>IF(A2=orden_agrupada!A2,orden_agrupada!B2,-1)</calculatedColumnFormula>
    </tableColumn>
    <tableColumn id="24" xr3:uid="{9661F153-0578-4C60-B66D-C15AE15124F8}" name="Ganacia Neta" dataDxfId="24">
      <calculatedColumnFormula>IF(A2=orden_agrupada!A2,orden_agrupada!C2,-1)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FEB684-CE66-46B3-B61C-BDB5F6331947}" name="cocina5" displayName="cocina5" ref="A1:I1903" totalsRowShown="0">
  <autoFilter ref="A1:I1903" xr:uid="{85FEB684-CE66-46B3-B61C-BDB5F6331947}"/>
  <tableColumns count="9">
    <tableColumn id="1" xr3:uid="{76B7398E-9B56-45AD-91AA-CCC0B090292B}" name="Número de Orden"/>
    <tableColumn id="3" xr3:uid="{8D7EBBBD-90A5-456C-95DF-7CE6E9F963FA}" name="Nombre del Plato" dataDxfId="23"/>
    <tableColumn id="5" xr3:uid="{ACBA1BCF-3277-46D2-A9F7-3C7C60EC8B9D}" name="Costo Unitario" dataDxfId="22"/>
    <tableColumn id="6" xr3:uid="{D7800578-54C1-4B18-80D2-2D4A50C511C0}" name="Precio Unitario" dataDxfId="21"/>
    <tableColumn id="7" xr3:uid="{43D5DCF7-7112-4403-912B-62E0945319C2}" name="Cantidad Ordenada"/>
    <tableColumn id="8" xr3:uid="{A3D5326E-0BAE-4074-810C-73FEEA1578B2}" name="Tiempo de Preparación"/>
    <tableColumn id="10" xr3:uid="{46F426C3-AB86-45D2-83A9-0BE456BCE510}" name="Ganancia Neta" dataDxfId="20">
      <calculatedColumnFormula>SUM(D2-C2)*E2</calculatedColumnFormula>
    </tableColumn>
    <tableColumn id="11" xr3:uid="{8B985FE9-2CEC-46EE-A327-5E95BCAB417D}" name="Ganancia Bruta" dataDxfId="19">
      <calculatedColumnFormula>(D2*E2)</calculatedColumnFormula>
    </tableColumn>
    <tableColumn id="12" xr3:uid="{01CC44F1-64D2-4A06-82CC-8DB45E2EAEF9}" name="Porcentaje de Ganancia" dataDxfId="18">
      <calculatedColumnFormula>(G2/H2*100)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F79A5-2989-4CB1-8290-4E63A6008F30}">
  <dimension ref="B9:B12"/>
  <sheetViews>
    <sheetView workbookViewId="0">
      <selection activeCell="A3" sqref="A3:B8"/>
    </sheetView>
  </sheetViews>
  <sheetFormatPr baseColWidth="10" defaultRowHeight="14.4" x14ac:dyDescent="0.3"/>
  <cols>
    <col min="1" max="1" width="16" bestFit="1" customWidth="1"/>
    <col min="2" max="2" width="40.21875" style="7" bestFit="1" customWidth="1"/>
    <col min="3" max="3" width="24.77734375" bestFit="1" customWidth="1"/>
  </cols>
  <sheetData>
    <row r="9" spans="2:2" x14ac:dyDescent="0.3">
      <c r="B9"/>
    </row>
    <row r="10" spans="2:2" x14ac:dyDescent="0.3">
      <c r="B10"/>
    </row>
    <row r="11" spans="2:2" x14ac:dyDescent="0.3">
      <c r="B11"/>
    </row>
    <row r="12" spans="2:2" x14ac:dyDescent="0.3">
      <c r="B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378C-2D13-42B4-9FA0-214513F85A0E}">
  <dimension ref="C2:L58"/>
  <sheetViews>
    <sheetView tabSelected="1" workbookViewId="0">
      <selection activeCell="G7" sqref="G7:L7"/>
    </sheetView>
  </sheetViews>
  <sheetFormatPr baseColWidth="10" defaultRowHeight="14.4" x14ac:dyDescent="0.3"/>
  <cols>
    <col min="3" max="4" width="22.77734375" bestFit="1" customWidth="1"/>
    <col min="5" max="5" width="19.6640625" bestFit="1" customWidth="1"/>
    <col min="6" max="6" width="15.33203125" customWidth="1"/>
    <col min="7" max="7" width="15.44140625" bestFit="1" customWidth="1"/>
    <col min="8" max="8" width="11.44140625" bestFit="1" customWidth="1"/>
    <col min="9" max="10" width="10.44140625" bestFit="1" customWidth="1"/>
  </cols>
  <sheetData>
    <row r="2" spans="3:12" ht="18" x14ac:dyDescent="0.35">
      <c r="C2" s="15" t="s">
        <v>657</v>
      </c>
      <c r="D2" s="15"/>
      <c r="E2" s="15"/>
      <c r="F2" s="15"/>
      <c r="G2" s="15"/>
      <c r="H2" s="15"/>
      <c r="I2" s="15"/>
      <c r="J2" s="15"/>
      <c r="K2" s="15"/>
      <c r="L2" s="15"/>
    </row>
    <row r="4" spans="3:12" x14ac:dyDescent="0.3">
      <c r="D4" t="s">
        <v>651</v>
      </c>
      <c r="E4" s="2" t="s">
        <v>652</v>
      </c>
      <c r="F4" s="7" t="s">
        <v>653</v>
      </c>
      <c r="G4" s="7" t="s">
        <v>654</v>
      </c>
      <c r="H4" s="7" t="s">
        <v>655</v>
      </c>
      <c r="I4" s="7" t="s">
        <v>656</v>
      </c>
      <c r="J4" s="10" t="s">
        <v>660</v>
      </c>
    </row>
    <row r="5" spans="3:12" x14ac:dyDescent="0.3">
      <c r="D5">
        <v>767</v>
      </c>
      <c r="E5" s="2">
        <v>3.4823989569752283</v>
      </c>
      <c r="F5" s="7">
        <v>168.38883963494132</v>
      </c>
      <c r="G5" s="7">
        <v>129154.23999999999</v>
      </c>
      <c r="H5" s="7">
        <v>106327</v>
      </c>
      <c r="I5" s="7">
        <v>42881</v>
      </c>
      <c r="J5" s="7">
        <f>Tablas!E27</f>
        <v>22641.420000000002</v>
      </c>
    </row>
    <row r="7" spans="3:12" ht="52.8" customHeight="1" x14ac:dyDescent="0.3">
      <c r="C7" s="11" t="s">
        <v>665</v>
      </c>
      <c r="D7" s="11"/>
      <c r="E7" s="11"/>
      <c r="G7" s="11" t="s">
        <v>658</v>
      </c>
      <c r="H7" s="11"/>
      <c r="I7" s="11"/>
      <c r="J7" s="11"/>
      <c r="K7" s="11"/>
      <c r="L7" s="11"/>
    </row>
    <row r="24" spans="3:12" ht="53.4" customHeight="1" x14ac:dyDescent="0.3">
      <c r="C24" s="11" t="s">
        <v>664</v>
      </c>
      <c r="D24" s="11"/>
      <c r="E24" s="11"/>
      <c r="G24" s="12" t="s">
        <v>663</v>
      </c>
      <c r="H24" s="13"/>
      <c r="I24" s="13"/>
      <c r="J24" s="13"/>
      <c r="K24" s="13"/>
      <c r="L24" s="14"/>
    </row>
    <row r="40" spans="3:12" ht="46.8" customHeight="1" x14ac:dyDescent="0.3">
      <c r="C40" s="11" t="s">
        <v>661</v>
      </c>
      <c r="D40" s="11"/>
      <c r="E40" s="11"/>
      <c r="G40" s="11" t="s">
        <v>659</v>
      </c>
      <c r="H40" s="11"/>
      <c r="I40" s="11"/>
      <c r="J40" s="11"/>
      <c r="K40" s="11"/>
      <c r="L40" s="11"/>
    </row>
    <row r="58" spans="3:5" ht="54" customHeight="1" x14ac:dyDescent="0.3">
      <c r="C58" s="11" t="s">
        <v>662</v>
      </c>
      <c r="D58" s="11"/>
      <c r="E58" s="11"/>
    </row>
  </sheetData>
  <mergeCells count="8">
    <mergeCell ref="C2:L2"/>
    <mergeCell ref="C40:E40"/>
    <mergeCell ref="C58:E58"/>
    <mergeCell ref="G7:L7"/>
    <mergeCell ref="G24:L24"/>
    <mergeCell ref="G40:L40"/>
    <mergeCell ref="C7:E7"/>
    <mergeCell ref="C24:E2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F4B26-5239-4E12-A2E8-DC5B7F34102B}">
  <dimension ref="A2:H42"/>
  <sheetViews>
    <sheetView topLeftCell="B1" workbookViewId="0">
      <selection activeCell="B5" sqref="B5"/>
    </sheetView>
  </sheetViews>
  <sheetFormatPr baseColWidth="10" defaultRowHeight="14.4" x14ac:dyDescent="0.3"/>
  <cols>
    <col min="1" max="1" width="16.44140625" bestFit="1" customWidth="1"/>
    <col min="2" max="2" width="25.21875" bestFit="1" customWidth="1"/>
    <col min="3" max="3" width="3.77734375" customWidth="1"/>
    <col min="4" max="4" width="14.33203125" bestFit="1" customWidth="1"/>
    <col min="5" max="5" width="40.6640625" bestFit="1" customWidth="1"/>
    <col min="6" max="6" width="4.77734375" customWidth="1"/>
    <col min="7" max="7" width="29" bestFit="1" customWidth="1"/>
    <col min="8" max="8" width="16.77734375" bestFit="1" customWidth="1"/>
  </cols>
  <sheetData>
    <row r="2" spans="1:8" x14ac:dyDescent="0.3">
      <c r="A2" s="3" t="s">
        <v>5</v>
      </c>
      <c r="B2" t="s">
        <v>627</v>
      </c>
      <c r="D2" s="3" t="s">
        <v>626</v>
      </c>
      <c r="E2" t="s">
        <v>625</v>
      </c>
      <c r="G2" s="3" t="s">
        <v>636</v>
      </c>
      <c r="H2" s="7" t="s">
        <v>637</v>
      </c>
    </row>
    <row r="3" spans="1:8" x14ac:dyDescent="0.3">
      <c r="A3" s="4" t="s">
        <v>14</v>
      </c>
      <c r="B3" s="7">
        <v>76744.560000000012</v>
      </c>
      <c r="D3" s="4" t="s">
        <v>22</v>
      </c>
      <c r="E3">
        <v>92</v>
      </c>
      <c r="G3" s="4" t="s">
        <v>629</v>
      </c>
      <c r="H3" s="7">
        <v>10054.840000000004</v>
      </c>
    </row>
    <row r="4" spans="1:8" x14ac:dyDescent="0.3">
      <c r="A4" s="4" t="s">
        <v>40</v>
      </c>
      <c r="B4" s="7">
        <v>27372.920000000009</v>
      </c>
      <c r="D4" s="4" t="s">
        <v>27</v>
      </c>
      <c r="E4">
        <v>525</v>
      </c>
      <c r="G4" s="9" t="s">
        <v>14</v>
      </c>
      <c r="H4" s="7">
        <v>5842.4800000000032</v>
      </c>
    </row>
    <row r="5" spans="1:8" x14ac:dyDescent="0.3">
      <c r="A5" s="4" t="s">
        <v>21</v>
      </c>
      <c r="B5" s="7">
        <v>25036.760000000002</v>
      </c>
      <c r="D5" s="4" t="s">
        <v>15</v>
      </c>
      <c r="E5">
        <v>150</v>
      </c>
      <c r="G5" s="9" t="s">
        <v>40</v>
      </c>
      <c r="H5" s="7">
        <v>1497.87</v>
      </c>
    </row>
    <row r="6" spans="1:8" x14ac:dyDescent="0.3">
      <c r="A6" s="4" t="s">
        <v>613</v>
      </c>
      <c r="B6" s="7">
        <v>129154.24000000002</v>
      </c>
      <c r="D6" s="4" t="s">
        <v>613</v>
      </c>
      <c r="E6">
        <v>767</v>
      </c>
      <c r="G6" s="9" t="s">
        <v>21</v>
      </c>
      <c r="H6" s="7">
        <v>2714.4900000000007</v>
      </c>
    </row>
    <row r="7" spans="1:8" x14ac:dyDescent="0.3">
      <c r="G7" s="4" t="s">
        <v>630</v>
      </c>
      <c r="H7" s="7">
        <v>9383.0300000000007</v>
      </c>
    </row>
    <row r="8" spans="1:8" x14ac:dyDescent="0.3">
      <c r="D8" s="3" t="s">
        <v>638</v>
      </c>
      <c r="E8" s="7" t="s">
        <v>639</v>
      </c>
      <c r="G8" s="9" t="s">
        <v>14</v>
      </c>
      <c r="H8" s="7">
        <v>4351.0900000000011</v>
      </c>
    </row>
    <row r="9" spans="1:8" x14ac:dyDescent="0.3">
      <c r="D9" s="4" t="s">
        <v>79</v>
      </c>
      <c r="E9" s="7">
        <v>11900.640000000001</v>
      </c>
      <c r="G9" s="9" t="s">
        <v>40</v>
      </c>
      <c r="H9" s="7">
        <v>2003.5999999999997</v>
      </c>
    </row>
    <row r="10" spans="1:8" x14ac:dyDescent="0.3">
      <c r="D10" s="4" t="s">
        <v>49</v>
      </c>
      <c r="E10" s="7">
        <v>13722.610000000002</v>
      </c>
      <c r="G10" s="9" t="s">
        <v>21</v>
      </c>
      <c r="H10" s="7">
        <v>3028.34</v>
      </c>
    </row>
    <row r="11" spans="1:8" x14ac:dyDescent="0.3">
      <c r="D11" s="4" t="s">
        <v>29</v>
      </c>
      <c r="E11" s="7">
        <v>10516.980000000005</v>
      </c>
      <c r="G11" s="4" t="s">
        <v>631</v>
      </c>
      <c r="H11" s="7">
        <v>13275.679999999997</v>
      </c>
    </row>
    <row r="12" spans="1:8" x14ac:dyDescent="0.3">
      <c r="D12" s="4" t="s">
        <v>67</v>
      </c>
      <c r="E12" s="7">
        <v>13931.690000000004</v>
      </c>
      <c r="G12" s="9" t="s">
        <v>14</v>
      </c>
      <c r="H12" s="7">
        <v>8899.3099999999977</v>
      </c>
    </row>
    <row r="13" spans="1:8" x14ac:dyDescent="0.3">
      <c r="D13" s="4" t="s">
        <v>23</v>
      </c>
      <c r="E13" s="7">
        <v>11783.460000000003</v>
      </c>
      <c r="G13" s="9" t="s">
        <v>40</v>
      </c>
      <c r="H13" s="7">
        <v>2872.7799999999997</v>
      </c>
    </row>
    <row r="14" spans="1:8" x14ac:dyDescent="0.3">
      <c r="D14" s="4" t="s">
        <v>64</v>
      </c>
      <c r="E14" s="7">
        <v>9245.4699999999975</v>
      </c>
      <c r="G14" s="9" t="s">
        <v>21</v>
      </c>
      <c r="H14" s="7">
        <v>1503.59</v>
      </c>
    </row>
    <row r="15" spans="1:8" x14ac:dyDescent="0.3">
      <c r="D15" s="4" t="s">
        <v>17</v>
      </c>
      <c r="E15" s="7">
        <v>11531.729999999998</v>
      </c>
      <c r="G15" s="4" t="s">
        <v>632</v>
      </c>
      <c r="H15" s="7">
        <v>29983.86</v>
      </c>
    </row>
    <row r="16" spans="1:8" x14ac:dyDescent="0.3">
      <c r="D16" s="4" t="s">
        <v>33</v>
      </c>
      <c r="E16" s="7">
        <v>11441.45</v>
      </c>
      <c r="G16" s="9" t="s">
        <v>14</v>
      </c>
      <c r="H16" s="7">
        <v>16772.13</v>
      </c>
    </row>
    <row r="17" spans="4:8" x14ac:dyDescent="0.3">
      <c r="D17" s="4" t="s">
        <v>37</v>
      </c>
      <c r="E17" s="7">
        <v>12099.520000000004</v>
      </c>
      <c r="G17" s="9" t="s">
        <v>40</v>
      </c>
      <c r="H17" s="7">
        <v>6940.49</v>
      </c>
    </row>
    <row r="18" spans="4:8" x14ac:dyDescent="0.3">
      <c r="D18" s="4" t="s">
        <v>52</v>
      </c>
      <c r="E18" s="7">
        <v>11887.609999999999</v>
      </c>
      <c r="G18" s="9" t="s">
        <v>21</v>
      </c>
      <c r="H18" s="7">
        <v>6271.2399999999989</v>
      </c>
    </row>
    <row r="19" spans="4:8" x14ac:dyDescent="0.3">
      <c r="D19" s="4" t="s">
        <v>44</v>
      </c>
      <c r="E19" s="7">
        <v>11093.079999999998</v>
      </c>
      <c r="G19" s="4" t="s">
        <v>633</v>
      </c>
      <c r="H19" s="7">
        <v>20320.649999999998</v>
      </c>
    </row>
    <row r="20" spans="4:8" x14ac:dyDescent="0.3">
      <c r="D20" s="4" t="s">
        <v>613</v>
      </c>
      <c r="E20" s="7">
        <v>129154.24000000002</v>
      </c>
      <c r="G20" s="9" t="s">
        <v>14</v>
      </c>
      <c r="H20" s="7">
        <v>12134.319999999998</v>
      </c>
    </row>
    <row r="21" spans="4:8" x14ac:dyDescent="0.3">
      <c r="G21" s="9" t="s">
        <v>40</v>
      </c>
      <c r="H21" s="7">
        <v>4468.0300000000007</v>
      </c>
    </row>
    <row r="22" spans="4:8" x14ac:dyDescent="0.3">
      <c r="D22" s="3" t="s">
        <v>641</v>
      </c>
      <c r="E22" s="7" t="s">
        <v>642</v>
      </c>
      <c r="G22" s="9" t="s">
        <v>21</v>
      </c>
      <c r="H22" s="7">
        <v>3718.2999999999993</v>
      </c>
    </row>
    <row r="23" spans="4:8" x14ac:dyDescent="0.3">
      <c r="D23" s="4" t="s">
        <v>640</v>
      </c>
      <c r="E23" s="7">
        <v>22641.420000000002</v>
      </c>
      <c r="G23" s="4" t="s">
        <v>634</v>
      </c>
      <c r="H23" s="7">
        <v>21141.419999999995</v>
      </c>
    </row>
    <row r="24" spans="4:8" x14ac:dyDescent="0.3">
      <c r="D24" s="9" t="s">
        <v>14</v>
      </c>
      <c r="E24" s="7">
        <v>14738.380000000003</v>
      </c>
      <c r="G24" s="9" t="s">
        <v>14</v>
      </c>
      <c r="H24" s="7">
        <v>12933.349999999999</v>
      </c>
    </row>
    <row r="25" spans="4:8" x14ac:dyDescent="0.3">
      <c r="D25" s="9" t="s">
        <v>40</v>
      </c>
      <c r="E25" s="7">
        <v>4471.54</v>
      </c>
      <c r="G25" s="9" t="s">
        <v>40</v>
      </c>
      <c r="H25" s="7">
        <v>4527.0599999999995</v>
      </c>
    </row>
    <row r="26" spans="4:8" x14ac:dyDescent="0.3">
      <c r="D26" s="9" t="s">
        <v>21</v>
      </c>
      <c r="E26" s="7">
        <v>3431.5</v>
      </c>
      <c r="G26" s="9" t="s">
        <v>21</v>
      </c>
      <c r="H26" s="7">
        <v>3681.0099999999993</v>
      </c>
    </row>
    <row r="27" spans="4:8" x14ac:dyDescent="0.3">
      <c r="D27" s="4" t="s">
        <v>613</v>
      </c>
      <c r="E27" s="7">
        <v>22641.420000000002</v>
      </c>
      <c r="G27" s="4" t="s">
        <v>635</v>
      </c>
      <c r="H27" s="7">
        <v>24994.759999999987</v>
      </c>
    </row>
    <row r="28" spans="4:8" x14ac:dyDescent="0.3">
      <c r="G28" s="9" t="s">
        <v>14</v>
      </c>
      <c r="H28" s="7">
        <v>15811.879999999992</v>
      </c>
    </row>
    <row r="29" spans="4:8" x14ac:dyDescent="0.3">
      <c r="G29" s="9" t="s">
        <v>40</v>
      </c>
      <c r="H29" s="7">
        <v>5063.0899999999992</v>
      </c>
    </row>
    <row r="30" spans="4:8" x14ac:dyDescent="0.3">
      <c r="D30" s="3" t="s">
        <v>644</v>
      </c>
      <c r="E30" s="7" t="s">
        <v>643</v>
      </c>
      <c r="G30" s="9" t="s">
        <v>21</v>
      </c>
      <c r="H30" s="7">
        <v>4119.7899999999991</v>
      </c>
    </row>
    <row r="31" spans="4:8" x14ac:dyDescent="0.3">
      <c r="D31" s="4" t="s">
        <v>79</v>
      </c>
      <c r="E31" s="7">
        <v>2166.64</v>
      </c>
      <c r="G31" s="4" t="s">
        <v>613</v>
      </c>
      <c r="H31" s="7">
        <v>129154.23999999998</v>
      </c>
    </row>
    <row r="32" spans="4:8" x14ac:dyDescent="0.3">
      <c r="D32" s="4" t="s">
        <v>49</v>
      </c>
      <c r="E32" s="7">
        <v>2418.61</v>
      </c>
    </row>
    <row r="33" spans="4:8" x14ac:dyDescent="0.3">
      <c r="D33" s="4" t="s">
        <v>29</v>
      </c>
      <c r="E33" s="7">
        <v>1950.9799999999996</v>
      </c>
      <c r="G33" s="3" t="s">
        <v>646</v>
      </c>
      <c r="H33" t="s">
        <v>647</v>
      </c>
    </row>
    <row r="34" spans="4:8" x14ac:dyDescent="0.3">
      <c r="D34" s="4" t="s">
        <v>67</v>
      </c>
      <c r="E34" s="7">
        <v>2331.6899999999991</v>
      </c>
      <c r="G34" s="4" t="s">
        <v>20</v>
      </c>
      <c r="H34">
        <v>138</v>
      </c>
    </row>
    <row r="35" spans="4:8" x14ac:dyDescent="0.3">
      <c r="D35" s="4" t="s">
        <v>23</v>
      </c>
      <c r="E35" s="7">
        <v>1909.4600000000003</v>
      </c>
      <c r="G35" s="4" t="s">
        <v>26</v>
      </c>
      <c r="H35">
        <v>192</v>
      </c>
    </row>
    <row r="36" spans="4:8" x14ac:dyDescent="0.3">
      <c r="D36" s="4" t="s">
        <v>64</v>
      </c>
      <c r="E36" s="7">
        <v>1801.47</v>
      </c>
      <c r="G36" s="4" t="s">
        <v>13</v>
      </c>
      <c r="H36">
        <v>158</v>
      </c>
    </row>
    <row r="37" spans="4:8" x14ac:dyDescent="0.3">
      <c r="D37" s="4" t="s">
        <v>17</v>
      </c>
      <c r="E37" s="7">
        <v>2048.73</v>
      </c>
      <c r="G37" s="4" t="s">
        <v>36</v>
      </c>
      <c r="H37">
        <v>149</v>
      </c>
    </row>
    <row r="38" spans="4:8" x14ac:dyDescent="0.3">
      <c r="D38" s="4" t="s">
        <v>33</v>
      </c>
      <c r="E38" s="7">
        <v>1973.4499999999996</v>
      </c>
      <c r="G38" s="4" t="s">
        <v>32</v>
      </c>
      <c r="H38">
        <v>130</v>
      </c>
    </row>
    <row r="39" spans="4:8" x14ac:dyDescent="0.3">
      <c r="D39" s="4" t="s">
        <v>37</v>
      </c>
      <c r="E39" s="7">
        <v>2331.52</v>
      </c>
      <c r="G39" s="4" t="s">
        <v>648</v>
      </c>
      <c r="H39">
        <v>767</v>
      </c>
    </row>
    <row r="40" spans="4:8" x14ac:dyDescent="0.3">
      <c r="D40" s="4" t="s">
        <v>52</v>
      </c>
      <c r="E40" s="7">
        <v>2076.6099999999997</v>
      </c>
    </row>
    <row r="41" spans="4:8" x14ac:dyDescent="0.3">
      <c r="D41" s="4" t="s">
        <v>44</v>
      </c>
      <c r="E41" s="7">
        <v>1818.08</v>
      </c>
    </row>
    <row r="42" spans="4:8" x14ac:dyDescent="0.3">
      <c r="D42" s="4" t="s">
        <v>645</v>
      </c>
      <c r="E42" s="7">
        <v>22827.239999999998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5079-E27A-43F8-B7C0-90A47DD244B7}">
  <dimension ref="A1:W768"/>
  <sheetViews>
    <sheetView workbookViewId="0">
      <selection activeCell="M3" sqref="M3"/>
    </sheetView>
  </sheetViews>
  <sheetFormatPr baseColWidth="10" defaultRowHeight="14.4" x14ac:dyDescent="0.3"/>
  <cols>
    <col min="1" max="1" width="7.5546875" customWidth="1"/>
    <col min="2" max="2" width="12.5546875" customWidth="1"/>
    <col min="3" max="3" width="8" customWidth="1"/>
    <col min="4" max="4" width="16.44140625" bestFit="1" customWidth="1"/>
    <col min="5" max="5" width="15.33203125" bestFit="1" customWidth="1"/>
    <col min="6" max="6" width="17.109375" bestFit="1" customWidth="1"/>
    <col min="7" max="7" width="16.33203125" bestFit="1" customWidth="1"/>
    <col min="8" max="8" width="16.21875" bestFit="1" customWidth="1"/>
    <col min="9" max="9" width="9.6640625" style="7" bestFit="1" customWidth="1"/>
    <col min="10" max="10" width="17.88671875" bestFit="1" customWidth="1"/>
    <col min="12" max="12" width="15" bestFit="1" customWidth="1"/>
    <col min="13" max="13" width="11.5546875" style="7" customWidth="1"/>
    <col min="14" max="14" width="14.5546875" style="5" bestFit="1" customWidth="1"/>
    <col min="15" max="16" width="14.5546875" style="6" bestFit="1" customWidth="1"/>
    <col min="17" max="17" width="10.109375" style="6" customWidth="1"/>
    <col min="18" max="18" width="12.21875" style="2" customWidth="1"/>
    <col min="19" max="19" width="14" style="6" customWidth="1"/>
    <col min="22" max="23" width="11.5546875" style="7"/>
  </cols>
  <sheetData>
    <row r="1" spans="1:23" x14ac:dyDescent="0.3">
      <c r="A1" t="s">
        <v>9</v>
      </c>
      <c r="B1" t="s">
        <v>0</v>
      </c>
      <c r="C1" t="s">
        <v>1</v>
      </c>
      <c r="D1" t="s">
        <v>2</v>
      </c>
      <c r="E1" t="s">
        <v>3</v>
      </c>
      <c r="F1" t="s">
        <v>4</v>
      </c>
      <c r="G1" t="s">
        <v>5</v>
      </c>
      <c r="H1" t="s">
        <v>6</v>
      </c>
      <c r="I1" s="7" t="s">
        <v>7</v>
      </c>
      <c r="J1" t="s">
        <v>8</v>
      </c>
      <c r="K1" t="s">
        <v>10</v>
      </c>
      <c r="L1" t="s">
        <v>11</v>
      </c>
      <c r="M1" s="7" t="s">
        <v>611</v>
      </c>
      <c r="N1" s="5" t="s">
        <v>617</v>
      </c>
      <c r="O1" s="6" t="s">
        <v>618</v>
      </c>
      <c r="P1" s="6" t="s">
        <v>619</v>
      </c>
      <c r="Q1" s="6" t="s">
        <v>620</v>
      </c>
      <c r="R1" s="2" t="s">
        <v>622</v>
      </c>
      <c r="S1" s="6" t="s">
        <v>623</v>
      </c>
      <c r="T1" t="s">
        <v>624</v>
      </c>
      <c r="U1" t="s">
        <v>628</v>
      </c>
      <c r="V1" s="7" t="s">
        <v>649</v>
      </c>
      <c r="W1" s="7" t="s">
        <v>650</v>
      </c>
    </row>
    <row r="2" spans="1:23" ht="15" x14ac:dyDescent="0.35">
      <c r="A2">
        <v>1</v>
      </c>
      <c r="B2" t="s">
        <v>12</v>
      </c>
      <c r="C2">
        <v>6</v>
      </c>
      <c r="D2" s="1">
        <v>45017.046527777777</v>
      </c>
      <c r="E2" s="1">
        <v>45017.159722222219</v>
      </c>
      <c r="F2" t="s">
        <v>13</v>
      </c>
      <c r="G2" t="s">
        <v>14</v>
      </c>
      <c r="H2" t="s">
        <v>15</v>
      </c>
      <c r="I2" s="7">
        <v>48.55</v>
      </c>
      <c r="J2" t="s">
        <v>16</v>
      </c>
      <c r="K2" t="s">
        <v>17</v>
      </c>
      <c r="L2" t="s">
        <v>18</v>
      </c>
      <c r="M2" s="7">
        <f>IF(A2=orden_agrupada!A2,orden_agrupada!B2,-1)+I2</f>
        <v>186.55</v>
      </c>
      <c r="N2" s="5">
        <f t="shared" ref="N2:N65" si="0">D2</f>
        <v>45017.046527777777</v>
      </c>
      <c r="O2" s="6">
        <f t="shared" ref="O2:O65" si="1">D2</f>
        <v>45017.046527777777</v>
      </c>
      <c r="P2" s="6">
        <f t="shared" ref="P2:P65" si="2">E2</f>
        <v>45017.159722222219</v>
      </c>
      <c r="Q2" s="6">
        <f t="shared" ref="Q2:Q65" si="3">IF(J2="Ocupada",(P2-O2)+15/1440,P2-O2)</f>
        <v>0.1131944444423425</v>
      </c>
      <c r="R2" s="2">
        <f>IF(A2=orden_agrupada!A2,orden_agrupada!D2/60,-1)</f>
        <v>0.95</v>
      </c>
      <c r="S2" s="6">
        <f t="shared" ref="S2:S65" si="4">IF(Q2-(R2*(1/24))&gt;0,Q2-(R2*(1/24)),0)</f>
        <v>7.361111110900917E-2</v>
      </c>
      <c r="T2" s="6" t="str">
        <f t="shared" ref="T2:T65" si="5">IF(S2&gt;0,"SI","NO")</f>
        <v>SI</v>
      </c>
      <c r="U2" s="8" t="str">
        <f t="shared" ref="U2:U65" si="6">TEXT(N2, "dddd")</f>
        <v>sábado</v>
      </c>
      <c r="V2" s="7">
        <f>IF(A2=orden_agrupada!A2,orden_agrupada!B2,-1)</f>
        <v>138</v>
      </c>
      <c r="W2" s="7">
        <f>IF(A2=orden_agrupada!A2,orden_agrupada!C2,-1)</f>
        <v>56</v>
      </c>
    </row>
    <row r="3" spans="1:23" x14ac:dyDescent="0.3">
      <c r="A3">
        <v>2</v>
      </c>
      <c r="B3" t="s">
        <v>19</v>
      </c>
      <c r="C3">
        <v>6</v>
      </c>
      <c r="D3" s="1">
        <v>45017.061111111114</v>
      </c>
      <c r="E3" s="1">
        <v>45017.15902777778</v>
      </c>
      <c r="F3" t="s">
        <v>20</v>
      </c>
      <c r="G3" t="s">
        <v>21</v>
      </c>
      <c r="H3" t="s">
        <v>22</v>
      </c>
      <c r="I3" s="7">
        <v>43.3</v>
      </c>
      <c r="J3" t="s">
        <v>16</v>
      </c>
      <c r="K3" t="s">
        <v>23</v>
      </c>
      <c r="L3" t="s">
        <v>24</v>
      </c>
      <c r="M3" s="7">
        <f>IF(A3=orden_agrupada!A3,orden_agrupada!B3,-1)+I3</f>
        <v>101.3</v>
      </c>
      <c r="N3" s="5">
        <f t="shared" si="0"/>
        <v>45017.061111111114</v>
      </c>
      <c r="O3" s="6">
        <f t="shared" si="1"/>
        <v>45017.061111111114</v>
      </c>
      <c r="P3" s="6">
        <f t="shared" si="2"/>
        <v>45017.15902777778</v>
      </c>
      <c r="Q3" s="6">
        <f t="shared" si="3"/>
        <v>9.7916666665696539E-2</v>
      </c>
      <c r="R3" s="2">
        <f>IF(A3=orden_agrupada!A3,orden_agrupada!D3/60,-1)</f>
        <v>1.4166666666666667</v>
      </c>
      <c r="S3" s="6">
        <f t="shared" si="4"/>
        <v>3.8888888887918763E-2</v>
      </c>
      <c r="T3" s="6" t="str">
        <f t="shared" si="5"/>
        <v>SI</v>
      </c>
      <c r="U3" s="6" t="str">
        <f t="shared" si="6"/>
        <v>sábado</v>
      </c>
      <c r="V3" s="7">
        <f>IF(A3=orden_agrupada!A3,orden_agrupada!B3,-1)</f>
        <v>58</v>
      </c>
      <c r="W3" s="7">
        <f>IF(A3=orden_agrupada!A3,orden_agrupada!C3,-1)</f>
        <v>23</v>
      </c>
    </row>
    <row r="4" spans="1:23" x14ac:dyDescent="0.3">
      <c r="A4">
        <v>3</v>
      </c>
      <c r="B4" t="s">
        <v>25</v>
      </c>
      <c r="C4">
        <v>1</v>
      </c>
      <c r="D4" s="1">
        <v>45017.020138888889</v>
      </c>
      <c r="E4" s="1">
        <v>45017.163888888892</v>
      </c>
      <c r="F4" t="s">
        <v>26</v>
      </c>
      <c r="G4" t="s">
        <v>21</v>
      </c>
      <c r="H4" t="s">
        <v>27</v>
      </c>
      <c r="I4" s="7">
        <v>30.87</v>
      </c>
      <c r="J4" t="s">
        <v>28</v>
      </c>
      <c r="K4" t="s">
        <v>29</v>
      </c>
      <c r="L4" t="s">
        <v>30</v>
      </c>
      <c r="M4" s="7">
        <f>IF(A4=orden_agrupada!A4,orden_agrupada!B4,-1)+I4</f>
        <v>195.87</v>
      </c>
      <c r="N4" s="5">
        <f t="shared" si="0"/>
        <v>45017.020138888889</v>
      </c>
      <c r="O4" s="6">
        <f t="shared" si="1"/>
        <v>45017.020138888889</v>
      </c>
      <c r="P4" s="6">
        <f t="shared" si="2"/>
        <v>45017.163888888892</v>
      </c>
      <c r="Q4" s="6">
        <f t="shared" si="3"/>
        <v>0.14375000000291038</v>
      </c>
      <c r="R4" s="2">
        <f>IF(A4=orden_agrupada!A4,orden_agrupada!D4/60,-1)</f>
        <v>2.1</v>
      </c>
      <c r="S4" s="6">
        <f t="shared" si="4"/>
        <v>5.6250000002910389E-2</v>
      </c>
      <c r="T4" s="6" t="str">
        <f t="shared" si="5"/>
        <v>SI</v>
      </c>
      <c r="U4" s="6" t="str">
        <f t="shared" si="6"/>
        <v>sábado</v>
      </c>
      <c r="V4" s="7">
        <f>IF(A4=orden_agrupada!A4,orden_agrupada!B4,-1)</f>
        <v>165</v>
      </c>
      <c r="W4" s="7">
        <f>IF(A4=orden_agrupada!A4,orden_agrupada!C4,-1)</f>
        <v>65</v>
      </c>
    </row>
    <row r="5" spans="1:23" x14ac:dyDescent="0.3">
      <c r="A5">
        <v>4</v>
      </c>
      <c r="B5" t="s">
        <v>31</v>
      </c>
      <c r="C5">
        <v>1</v>
      </c>
      <c r="D5" s="1">
        <v>45017.127083333333</v>
      </c>
      <c r="E5" s="1">
        <v>45017.188194444447</v>
      </c>
      <c r="F5" t="s">
        <v>32</v>
      </c>
      <c r="G5" t="s">
        <v>14</v>
      </c>
      <c r="H5" t="s">
        <v>27</v>
      </c>
      <c r="I5" s="7">
        <v>34.68</v>
      </c>
      <c r="J5" t="s">
        <v>28</v>
      </c>
      <c r="K5" t="s">
        <v>33</v>
      </c>
      <c r="L5" t="s">
        <v>34</v>
      </c>
      <c r="M5" s="7">
        <f>IF(A5=orden_agrupada!A5,orden_agrupada!B5,-1)+I5</f>
        <v>217.68</v>
      </c>
      <c r="N5" s="5">
        <f t="shared" si="0"/>
        <v>45017.127083333333</v>
      </c>
      <c r="O5" s="6">
        <f t="shared" si="1"/>
        <v>45017.127083333333</v>
      </c>
      <c r="P5" s="6">
        <f t="shared" si="2"/>
        <v>45017.188194444447</v>
      </c>
      <c r="Q5" s="6">
        <f t="shared" si="3"/>
        <v>6.1111111113859806E-2</v>
      </c>
      <c r="R5" s="2">
        <f>IF(A5=orden_agrupada!A5,orden_agrupada!D5/60,-1)</f>
        <v>0.66666666666666663</v>
      </c>
      <c r="S5" s="6">
        <f t="shared" si="4"/>
        <v>3.333333333608203E-2</v>
      </c>
      <c r="T5" s="6" t="str">
        <f t="shared" si="5"/>
        <v>SI</v>
      </c>
      <c r="U5" s="6" t="str">
        <f t="shared" si="6"/>
        <v>sábado</v>
      </c>
      <c r="V5" s="7">
        <f>IF(A5=orden_agrupada!A5,orden_agrupada!B5,-1)</f>
        <v>183</v>
      </c>
      <c r="W5" s="7">
        <f>IF(A5=orden_agrupada!A5,orden_agrupada!C5,-1)</f>
        <v>75</v>
      </c>
    </row>
    <row r="6" spans="1:23" x14ac:dyDescent="0.3">
      <c r="A6">
        <v>5</v>
      </c>
      <c r="B6" t="s">
        <v>35</v>
      </c>
      <c r="C6">
        <v>2</v>
      </c>
      <c r="D6" s="1">
        <v>45017.000694444447</v>
      </c>
      <c r="E6" s="1">
        <v>45017.087500000001</v>
      </c>
      <c r="F6" t="s">
        <v>36</v>
      </c>
      <c r="G6" t="s">
        <v>14</v>
      </c>
      <c r="H6" t="s">
        <v>27</v>
      </c>
      <c r="I6" s="7">
        <v>24.33</v>
      </c>
      <c r="J6" t="s">
        <v>28</v>
      </c>
      <c r="K6" t="s">
        <v>37</v>
      </c>
      <c r="L6" t="s">
        <v>38</v>
      </c>
      <c r="M6" s="7">
        <f>IF(A6=orden_agrupada!A6,orden_agrupada!B6,-1)+I6</f>
        <v>91.33</v>
      </c>
      <c r="N6" s="5">
        <f t="shared" si="0"/>
        <v>45017.000694444447</v>
      </c>
      <c r="O6" s="6">
        <f t="shared" si="1"/>
        <v>45017.000694444447</v>
      </c>
      <c r="P6" s="6">
        <f t="shared" si="2"/>
        <v>45017.087500000001</v>
      </c>
      <c r="Q6" s="6">
        <f t="shared" si="3"/>
        <v>8.6805555554747116E-2</v>
      </c>
      <c r="R6" s="2">
        <f>IF(A6=orden_agrupada!A6,orden_agrupada!D6/60,-1)</f>
        <v>0.28333333333333333</v>
      </c>
      <c r="S6" s="6">
        <f t="shared" si="4"/>
        <v>7.4999999999191561E-2</v>
      </c>
      <c r="T6" s="6" t="str">
        <f t="shared" si="5"/>
        <v>SI</v>
      </c>
      <c r="U6" s="6" t="str">
        <f t="shared" si="6"/>
        <v>sábado</v>
      </c>
      <c r="V6" s="7">
        <f>IF(A6=orden_agrupada!A6,orden_agrupada!B6,-1)</f>
        <v>67</v>
      </c>
      <c r="W6" s="7">
        <f>IF(A6=orden_agrupada!A6,orden_agrupada!C6,-1)</f>
        <v>28</v>
      </c>
    </row>
    <row r="7" spans="1:23" x14ac:dyDescent="0.3">
      <c r="A7">
        <v>6</v>
      </c>
      <c r="B7" t="s">
        <v>39</v>
      </c>
      <c r="C7">
        <v>5</v>
      </c>
      <c r="D7" s="1">
        <v>45017.058333333334</v>
      </c>
      <c r="E7" s="1">
        <v>45017.147222222222</v>
      </c>
      <c r="F7" t="s">
        <v>36</v>
      </c>
      <c r="G7" t="s">
        <v>40</v>
      </c>
      <c r="H7" t="s">
        <v>27</v>
      </c>
      <c r="I7" s="7">
        <v>26.57</v>
      </c>
      <c r="J7" t="s">
        <v>28</v>
      </c>
      <c r="K7" t="s">
        <v>37</v>
      </c>
      <c r="L7" t="s">
        <v>41</v>
      </c>
      <c r="M7" s="7">
        <f>IF(A7=orden_agrupada!A7,orden_agrupada!B7,-1)+I7</f>
        <v>96.57</v>
      </c>
      <c r="N7" s="5">
        <f t="shared" si="0"/>
        <v>45017.058333333334</v>
      </c>
      <c r="O7" s="6">
        <f t="shared" si="1"/>
        <v>45017.058333333334</v>
      </c>
      <c r="P7" s="6">
        <f t="shared" si="2"/>
        <v>45017.147222222222</v>
      </c>
      <c r="Q7" s="6">
        <f t="shared" si="3"/>
        <v>8.8888888887595385E-2</v>
      </c>
      <c r="R7" s="2">
        <f>IF(A7=orden_agrupada!A7,orden_agrupada!D7/60,-1)</f>
        <v>0.18333333333333332</v>
      </c>
      <c r="S7" s="6">
        <f t="shared" si="4"/>
        <v>8.1249999998706496E-2</v>
      </c>
      <c r="T7" s="6" t="str">
        <f t="shared" si="5"/>
        <v>SI</v>
      </c>
      <c r="U7" s="6" t="str">
        <f t="shared" si="6"/>
        <v>sábado</v>
      </c>
      <c r="V7" s="7">
        <f>IF(A7=orden_agrupada!A7,orden_agrupada!B7,-1)</f>
        <v>70</v>
      </c>
      <c r="W7" s="7">
        <f>IF(A7=orden_agrupada!A7,orden_agrupada!C7,-1)</f>
        <v>28</v>
      </c>
    </row>
    <row r="8" spans="1:23" x14ac:dyDescent="0.3">
      <c r="A8">
        <v>7</v>
      </c>
      <c r="B8" t="s">
        <v>42</v>
      </c>
      <c r="C8">
        <v>6</v>
      </c>
      <c r="D8" s="1">
        <v>45017.081250000003</v>
      </c>
      <c r="E8" s="1">
        <v>45017.181944444441</v>
      </c>
      <c r="F8" t="s">
        <v>26</v>
      </c>
      <c r="G8" t="s">
        <v>40</v>
      </c>
      <c r="H8" t="s">
        <v>27</v>
      </c>
      <c r="I8" s="7">
        <v>10.54</v>
      </c>
      <c r="J8" t="s">
        <v>43</v>
      </c>
      <c r="K8" t="s">
        <v>44</v>
      </c>
      <c r="L8" t="s">
        <v>45</v>
      </c>
      <c r="M8" s="7">
        <f>IF(A8=orden_agrupada!A8,orden_agrupada!B8,-1)+I8</f>
        <v>182.54</v>
      </c>
      <c r="N8" s="5">
        <f t="shared" si="0"/>
        <v>45017.081250000003</v>
      </c>
      <c r="O8" s="6">
        <f t="shared" si="1"/>
        <v>45017.081250000003</v>
      </c>
      <c r="P8" s="6">
        <f t="shared" si="2"/>
        <v>45017.181944444441</v>
      </c>
      <c r="Q8" s="6">
        <f t="shared" si="3"/>
        <v>0.1111111111046436</v>
      </c>
      <c r="R8" s="2">
        <f>IF(A8=orden_agrupada!A8,orden_agrupada!D8/60,-1)</f>
        <v>0.68333333333333335</v>
      </c>
      <c r="S8" s="6">
        <f t="shared" si="4"/>
        <v>8.263888888242138E-2</v>
      </c>
      <c r="T8" s="6" t="str">
        <f t="shared" si="5"/>
        <v>SI</v>
      </c>
      <c r="U8" s="6" t="str">
        <f t="shared" si="6"/>
        <v>sábado</v>
      </c>
      <c r="V8" s="7">
        <f>IF(A8=orden_agrupada!A8,orden_agrupada!B8,-1)</f>
        <v>172</v>
      </c>
      <c r="W8" s="7">
        <f>IF(A8=orden_agrupada!A8,orden_agrupada!C8,-1)</f>
        <v>68</v>
      </c>
    </row>
    <row r="9" spans="1:23" x14ac:dyDescent="0.3">
      <c r="A9">
        <v>8</v>
      </c>
      <c r="B9" t="s">
        <v>46</v>
      </c>
      <c r="C9">
        <v>1</v>
      </c>
      <c r="D9" s="1">
        <v>45017.09097222222</v>
      </c>
      <c r="E9" s="1">
        <v>45017.200694444444</v>
      </c>
      <c r="F9" t="s">
        <v>26</v>
      </c>
      <c r="G9" t="s">
        <v>21</v>
      </c>
      <c r="H9" t="s">
        <v>27</v>
      </c>
      <c r="I9" s="7">
        <v>49.18</v>
      </c>
      <c r="J9" t="s">
        <v>16</v>
      </c>
      <c r="K9" t="s">
        <v>33</v>
      </c>
      <c r="L9" t="s">
        <v>47</v>
      </c>
      <c r="M9" s="7">
        <f>IF(A9=orden_agrupada!A9,orden_agrupada!B9,-1)+I9</f>
        <v>291.18</v>
      </c>
      <c r="N9" s="5">
        <f t="shared" si="0"/>
        <v>45017.09097222222</v>
      </c>
      <c r="O9" s="6">
        <f t="shared" si="1"/>
        <v>45017.09097222222</v>
      </c>
      <c r="P9" s="6">
        <f t="shared" si="2"/>
        <v>45017.200694444444</v>
      </c>
      <c r="Q9" s="6">
        <f t="shared" si="3"/>
        <v>0.10972222222335404</v>
      </c>
      <c r="R9" s="2">
        <f>IF(A9=orden_agrupada!A9,orden_agrupada!D9/60,-1)</f>
        <v>0.91666666666666663</v>
      </c>
      <c r="S9" s="6">
        <f t="shared" si="4"/>
        <v>7.152777777890959E-2</v>
      </c>
      <c r="T9" s="6" t="str">
        <f t="shared" si="5"/>
        <v>SI</v>
      </c>
      <c r="U9" s="6" t="str">
        <f t="shared" si="6"/>
        <v>sábado</v>
      </c>
      <c r="V9" s="7">
        <f>IF(A9=orden_agrupada!A9,orden_agrupada!B9,-1)</f>
        <v>242</v>
      </c>
      <c r="W9" s="7">
        <f>IF(A9=orden_agrupada!A9,orden_agrupada!C9,-1)</f>
        <v>96</v>
      </c>
    </row>
    <row r="10" spans="1:23" x14ac:dyDescent="0.3">
      <c r="A10">
        <v>9</v>
      </c>
      <c r="B10" t="s">
        <v>48</v>
      </c>
      <c r="C10">
        <v>5</v>
      </c>
      <c r="D10" s="1">
        <v>45017.085416666669</v>
      </c>
      <c r="E10" s="1">
        <v>45017.184027777781</v>
      </c>
      <c r="F10" t="s">
        <v>26</v>
      </c>
      <c r="G10" t="s">
        <v>14</v>
      </c>
      <c r="H10" t="s">
        <v>15</v>
      </c>
      <c r="I10" s="7">
        <v>46.85</v>
      </c>
      <c r="J10" t="s">
        <v>28</v>
      </c>
      <c r="K10" t="s">
        <v>49</v>
      </c>
      <c r="L10" t="s">
        <v>50</v>
      </c>
      <c r="M10" s="7">
        <f>IF(A10=orden_agrupada!A10,orden_agrupada!B10,-1)+I10</f>
        <v>215.85</v>
      </c>
      <c r="N10" s="5">
        <f t="shared" si="0"/>
        <v>45017.085416666669</v>
      </c>
      <c r="O10" s="6">
        <f t="shared" si="1"/>
        <v>45017.085416666669</v>
      </c>
      <c r="P10" s="6">
        <f t="shared" si="2"/>
        <v>45017.184027777781</v>
      </c>
      <c r="Q10" s="6">
        <f t="shared" si="3"/>
        <v>9.8611111112404615E-2</v>
      </c>
      <c r="R10" s="2">
        <f>IF(A10=orden_agrupada!A10,orden_agrupada!D10/60,-1)</f>
        <v>2.4333333333333331</v>
      </c>
      <c r="S10" s="6">
        <f t="shared" si="4"/>
        <v>0</v>
      </c>
      <c r="T10" s="6" t="str">
        <f t="shared" si="5"/>
        <v>NO</v>
      </c>
      <c r="U10" s="6" t="str">
        <f t="shared" si="6"/>
        <v>sábado</v>
      </c>
      <c r="V10" s="7">
        <f>IF(A10=orden_agrupada!A10,orden_agrupada!B10,-1)</f>
        <v>169</v>
      </c>
      <c r="W10" s="7">
        <f>IF(A10=orden_agrupada!A10,orden_agrupada!C10,-1)</f>
        <v>69</v>
      </c>
    </row>
    <row r="11" spans="1:23" x14ac:dyDescent="0.3">
      <c r="A11">
        <v>10</v>
      </c>
      <c r="B11" t="s">
        <v>51</v>
      </c>
      <c r="C11">
        <v>1</v>
      </c>
      <c r="D11" s="1">
        <v>45017.001388888886</v>
      </c>
      <c r="E11" s="1">
        <v>45017.078472222223</v>
      </c>
      <c r="F11" t="s">
        <v>36</v>
      </c>
      <c r="G11" t="s">
        <v>14</v>
      </c>
      <c r="H11" t="s">
        <v>27</v>
      </c>
      <c r="I11" s="7">
        <v>16.600000000000001</v>
      </c>
      <c r="J11" t="s">
        <v>43</v>
      </c>
      <c r="K11" t="s">
        <v>52</v>
      </c>
      <c r="L11" t="s">
        <v>53</v>
      </c>
      <c r="M11" s="7">
        <f>IF(A11=orden_agrupada!A11,orden_agrupada!B11,-1)+I11</f>
        <v>164.6</v>
      </c>
      <c r="N11" s="5">
        <f t="shared" si="0"/>
        <v>45017.001388888886</v>
      </c>
      <c r="O11" s="6">
        <f t="shared" si="1"/>
        <v>45017.001388888886</v>
      </c>
      <c r="P11" s="6">
        <f t="shared" si="2"/>
        <v>45017.078472222223</v>
      </c>
      <c r="Q11" s="6">
        <f t="shared" si="3"/>
        <v>8.7500000003880515E-2</v>
      </c>
      <c r="R11" s="2">
        <f>IF(A11=orden_agrupada!A11,orden_agrupada!D11/60,-1)</f>
        <v>0.48333333333333334</v>
      </c>
      <c r="S11" s="6">
        <f t="shared" si="4"/>
        <v>6.7361111114991629E-2</v>
      </c>
      <c r="T11" s="6" t="str">
        <f t="shared" si="5"/>
        <v>SI</v>
      </c>
      <c r="U11" s="6" t="str">
        <f t="shared" si="6"/>
        <v>sábado</v>
      </c>
      <c r="V11" s="7">
        <f>IF(A11=orden_agrupada!A11,orden_agrupada!B11,-1)</f>
        <v>148</v>
      </c>
      <c r="W11" s="7">
        <f>IF(A11=orden_agrupada!A11,orden_agrupada!C11,-1)</f>
        <v>58</v>
      </c>
    </row>
    <row r="12" spans="1:23" x14ac:dyDescent="0.3">
      <c r="A12">
        <v>11</v>
      </c>
      <c r="B12" t="s">
        <v>54</v>
      </c>
      <c r="C12">
        <v>1</v>
      </c>
      <c r="D12" s="1">
        <v>45017.156944444447</v>
      </c>
      <c r="E12" s="1">
        <v>45017.272916666669</v>
      </c>
      <c r="F12" t="s">
        <v>20</v>
      </c>
      <c r="G12" t="s">
        <v>14</v>
      </c>
      <c r="H12" t="s">
        <v>27</v>
      </c>
      <c r="I12" s="7">
        <v>32.89</v>
      </c>
      <c r="J12" t="s">
        <v>28</v>
      </c>
      <c r="K12" t="s">
        <v>37</v>
      </c>
      <c r="L12" t="s">
        <v>55</v>
      </c>
      <c r="M12" s="7">
        <f>IF(A12=orden_agrupada!A12,orden_agrupada!B12,-1)+I12</f>
        <v>120.89</v>
      </c>
      <c r="N12" s="5">
        <f t="shared" si="0"/>
        <v>45017.156944444447</v>
      </c>
      <c r="O12" s="6">
        <f t="shared" si="1"/>
        <v>45017.156944444447</v>
      </c>
      <c r="P12" s="6">
        <f t="shared" si="2"/>
        <v>45017.272916666669</v>
      </c>
      <c r="Q12" s="6">
        <f t="shared" si="3"/>
        <v>0.11597222222189885</v>
      </c>
      <c r="R12" s="2">
        <f>IF(A12=orden_agrupada!A12,orden_agrupada!D12/60,-1)</f>
        <v>0.93333333333333335</v>
      </c>
      <c r="S12" s="6">
        <f t="shared" si="4"/>
        <v>7.7083333333009957E-2</v>
      </c>
      <c r="T12" s="6" t="str">
        <f t="shared" si="5"/>
        <v>SI</v>
      </c>
      <c r="U12" s="6" t="str">
        <f t="shared" si="6"/>
        <v>sábado</v>
      </c>
      <c r="V12" s="7">
        <f>IF(A12=orden_agrupada!A12,orden_agrupada!B12,-1)</f>
        <v>88</v>
      </c>
      <c r="W12" s="7">
        <f>IF(A12=orden_agrupada!A12,orden_agrupada!C12,-1)</f>
        <v>36</v>
      </c>
    </row>
    <row r="13" spans="1:23" x14ac:dyDescent="0.3">
      <c r="A13">
        <v>12</v>
      </c>
      <c r="B13" t="s">
        <v>56</v>
      </c>
      <c r="C13">
        <v>6</v>
      </c>
      <c r="D13" s="1">
        <v>45017.00277777778</v>
      </c>
      <c r="E13" s="1">
        <v>45017.140972222223</v>
      </c>
      <c r="F13" t="s">
        <v>36</v>
      </c>
      <c r="G13" t="s">
        <v>40</v>
      </c>
      <c r="H13" t="s">
        <v>27</v>
      </c>
      <c r="I13" s="7">
        <v>45.27</v>
      </c>
      <c r="J13" t="s">
        <v>43</v>
      </c>
      <c r="K13" t="s">
        <v>23</v>
      </c>
      <c r="L13" t="s">
        <v>55</v>
      </c>
      <c r="M13" s="7">
        <f>IF(A13=orden_agrupada!A13,orden_agrupada!B13,-1)+I13</f>
        <v>371.27</v>
      </c>
      <c r="N13" s="5">
        <f t="shared" si="0"/>
        <v>45017.00277777778</v>
      </c>
      <c r="O13" s="6">
        <f t="shared" si="1"/>
        <v>45017.00277777778</v>
      </c>
      <c r="P13" s="6">
        <f t="shared" si="2"/>
        <v>45017.140972222223</v>
      </c>
      <c r="Q13" s="6">
        <f t="shared" si="3"/>
        <v>0.14861111111046435</v>
      </c>
      <c r="R13" s="2">
        <f>IF(A13=orden_agrupada!A13,orden_agrupada!D13/60,-1)</f>
        <v>1.5833333333333333</v>
      </c>
      <c r="S13" s="6">
        <f t="shared" si="4"/>
        <v>8.263888888824214E-2</v>
      </c>
      <c r="T13" s="6" t="str">
        <f t="shared" si="5"/>
        <v>SI</v>
      </c>
      <c r="U13" s="6" t="str">
        <f t="shared" si="6"/>
        <v>sábado</v>
      </c>
      <c r="V13" s="7">
        <f>IF(A13=orden_agrupada!A13,orden_agrupada!B13,-1)</f>
        <v>326</v>
      </c>
      <c r="W13" s="7">
        <f>IF(A13=orden_agrupada!A13,orden_agrupada!C13,-1)</f>
        <v>127</v>
      </c>
    </row>
    <row r="14" spans="1:23" x14ac:dyDescent="0.3">
      <c r="A14">
        <v>13</v>
      </c>
      <c r="B14" t="s">
        <v>57</v>
      </c>
      <c r="C14">
        <v>1</v>
      </c>
      <c r="D14" s="1">
        <v>45017.131249999999</v>
      </c>
      <c r="E14" s="1">
        <v>45017.230555555558</v>
      </c>
      <c r="F14" t="s">
        <v>32</v>
      </c>
      <c r="G14" t="s">
        <v>14</v>
      </c>
      <c r="H14" t="s">
        <v>22</v>
      </c>
      <c r="I14" s="7">
        <v>22.06</v>
      </c>
      <c r="J14" t="s">
        <v>43</v>
      </c>
      <c r="K14" t="s">
        <v>29</v>
      </c>
      <c r="L14" t="s">
        <v>58</v>
      </c>
      <c r="M14" s="7">
        <f>IF(A14=orden_agrupada!A14,orden_agrupada!B14,-1)+I14</f>
        <v>109.06</v>
      </c>
      <c r="N14" s="5">
        <f t="shared" si="0"/>
        <v>45017.131249999999</v>
      </c>
      <c r="O14" s="6">
        <f t="shared" si="1"/>
        <v>45017.131249999999</v>
      </c>
      <c r="P14" s="6">
        <f t="shared" si="2"/>
        <v>45017.230555555558</v>
      </c>
      <c r="Q14" s="6">
        <f t="shared" si="3"/>
        <v>0.10972222222577936</v>
      </c>
      <c r="R14" s="2">
        <f>IF(A14=orden_agrupada!A14,orden_agrupada!D14/60,-1)</f>
        <v>0.98333333333333328</v>
      </c>
      <c r="S14" s="6">
        <f t="shared" si="4"/>
        <v>6.8750000003557146E-2</v>
      </c>
      <c r="T14" s="6" t="str">
        <f t="shared" si="5"/>
        <v>SI</v>
      </c>
      <c r="U14" s="6" t="str">
        <f t="shared" si="6"/>
        <v>sábado</v>
      </c>
      <c r="V14" s="7">
        <f>IF(A14=orden_agrupada!A14,orden_agrupada!B14,-1)</f>
        <v>87</v>
      </c>
      <c r="W14" s="7">
        <f>IF(A14=orden_agrupada!A14,orden_agrupada!C14,-1)</f>
        <v>36</v>
      </c>
    </row>
    <row r="15" spans="1:23" x14ac:dyDescent="0.3">
      <c r="A15">
        <v>14</v>
      </c>
      <c r="B15" t="s">
        <v>59</v>
      </c>
      <c r="C15">
        <v>6</v>
      </c>
      <c r="D15" s="1">
        <v>45017.012499999997</v>
      </c>
      <c r="E15" s="1">
        <v>45017.081944444442</v>
      </c>
      <c r="F15" t="s">
        <v>26</v>
      </c>
      <c r="G15" t="s">
        <v>14</v>
      </c>
      <c r="H15" t="s">
        <v>22</v>
      </c>
      <c r="I15" s="7">
        <v>48.76</v>
      </c>
      <c r="J15" t="s">
        <v>28</v>
      </c>
      <c r="K15" t="s">
        <v>37</v>
      </c>
      <c r="L15" t="s">
        <v>60</v>
      </c>
      <c r="M15" s="7">
        <f>IF(A15=orden_agrupada!A15,orden_agrupada!B15,-1)+I15</f>
        <v>177.76</v>
      </c>
      <c r="N15" s="5">
        <f t="shared" si="0"/>
        <v>45017.012499999997</v>
      </c>
      <c r="O15" s="6">
        <f t="shared" si="1"/>
        <v>45017.012499999997</v>
      </c>
      <c r="P15" s="6">
        <f t="shared" si="2"/>
        <v>45017.081944444442</v>
      </c>
      <c r="Q15" s="6">
        <f t="shared" si="3"/>
        <v>6.9444444445252884E-2</v>
      </c>
      <c r="R15" s="2">
        <f>IF(A15=orden_agrupada!A15,orden_agrupada!D15/60,-1)</f>
        <v>2.5666666666666669</v>
      </c>
      <c r="S15" s="6">
        <f t="shared" si="4"/>
        <v>0</v>
      </c>
      <c r="T15" s="6" t="str">
        <f t="shared" si="5"/>
        <v>NO</v>
      </c>
      <c r="U15" s="6" t="str">
        <f t="shared" si="6"/>
        <v>sábado</v>
      </c>
      <c r="V15" s="7">
        <f>IF(A15=orden_agrupada!A15,orden_agrupada!B15,-1)</f>
        <v>129</v>
      </c>
      <c r="W15" s="7">
        <f>IF(A15=orden_agrupada!A15,orden_agrupada!C15,-1)</f>
        <v>51</v>
      </c>
    </row>
    <row r="16" spans="1:23" x14ac:dyDescent="0.3">
      <c r="A16">
        <v>15</v>
      </c>
      <c r="B16" t="s">
        <v>61</v>
      </c>
      <c r="C16">
        <v>4</v>
      </c>
      <c r="D16" s="1">
        <v>45017.14166666667</v>
      </c>
      <c r="E16" s="1">
        <v>45017.207638888889</v>
      </c>
      <c r="F16" t="s">
        <v>20</v>
      </c>
      <c r="G16" t="s">
        <v>21</v>
      </c>
      <c r="H16" t="s">
        <v>27</v>
      </c>
      <c r="I16" s="7">
        <v>28.77</v>
      </c>
      <c r="J16" t="s">
        <v>43</v>
      </c>
      <c r="K16" t="s">
        <v>52</v>
      </c>
      <c r="L16" t="s">
        <v>55</v>
      </c>
      <c r="M16" s="7">
        <f>IF(A16=orden_agrupada!A16,orden_agrupada!B16,-1)+I16</f>
        <v>252.77</v>
      </c>
      <c r="N16" s="5">
        <f t="shared" si="0"/>
        <v>45017.14166666667</v>
      </c>
      <c r="O16" s="6">
        <f t="shared" si="1"/>
        <v>45017.14166666667</v>
      </c>
      <c r="P16" s="6">
        <f t="shared" si="2"/>
        <v>45017.207638888889</v>
      </c>
      <c r="Q16" s="6">
        <f t="shared" si="3"/>
        <v>7.6388888885655135E-2</v>
      </c>
      <c r="R16" s="2">
        <f>IF(A16=orden_agrupada!A16,orden_agrupada!D16/60,-1)</f>
        <v>1.7166666666666666</v>
      </c>
      <c r="S16" s="6">
        <f t="shared" si="4"/>
        <v>4.8611111078773611E-3</v>
      </c>
      <c r="T16" s="6" t="str">
        <f t="shared" si="5"/>
        <v>SI</v>
      </c>
      <c r="U16" s="6" t="str">
        <f t="shared" si="6"/>
        <v>sábado</v>
      </c>
      <c r="V16" s="7">
        <f>IF(A16=orden_agrupada!A16,orden_agrupada!B16,-1)</f>
        <v>224</v>
      </c>
      <c r="W16" s="7">
        <f>IF(A16=orden_agrupada!A16,orden_agrupada!C16,-1)</f>
        <v>90</v>
      </c>
    </row>
    <row r="17" spans="1:23" x14ac:dyDescent="0.3">
      <c r="A17">
        <v>16</v>
      </c>
      <c r="B17" t="s">
        <v>62</v>
      </c>
      <c r="C17">
        <v>5</v>
      </c>
      <c r="D17" s="1">
        <v>45017.104861111111</v>
      </c>
      <c r="E17" s="1">
        <v>45017.183333333334</v>
      </c>
      <c r="F17" t="s">
        <v>36</v>
      </c>
      <c r="G17" t="s">
        <v>14</v>
      </c>
      <c r="H17" t="s">
        <v>22</v>
      </c>
      <c r="I17" s="7">
        <v>37.9</v>
      </c>
      <c r="J17" t="s">
        <v>16</v>
      </c>
      <c r="K17" t="s">
        <v>49</v>
      </c>
      <c r="L17" t="s">
        <v>55</v>
      </c>
      <c r="M17" s="7">
        <f>IF(A17=orden_agrupada!A17,orden_agrupada!B17,-1)+I17</f>
        <v>65.900000000000006</v>
      </c>
      <c r="N17" s="5">
        <f t="shared" si="0"/>
        <v>45017.104861111111</v>
      </c>
      <c r="O17" s="6">
        <f t="shared" si="1"/>
        <v>45017.104861111111</v>
      </c>
      <c r="P17" s="6">
        <f t="shared" si="2"/>
        <v>45017.183333333334</v>
      </c>
      <c r="Q17" s="6">
        <f t="shared" si="3"/>
        <v>7.8472222223354038E-2</v>
      </c>
      <c r="R17" s="2">
        <f>IF(A17=orden_agrupada!A17,orden_agrupada!D17/60,-1)</f>
        <v>0.6333333333333333</v>
      </c>
      <c r="S17" s="6">
        <f t="shared" si="4"/>
        <v>5.2083333334465153E-2</v>
      </c>
      <c r="T17" s="6" t="str">
        <f t="shared" si="5"/>
        <v>SI</v>
      </c>
      <c r="U17" s="6" t="str">
        <f t="shared" si="6"/>
        <v>sábado</v>
      </c>
      <c r="V17" s="7">
        <f>IF(A17=orden_agrupada!A17,orden_agrupada!B17,-1)</f>
        <v>28</v>
      </c>
      <c r="W17" s="7">
        <f>IF(A17=orden_agrupada!A17,orden_agrupada!C17,-1)</f>
        <v>12</v>
      </c>
    </row>
    <row r="18" spans="1:23" x14ac:dyDescent="0.3">
      <c r="A18">
        <v>17</v>
      </c>
      <c r="B18" t="s">
        <v>63</v>
      </c>
      <c r="C18">
        <v>6</v>
      </c>
      <c r="D18" s="1">
        <v>45017.006249999999</v>
      </c>
      <c r="E18" s="1">
        <v>45017.143750000003</v>
      </c>
      <c r="F18" t="s">
        <v>26</v>
      </c>
      <c r="G18" t="s">
        <v>21</v>
      </c>
      <c r="H18" t="s">
        <v>27</v>
      </c>
      <c r="I18" s="7">
        <v>12.17</v>
      </c>
      <c r="J18" t="s">
        <v>28</v>
      </c>
      <c r="K18" t="s">
        <v>64</v>
      </c>
      <c r="L18" t="s">
        <v>41</v>
      </c>
      <c r="M18" s="7">
        <f>IF(A18=orden_agrupada!A18,orden_agrupada!B18,-1)+I18</f>
        <v>149.16999999999999</v>
      </c>
      <c r="N18" s="5">
        <f t="shared" si="0"/>
        <v>45017.006249999999</v>
      </c>
      <c r="O18" s="6">
        <f t="shared" si="1"/>
        <v>45017.006249999999</v>
      </c>
      <c r="P18" s="6">
        <f t="shared" si="2"/>
        <v>45017.143750000003</v>
      </c>
      <c r="Q18" s="6">
        <f t="shared" si="3"/>
        <v>0.13750000000436557</v>
      </c>
      <c r="R18" s="2">
        <f>IF(A18=orden_agrupada!A18,orden_agrupada!D18/60,-1)</f>
        <v>2.6333333333333333</v>
      </c>
      <c r="S18" s="6">
        <f t="shared" si="4"/>
        <v>2.7777777782143354E-2</v>
      </c>
      <c r="T18" s="6" t="str">
        <f t="shared" si="5"/>
        <v>SI</v>
      </c>
      <c r="U18" s="6" t="str">
        <f t="shared" si="6"/>
        <v>sábado</v>
      </c>
      <c r="V18" s="7">
        <f>IF(A18=orden_agrupada!A18,orden_agrupada!B18,-1)</f>
        <v>137</v>
      </c>
      <c r="W18" s="7">
        <f>IF(A18=orden_agrupada!A18,orden_agrupada!C18,-1)</f>
        <v>57</v>
      </c>
    </row>
    <row r="19" spans="1:23" x14ac:dyDescent="0.3">
      <c r="A19">
        <v>18</v>
      </c>
      <c r="B19" t="s">
        <v>65</v>
      </c>
      <c r="C19">
        <v>2</v>
      </c>
      <c r="D19" s="1">
        <v>45017.087500000001</v>
      </c>
      <c r="E19" s="1">
        <v>45017.18472222222</v>
      </c>
      <c r="F19" t="s">
        <v>26</v>
      </c>
      <c r="G19" t="s">
        <v>21</v>
      </c>
      <c r="H19" t="s">
        <v>27</v>
      </c>
      <c r="I19" s="7">
        <v>33.090000000000003</v>
      </c>
      <c r="J19" t="s">
        <v>28</v>
      </c>
      <c r="K19" t="s">
        <v>23</v>
      </c>
      <c r="L19" t="s">
        <v>58</v>
      </c>
      <c r="M19" s="7">
        <f>IF(A19=orden_agrupada!A19,orden_agrupada!B19,-1)+I19</f>
        <v>284.09000000000003</v>
      </c>
      <c r="N19" s="5">
        <f t="shared" si="0"/>
        <v>45017.087500000001</v>
      </c>
      <c r="O19" s="6">
        <f t="shared" si="1"/>
        <v>45017.087500000001</v>
      </c>
      <c r="P19" s="6">
        <f t="shared" si="2"/>
        <v>45017.18472222222</v>
      </c>
      <c r="Q19" s="6">
        <f t="shared" si="3"/>
        <v>9.7222222218988463E-2</v>
      </c>
      <c r="R19" s="2">
        <f>IF(A19=orden_agrupada!A19,orden_agrupada!D19/60,-1)</f>
        <v>2.2333333333333334</v>
      </c>
      <c r="S19" s="6">
        <f t="shared" si="4"/>
        <v>4.1666666634329053E-3</v>
      </c>
      <c r="T19" s="6" t="str">
        <f t="shared" si="5"/>
        <v>SI</v>
      </c>
      <c r="U19" s="6" t="str">
        <f t="shared" si="6"/>
        <v>sábado</v>
      </c>
      <c r="V19" s="7">
        <f>IF(A19=orden_agrupada!A19,orden_agrupada!B19,-1)</f>
        <v>251</v>
      </c>
      <c r="W19" s="7">
        <f>IF(A19=orden_agrupada!A19,orden_agrupada!C19,-1)</f>
        <v>101</v>
      </c>
    </row>
    <row r="20" spans="1:23" x14ac:dyDescent="0.3">
      <c r="A20">
        <v>19</v>
      </c>
      <c r="B20" t="s">
        <v>66</v>
      </c>
      <c r="C20">
        <v>3</v>
      </c>
      <c r="D20" s="1">
        <v>45017.024305555555</v>
      </c>
      <c r="E20" s="1">
        <v>45017.145138888889</v>
      </c>
      <c r="F20" t="s">
        <v>26</v>
      </c>
      <c r="G20" t="s">
        <v>14</v>
      </c>
      <c r="H20" t="s">
        <v>27</v>
      </c>
      <c r="I20" s="7">
        <v>17.45</v>
      </c>
      <c r="J20" t="s">
        <v>28</v>
      </c>
      <c r="K20" t="s">
        <v>67</v>
      </c>
      <c r="L20" t="s">
        <v>30</v>
      </c>
      <c r="M20" s="7">
        <f>IF(A20=orden_agrupada!A20,orden_agrupada!B20,-1)+I20</f>
        <v>97.45</v>
      </c>
      <c r="N20" s="5">
        <f t="shared" si="0"/>
        <v>45017.024305555555</v>
      </c>
      <c r="O20" s="6">
        <f t="shared" si="1"/>
        <v>45017.024305555555</v>
      </c>
      <c r="P20" s="6">
        <f t="shared" si="2"/>
        <v>45017.145138888889</v>
      </c>
      <c r="Q20" s="6">
        <f t="shared" si="3"/>
        <v>0.12083333333430346</v>
      </c>
      <c r="R20" s="2">
        <f>IF(A20=orden_agrupada!A20,orden_agrupada!D20/60,-1)</f>
        <v>0.73333333333333328</v>
      </c>
      <c r="S20" s="6">
        <f t="shared" si="4"/>
        <v>9.0277777778747903E-2</v>
      </c>
      <c r="T20" s="6" t="str">
        <f t="shared" si="5"/>
        <v>SI</v>
      </c>
      <c r="U20" s="6" t="str">
        <f t="shared" si="6"/>
        <v>sábado</v>
      </c>
      <c r="V20" s="7">
        <f>IF(A20=orden_agrupada!A20,orden_agrupada!B20,-1)</f>
        <v>80</v>
      </c>
      <c r="W20" s="7">
        <f>IF(A20=orden_agrupada!A20,orden_agrupada!C20,-1)</f>
        <v>30</v>
      </c>
    </row>
    <row r="21" spans="1:23" x14ac:dyDescent="0.3">
      <c r="A21">
        <v>20</v>
      </c>
      <c r="B21" t="s">
        <v>68</v>
      </c>
      <c r="C21">
        <v>2</v>
      </c>
      <c r="D21" s="1">
        <v>45017.059027777781</v>
      </c>
      <c r="E21" s="1">
        <v>45017.216666666667</v>
      </c>
      <c r="F21" t="s">
        <v>13</v>
      </c>
      <c r="G21" t="s">
        <v>14</v>
      </c>
      <c r="H21" t="s">
        <v>27</v>
      </c>
      <c r="I21" s="7">
        <v>31.7</v>
      </c>
      <c r="J21" t="s">
        <v>16</v>
      </c>
      <c r="K21" t="s">
        <v>67</v>
      </c>
      <c r="L21" t="s">
        <v>41</v>
      </c>
      <c r="M21" s="7">
        <f>IF(A21=orden_agrupada!A21,orden_agrupada!B21,-1)+I21</f>
        <v>209.7</v>
      </c>
      <c r="N21" s="5">
        <f t="shared" si="0"/>
        <v>45017.059027777781</v>
      </c>
      <c r="O21" s="6">
        <f t="shared" si="1"/>
        <v>45017.059027777781</v>
      </c>
      <c r="P21" s="6">
        <f t="shared" si="2"/>
        <v>45017.216666666667</v>
      </c>
      <c r="Q21" s="6">
        <f t="shared" si="3"/>
        <v>0.15763888888614019</v>
      </c>
      <c r="R21" s="2">
        <f>IF(A21=orden_agrupada!A21,orden_agrupada!D21/60,-1)</f>
        <v>1.1666666666666667</v>
      </c>
      <c r="S21" s="6">
        <f t="shared" si="4"/>
        <v>0.10902777777502909</v>
      </c>
      <c r="T21" s="6" t="str">
        <f t="shared" si="5"/>
        <v>SI</v>
      </c>
      <c r="U21" s="6" t="str">
        <f t="shared" si="6"/>
        <v>sábado</v>
      </c>
      <c r="V21" s="7">
        <f>IF(A21=orden_agrupada!A21,orden_agrupada!B21,-1)</f>
        <v>178</v>
      </c>
      <c r="W21" s="7">
        <f>IF(A21=orden_agrupada!A21,orden_agrupada!C21,-1)</f>
        <v>71</v>
      </c>
    </row>
    <row r="22" spans="1:23" x14ac:dyDescent="0.3">
      <c r="A22">
        <v>21</v>
      </c>
      <c r="B22" t="s">
        <v>69</v>
      </c>
      <c r="C22">
        <v>2</v>
      </c>
      <c r="D22" s="1">
        <v>45017.152083333334</v>
      </c>
      <c r="E22" s="1">
        <v>45017.244444444441</v>
      </c>
      <c r="F22" t="s">
        <v>13</v>
      </c>
      <c r="G22" t="s">
        <v>14</v>
      </c>
      <c r="H22" t="s">
        <v>27</v>
      </c>
      <c r="I22" s="7">
        <v>20.53</v>
      </c>
      <c r="J22" t="s">
        <v>16</v>
      </c>
      <c r="K22" t="s">
        <v>52</v>
      </c>
      <c r="L22" t="s">
        <v>30</v>
      </c>
      <c r="M22" s="7">
        <f>IF(A22=orden_agrupada!A22,orden_agrupada!B22,-1)+I22</f>
        <v>294.52999999999997</v>
      </c>
      <c r="N22" s="5">
        <f t="shared" si="0"/>
        <v>45017.152083333334</v>
      </c>
      <c r="O22" s="6">
        <f t="shared" si="1"/>
        <v>45017.152083333334</v>
      </c>
      <c r="P22" s="6">
        <f t="shared" si="2"/>
        <v>45017.244444444441</v>
      </c>
      <c r="Q22" s="6">
        <f t="shared" si="3"/>
        <v>9.2361111106583849E-2</v>
      </c>
      <c r="R22" s="2">
        <f>IF(A22=orden_agrupada!A22,orden_agrupada!D22/60,-1)</f>
        <v>2.5333333333333332</v>
      </c>
      <c r="S22" s="6">
        <f t="shared" si="4"/>
        <v>0</v>
      </c>
      <c r="T22" s="6" t="str">
        <f t="shared" si="5"/>
        <v>NO</v>
      </c>
      <c r="U22" s="6" t="str">
        <f t="shared" si="6"/>
        <v>sábado</v>
      </c>
      <c r="V22" s="7">
        <f>IF(A22=orden_agrupada!A22,orden_agrupada!B22,-1)</f>
        <v>274</v>
      </c>
      <c r="W22" s="7">
        <f>IF(A22=orden_agrupada!A22,orden_agrupada!C22,-1)</f>
        <v>107</v>
      </c>
    </row>
    <row r="23" spans="1:23" x14ac:dyDescent="0.3">
      <c r="A23">
        <v>22</v>
      </c>
      <c r="B23" t="s">
        <v>70</v>
      </c>
      <c r="C23">
        <v>1</v>
      </c>
      <c r="D23" s="1">
        <v>45017.094444444447</v>
      </c>
      <c r="E23" s="1">
        <v>45017.199305555558</v>
      </c>
      <c r="F23" t="s">
        <v>36</v>
      </c>
      <c r="G23" t="s">
        <v>14</v>
      </c>
      <c r="H23" t="s">
        <v>27</v>
      </c>
      <c r="I23" s="7">
        <v>45.41</v>
      </c>
      <c r="J23" t="s">
        <v>28</v>
      </c>
      <c r="K23" t="s">
        <v>64</v>
      </c>
      <c r="L23" t="s">
        <v>71</v>
      </c>
      <c r="M23" s="7">
        <f>IF(A23=orden_agrupada!A23,orden_agrupada!B23,-1)+I23</f>
        <v>258.40999999999997</v>
      </c>
      <c r="N23" s="5">
        <f t="shared" si="0"/>
        <v>45017.094444444447</v>
      </c>
      <c r="O23" s="6">
        <f t="shared" si="1"/>
        <v>45017.094444444447</v>
      </c>
      <c r="P23" s="6">
        <f t="shared" si="2"/>
        <v>45017.199305555558</v>
      </c>
      <c r="Q23" s="6">
        <f t="shared" si="3"/>
        <v>0.10486111111094942</v>
      </c>
      <c r="R23" s="2">
        <f>IF(A23=orden_agrupada!A23,orden_agrupada!D23/60,-1)</f>
        <v>2.0499999999999998</v>
      </c>
      <c r="S23" s="6">
        <f t="shared" si="4"/>
        <v>1.9444444444282769E-2</v>
      </c>
      <c r="T23" s="6" t="str">
        <f t="shared" si="5"/>
        <v>SI</v>
      </c>
      <c r="U23" s="6" t="str">
        <f t="shared" si="6"/>
        <v>sábado</v>
      </c>
      <c r="V23" s="7">
        <f>IF(A23=orden_agrupada!A23,orden_agrupada!B23,-1)</f>
        <v>213</v>
      </c>
      <c r="W23" s="7">
        <f>IF(A23=orden_agrupada!A23,orden_agrupada!C23,-1)</f>
        <v>88</v>
      </c>
    </row>
    <row r="24" spans="1:23" x14ac:dyDescent="0.3">
      <c r="A24">
        <v>23</v>
      </c>
      <c r="B24" t="s">
        <v>72</v>
      </c>
      <c r="C24">
        <v>5</v>
      </c>
      <c r="D24" s="1">
        <v>45017.113888888889</v>
      </c>
      <c r="E24" s="1">
        <v>45017.17291666667</v>
      </c>
      <c r="F24" t="s">
        <v>32</v>
      </c>
      <c r="G24" t="s">
        <v>40</v>
      </c>
      <c r="H24" t="s">
        <v>27</v>
      </c>
      <c r="I24" s="7">
        <v>38.46</v>
      </c>
      <c r="J24" t="s">
        <v>28</v>
      </c>
      <c r="K24" t="s">
        <v>67</v>
      </c>
      <c r="L24" t="s">
        <v>38</v>
      </c>
      <c r="M24" s="7">
        <f>IF(A24=orden_agrupada!A24,orden_agrupada!B24,-1)+I24</f>
        <v>176.46</v>
      </c>
      <c r="N24" s="5">
        <f t="shared" si="0"/>
        <v>45017.113888888889</v>
      </c>
      <c r="O24" s="6">
        <f t="shared" si="1"/>
        <v>45017.113888888889</v>
      </c>
      <c r="P24" s="6">
        <f t="shared" si="2"/>
        <v>45017.17291666667</v>
      </c>
      <c r="Q24" s="6">
        <f t="shared" si="3"/>
        <v>5.9027777781011537E-2</v>
      </c>
      <c r="R24" s="2">
        <f>IF(A24=orden_agrupada!A24,orden_agrupada!D24/60,-1)</f>
        <v>1.05</v>
      </c>
      <c r="S24" s="6">
        <f t="shared" si="4"/>
        <v>1.5277777781011539E-2</v>
      </c>
      <c r="T24" s="6" t="str">
        <f t="shared" si="5"/>
        <v>SI</v>
      </c>
      <c r="U24" s="6" t="str">
        <f t="shared" si="6"/>
        <v>sábado</v>
      </c>
      <c r="V24" s="7">
        <f>IF(A24=orden_agrupada!A24,orden_agrupada!B24,-1)</f>
        <v>138</v>
      </c>
      <c r="W24" s="7">
        <f>IF(A24=orden_agrupada!A24,orden_agrupada!C24,-1)</f>
        <v>57</v>
      </c>
    </row>
    <row r="25" spans="1:23" x14ac:dyDescent="0.3">
      <c r="A25">
        <v>24</v>
      </c>
      <c r="B25" t="s">
        <v>73</v>
      </c>
      <c r="C25">
        <v>5</v>
      </c>
      <c r="D25" s="1">
        <v>45017.125694444447</v>
      </c>
      <c r="E25" s="1">
        <v>45017.263888888891</v>
      </c>
      <c r="F25" t="s">
        <v>13</v>
      </c>
      <c r="G25" t="s">
        <v>14</v>
      </c>
      <c r="H25" t="s">
        <v>27</v>
      </c>
      <c r="I25" s="7">
        <v>38.18</v>
      </c>
      <c r="J25" t="s">
        <v>43</v>
      </c>
      <c r="K25" t="s">
        <v>44</v>
      </c>
      <c r="L25" t="s">
        <v>74</v>
      </c>
      <c r="M25" s="7">
        <f>IF(A25=orden_agrupada!A25,orden_agrupada!B25,-1)+I25</f>
        <v>271.18</v>
      </c>
      <c r="N25" s="5">
        <f t="shared" si="0"/>
        <v>45017.125694444447</v>
      </c>
      <c r="O25" s="6">
        <f t="shared" si="1"/>
        <v>45017.125694444447</v>
      </c>
      <c r="P25" s="6">
        <f t="shared" si="2"/>
        <v>45017.263888888891</v>
      </c>
      <c r="Q25" s="6">
        <f t="shared" si="3"/>
        <v>0.14861111111046435</v>
      </c>
      <c r="R25" s="2">
        <f>IF(A25=orden_agrupada!A25,orden_agrupada!D25/60,-1)</f>
        <v>3</v>
      </c>
      <c r="S25" s="6">
        <f t="shared" si="4"/>
        <v>2.361111111046435E-2</v>
      </c>
      <c r="T25" s="6" t="str">
        <f t="shared" si="5"/>
        <v>SI</v>
      </c>
      <c r="U25" s="6" t="str">
        <f t="shared" si="6"/>
        <v>sábado</v>
      </c>
      <c r="V25" s="7">
        <f>IF(A25=orden_agrupada!A25,orden_agrupada!B25,-1)</f>
        <v>233</v>
      </c>
      <c r="W25" s="7">
        <f>IF(A25=orden_agrupada!A25,orden_agrupada!C25,-1)</f>
        <v>93</v>
      </c>
    </row>
    <row r="26" spans="1:23" x14ac:dyDescent="0.3">
      <c r="A26">
        <v>25</v>
      </c>
      <c r="B26" t="s">
        <v>75</v>
      </c>
      <c r="C26">
        <v>5</v>
      </c>
      <c r="D26" s="1">
        <v>45017.125694444447</v>
      </c>
      <c r="E26" s="1">
        <v>45017.207638888889</v>
      </c>
      <c r="F26" t="s">
        <v>32</v>
      </c>
      <c r="G26" t="s">
        <v>40</v>
      </c>
      <c r="H26" t="s">
        <v>15</v>
      </c>
      <c r="I26" s="7">
        <v>46.15</v>
      </c>
      <c r="J26" t="s">
        <v>43</v>
      </c>
      <c r="K26" t="s">
        <v>23</v>
      </c>
      <c r="L26" t="s">
        <v>53</v>
      </c>
      <c r="M26" s="7">
        <f>IF(A26=orden_agrupada!A26,orden_agrupada!B26,-1)+I26</f>
        <v>80.150000000000006</v>
      </c>
      <c r="N26" s="5">
        <f t="shared" si="0"/>
        <v>45017.125694444447</v>
      </c>
      <c r="O26" s="6">
        <f t="shared" si="1"/>
        <v>45017.125694444447</v>
      </c>
      <c r="P26" s="6">
        <f t="shared" si="2"/>
        <v>45017.207638888889</v>
      </c>
      <c r="Q26" s="6">
        <f t="shared" si="3"/>
        <v>9.2361111109009172E-2</v>
      </c>
      <c r="R26" s="2">
        <f>IF(A26=orden_agrupada!A26,orden_agrupada!D26/60,-1)</f>
        <v>0.58333333333333337</v>
      </c>
      <c r="S26" s="6">
        <f t="shared" si="4"/>
        <v>6.805555555345362E-2</v>
      </c>
      <c r="T26" s="6" t="str">
        <f t="shared" si="5"/>
        <v>SI</v>
      </c>
      <c r="U26" s="6" t="str">
        <f t="shared" si="6"/>
        <v>sábado</v>
      </c>
      <c r="V26" s="7">
        <f>IF(A26=orden_agrupada!A26,orden_agrupada!B26,-1)</f>
        <v>34</v>
      </c>
      <c r="W26" s="7">
        <f>IF(A26=orden_agrupada!A26,orden_agrupada!C26,-1)</f>
        <v>14</v>
      </c>
    </row>
    <row r="27" spans="1:23" x14ac:dyDescent="0.3">
      <c r="A27">
        <v>26</v>
      </c>
      <c r="B27" t="s">
        <v>76</v>
      </c>
      <c r="C27">
        <v>2</v>
      </c>
      <c r="D27" s="1">
        <v>45017.086111111108</v>
      </c>
      <c r="E27" s="1">
        <v>45017.240972222222</v>
      </c>
      <c r="F27" t="s">
        <v>32</v>
      </c>
      <c r="G27" t="s">
        <v>21</v>
      </c>
      <c r="H27" t="s">
        <v>27</v>
      </c>
      <c r="I27" s="7">
        <v>10.37</v>
      </c>
      <c r="J27" t="s">
        <v>43</v>
      </c>
      <c r="K27" t="s">
        <v>52</v>
      </c>
      <c r="L27" t="s">
        <v>71</v>
      </c>
      <c r="M27" s="7">
        <f>IF(A27=orden_agrupada!A27,orden_agrupada!B27,-1)+I27</f>
        <v>136.37</v>
      </c>
      <c r="N27" s="5">
        <f t="shared" si="0"/>
        <v>45017.086111111108</v>
      </c>
      <c r="O27" s="6">
        <f t="shared" si="1"/>
        <v>45017.086111111108</v>
      </c>
      <c r="P27" s="6">
        <f t="shared" si="2"/>
        <v>45017.240972222222</v>
      </c>
      <c r="Q27" s="6">
        <f t="shared" si="3"/>
        <v>0.16527777778052646</v>
      </c>
      <c r="R27" s="2">
        <f>IF(A27=orden_agrupada!A27,orden_agrupada!D27/60,-1)</f>
        <v>1.8166666666666667</v>
      </c>
      <c r="S27" s="6">
        <f t="shared" si="4"/>
        <v>8.9583333336082024E-2</v>
      </c>
      <c r="T27" s="6" t="str">
        <f t="shared" si="5"/>
        <v>SI</v>
      </c>
      <c r="U27" s="6" t="str">
        <f t="shared" si="6"/>
        <v>sábado</v>
      </c>
      <c r="V27" s="7">
        <f>IF(A27=orden_agrupada!A27,orden_agrupada!B27,-1)</f>
        <v>126</v>
      </c>
      <c r="W27" s="7">
        <f>IF(A27=orden_agrupada!A27,orden_agrupada!C27,-1)</f>
        <v>52</v>
      </c>
    </row>
    <row r="28" spans="1:23" x14ac:dyDescent="0.3">
      <c r="A28">
        <v>27</v>
      </c>
      <c r="B28" t="s">
        <v>77</v>
      </c>
      <c r="C28">
        <v>2</v>
      </c>
      <c r="D28" s="1">
        <v>45017.054861111108</v>
      </c>
      <c r="E28" s="1">
        <v>45017.102083333331</v>
      </c>
      <c r="F28" t="s">
        <v>32</v>
      </c>
      <c r="G28" t="s">
        <v>14</v>
      </c>
      <c r="H28" t="s">
        <v>27</v>
      </c>
      <c r="I28" s="7">
        <v>19.27</v>
      </c>
      <c r="J28" t="s">
        <v>43</v>
      </c>
      <c r="K28" t="s">
        <v>29</v>
      </c>
      <c r="L28" t="s">
        <v>41</v>
      </c>
      <c r="M28" s="7">
        <f>IF(A28=orden_agrupada!A28,orden_agrupada!B28,-1)+I28</f>
        <v>80.27</v>
      </c>
      <c r="N28" s="5">
        <f t="shared" si="0"/>
        <v>45017.054861111108</v>
      </c>
      <c r="O28" s="6">
        <f t="shared" si="1"/>
        <v>45017.054861111108</v>
      </c>
      <c r="P28" s="6">
        <f t="shared" si="2"/>
        <v>45017.102083333331</v>
      </c>
      <c r="Q28" s="6">
        <f t="shared" si="3"/>
        <v>5.7638888890020702E-2</v>
      </c>
      <c r="R28" s="2">
        <f>IF(A28=orden_agrupada!A28,orden_agrupada!D28/60,-1)</f>
        <v>0.91666666666666663</v>
      </c>
      <c r="S28" s="6">
        <f t="shared" si="4"/>
        <v>1.9444444445576262E-2</v>
      </c>
      <c r="T28" s="6" t="str">
        <f t="shared" si="5"/>
        <v>SI</v>
      </c>
      <c r="U28" s="6" t="str">
        <f t="shared" si="6"/>
        <v>sábado</v>
      </c>
      <c r="V28" s="7">
        <f>IF(A28=orden_agrupada!A28,orden_agrupada!B28,-1)</f>
        <v>61</v>
      </c>
      <c r="W28" s="7">
        <f>IF(A28=orden_agrupada!A28,orden_agrupada!C28,-1)</f>
        <v>25</v>
      </c>
    </row>
    <row r="29" spans="1:23" x14ac:dyDescent="0.3">
      <c r="A29">
        <v>28</v>
      </c>
      <c r="B29" t="s">
        <v>78</v>
      </c>
      <c r="C29">
        <v>2</v>
      </c>
      <c r="D29" s="1">
        <v>45017.03402777778</v>
      </c>
      <c r="E29" s="1">
        <v>45017.136111111111</v>
      </c>
      <c r="F29" t="s">
        <v>36</v>
      </c>
      <c r="G29" t="s">
        <v>40</v>
      </c>
      <c r="H29" t="s">
        <v>27</v>
      </c>
      <c r="I29" s="7">
        <v>41.22</v>
      </c>
      <c r="J29" t="s">
        <v>16</v>
      </c>
      <c r="K29" t="s">
        <v>79</v>
      </c>
      <c r="L29" t="s">
        <v>71</v>
      </c>
      <c r="M29" s="7">
        <f>IF(A29=orden_agrupada!A29,orden_agrupada!B29,-1)+I29</f>
        <v>135.22</v>
      </c>
      <c r="N29" s="5">
        <f t="shared" si="0"/>
        <v>45017.03402777778</v>
      </c>
      <c r="O29" s="6">
        <f t="shared" si="1"/>
        <v>45017.03402777778</v>
      </c>
      <c r="P29" s="6">
        <f t="shared" si="2"/>
        <v>45017.136111111111</v>
      </c>
      <c r="Q29" s="6">
        <f t="shared" si="3"/>
        <v>0.10208333333139308</v>
      </c>
      <c r="R29" s="2">
        <f>IF(A29=orden_agrupada!A29,orden_agrupada!D29/60,-1)</f>
        <v>0.93333333333333335</v>
      </c>
      <c r="S29" s="6">
        <f t="shared" si="4"/>
        <v>6.3194444442504188E-2</v>
      </c>
      <c r="T29" s="6" t="str">
        <f t="shared" si="5"/>
        <v>SI</v>
      </c>
      <c r="U29" s="6" t="str">
        <f t="shared" si="6"/>
        <v>sábado</v>
      </c>
      <c r="V29" s="7">
        <f>IF(A29=orden_agrupada!A29,orden_agrupada!B29,-1)</f>
        <v>94</v>
      </c>
      <c r="W29" s="7">
        <f>IF(A29=orden_agrupada!A29,orden_agrupada!C29,-1)</f>
        <v>40</v>
      </c>
    </row>
    <row r="30" spans="1:23" x14ac:dyDescent="0.3">
      <c r="A30">
        <v>29</v>
      </c>
      <c r="B30" t="s">
        <v>80</v>
      </c>
      <c r="C30">
        <v>5</v>
      </c>
      <c r="D30" s="1">
        <v>45017.126388888886</v>
      </c>
      <c r="E30" s="1">
        <v>45017.256944444445</v>
      </c>
      <c r="F30" t="s">
        <v>26</v>
      </c>
      <c r="G30" t="s">
        <v>14</v>
      </c>
      <c r="H30" t="s">
        <v>27</v>
      </c>
      <c r="I30" s="7">
        <v>14.83</v>
      </c>
      <c r="J30" t="s">
        <v>43</v>
      </c>
      <c r="K30" t="s">
        <v>64</v>
      </c>
      <c r="L30" t="s">
        <v>81</v>
      </c>
      <c r="M30" s="7">
        <f>IF(A30=orden_agrupada!A30,orden_agrupada!B30,-1)+I30</f>
        <v>187.83</v>
      </c>
      <c r="N30" s="5">
        <f t="shared" si="0"/>
        <v>45017.126388888886</v>
      </c>
      <c r="O30" s="6">
        <f t="shared" si="1"/>
        <v>45017.126388888886</v>
      </c>
      <c r="P30" s="6">
        <f t="shared" si="2"/>
        <v>45017.256944444445</v>
      </c>
      <c r="Q30" s="6">
        <f t="shared" si="3"/>
        <v>0.14097222222577935</v>
      </c>
      <c r="R30" s="2">
        <f>IF(A30=orden_agrupada!A30,orden_agrupada!D30/60,-1)</f>
        <v>1.1833333333333333</v>
      </c>
      <c r="S30" s="6">
        <f t="shared" si="4"/>
        <v>9.1666666670223801E-2</v>
      </c>
      <c r="T30" s="6" t="str">
        <f t="shared" si="5"/>
        <v>SI</v>
      </c>
      <c r="U30" s="6" t="str">
        <f t="shared" si="6"/>
        <v>sábado</v>
      </c>
      <c r="V30" s="7">
        <f>IF(A30=orden_agrupada!A30,orden_agrupada!B30,-1)</f>
        <v>173</v>
      </c>
      <c r="W30" s="7">
        <f>IF(A30=orden_agrupada!A30,orden_agrupada!C30,-1)</f>
        <v>70</v>
      </c>
    </row>
    <row r="31" spans="1:23" x14ac:dyDescent="0.3">
      <c r="A31">
        <v>30</v>
      </c>
      <c r="B31" t="s">
        <v>82</v>
      </c>
      <c r="C31">
        <v>4</v>
      </c>
      <c r="D31" s="1">
        <v>45017.121527777781</v>
      </c>
      <c r="E31" s="1">
        <v>45017.259027777778</v>
      </c>
      <c r="F31" t="s">
        <v>36</v>
      </c>
      <c r="G31" t="s">
        <v>14</v>
      </c>
      <c r="H31" t="s">
        <v>22</v>
      </c>
      <c r="I31" s="7">
        <v>26.29</v>
      </c>
      <c r="J31" t="s">
        <v>28</v>
      </c>
      <c r="K31" t="s">
        <v>44</v>
      </c>
      <c r="L31" t="s">
        <v>74</v>
      </c>
      <c r="M31" s="7">
        <f>IF(A31=orden_agrupada!A31,orden_agrupada!B31,-1)+I31</f>
        <v>138.29</v>
      </c>
      <c r="N31" s="5">
        <f t="shared" si="0"/>
        <v>45017.121527777781</v>
      </c>
      <c r="O31" s="6">
        <f t="shared" si="1"/>
        <v>45017.121527777781</v>
      </c>
      <c r="P31" s="6">
        <f t="shared" si="2"/>
        <v>45017.259027777778</v>
      </c>
      <c r="Q31" s="6">
        <f t="shared" si="3"/>
        <v>0.13749999999708962</v>
      </c>
      <c r="R31" s="2">
        <f>IF(A31=orden_agrupada!A31,orden_agrupada!D31/60,-1)</f>
        <v>1.1499999999999999</v>
      </c>
      <c r="S31" s="6">
        <f t="shared" si="4"/>
        <v>8.9583333330422954E-2</v>
      </c>
      <c r="T31" s="6" t="str">
        <f t="shared" si="5"/>
        <v>SI</v>
      </c>
      <c r="U31" s="6" t="str">
        <f t="shared" si="6"/>
        <v>sábado</v>
      </c>
      <c r="V31" s="7">
        <f>IF(A31=orden_agrupada!A31,orden_agrupada!B31,-1)</f>
        <v>112</v>
      </c>
      <c r="W31" s="7">
        <f>IF(A31=orden_agrupada!A31,orden_agrupada!C31,-1)</f>
        <v>46</v>
      </c>
    </row>
    <row r="32" spans="1:23" x14ac:dyDescent="0.3">
      <c r="A32">
        <v>31</v>
      </c>
      <c r="B32" t="s">
        <v>83</v>
      </c>
      <c r="C32">
        <v>3</v>
      </c>
      <c r="D32" s="1">
        <v>45017.118750000001</v>
      </c>
      <c r="E32" s="1">
        <v>45017.251388888886</v>
      </c>
      <c r="F32" t="s">
        <v>26</v>
      </c>
      <c r="G32" t="s">
        <v>21</v>
      </c>
      <c r="H32" t="s">
        <v>27</v>
      </c>
      <c r="I32" s="7">
        <v>19.809999999999999</v>
      </c>
      <c r="J32" t="s">
        <v>43</v>
      </c>
      <c r="K32" t="s">
        <v>79</v>
      </c>
      <c r="L32" t="s">
        <v>58</v>
      </c>
      <c r="M32" s="7">
        <f>IF(A32=orden_agrupada!A32,orden_agrupada!B32,-1)+I32</f>
        <v>86.81</v>
      </c>
      <c r="N32" s="5">
        <f t="shared" si="0"/>
        <v>45017.118750000001</v>
      </c>
      <c r="O32" s="6">
        <f t="shared" si="1"/>
        <v>45017.118750000001</v>
      </c>
      <c r="P32" s="6">
        <f t="shared" si="2"/>
        <v>45017.251388888886</v>
      </c>
      <c r="Q32" s="6">
        <f t="shared" si="3"/>
        <v>0.14305555555135166</v>
      </c>
      <c r="R32" s="2">
        <f>IF(A32=orden_agrupada!A32,orden_agrupada!D32/60,-1)</f>
        <v>1.75</v>
      </c>
      <c r="S32" s="6">
        <f t="shared" si="4"/>
        <v>7.0138888884685002E-2</v>
      </c>
      <c r="T32" s="6" t="str">
        <f t="shared" si="5"/>
        <v>SI</v>
      </c>
      <c r="U32" s="6" t="str">
        <f t="shared" si="6"/>
        <v>sábado</v>
      </c>
      <c r="V32" s="7">
        <f>IF(A32=orden_agrupada!A32,orden_agrupada!B32,-1)</f>
        <v>67</v>
      </c>
      <c r="W32" s="7">
        <f>IF(A32=orden_agrupada!A32,orden_agrupada!C32,-1)</f>
        <v>28</v>
      </c>
    </row>
    <row r="33" spans="1:23" x14ac:dyDescent="0.3">
      <c r="A33">
        <v>32</v>
      </c>
      <c r="B33" t="s">
        <v>84</v>
      </c>
      <c r="C33">
        <v>1</v>
      </c>
      <c r="D33" s="1">
        <v>45017.130555555559</v>
      </c>
      <c r="E33" s="1">
        <v>45017.28402777778</v>
      </c>
      <c r="F33" t="s">
        <v>20</v>
      </c>
      <c r="G33" t="s">
        <v>14</v>
      </c>
      <c r="H33" t="s">
        <v>27</v>
      </c>
      <c r="I33" s="7">
        <v>28.25</v>
      </c>
      <c r="J33" t="s">
        <v>43</v>
      </c>
      <c r="K33" t="s">
        <v>52</v>
      </c>
      <c r="L33" t="s">
        <v>45</v>
      </c>
      <c r="M33" s="7">
        <f>IF(A33=orden_agrupada!A33,orden_agrupada!B33,-1)+I33</f>
        <v>239.25</v>
      </c>
      <c r="N33" s="5">
        <f t="shared" si="0"/>
        <v>45017.130555555559</v>
      </c>
      <c r="O33" s="6">
        <f t="shared" si="1"/>
        <v>45017.130555555559</v>
      </c>
      <c r="P33" s="6">
        <f t="shared" si="2"/>
        <v>45017.28402777778</v>
      </c>
      <c r="Q33" s="6">
        <f t="shared" si="3"/>
        <v>0.16388888888711031</v>
      </c>
      <c r="R33" s="2">
        <f>IF(A33=orden_agrupada!A33,orden_agrupada!D33/60,-1)</f>
        <v>2.1333333333333333</v>
      </c>
      <c r="S33" s="6">
        <f t="shared" si="4"/>
        <v>7.4999999998221434E-2</v>
      </c>
      <c r="T33" s="6" t="str">
        <f t="shared" si="5"/>
        <v>SI</v>
      </c>
      <c r="U33" s="6" t="str">
        <f t="shared" si="6"/>
        <v>sábado</v>
      </c>
      <c r="V33" s="7">
        <f>IF(A33=orden_agrupada!A33,orden_agrupada!B33,-1)</f>
        <v>211</v>
      </c>
      <c r="W33" s="7">
        <f>IF(A33=orden_agrupada!A33,orden_agrupada!C33,-1)</f>
        <v>88</v>
      </c>
    </row>
    <row r="34" spans="1:23" x14ac:dyDescent="0.3">
      <c r="A34">
        <v>33</v>
      </c>
      <c r="B34" t="s">
        <v>85</v>
      </c>
      <c r="C34">
        <v>5</v>
      </c>
      <c r="D34" s="1">
        <v>45017.147916666669</v>
      </c>
      <c r="E34" s="1">
        <v>45017.26458333333</v>
      </c>
      <c r="F34" t="s">
        <v>36</v>
      </c>
      <c r="G34" t="s">
        <v>40</v>
      </c>
      <c r="H34" t="s">
        <v>15</v>
      </c>
      <c r="I34" s="7">
        <v>20.38</v>
      </c>
      <c r="J34" t="s">
        <v>43</v>
      </c>
      <c r="K34" t="s">
        <v>37</v>
      </c>
      <c r="L34" t="s">
        <v>41</v>
      </c>
      <c r="M34" s="7">
        <f>IF(A34=orden_agrupada!A34,orden_agrupada!B34,-1)+I34</f>
        <v>326.38</v>
      </c>
      <c r="N34" s="5">
        <f t="shared" si="0"/>
        <v>45017.147916666669</v>
      </c>
      <c r="O34" s="6">
        <f t="shared" si="1"/>
        <v>45017.147916666669</v>
      </c>
      <c r="P34" s="6">
        <f t="shared" si="2"/>
        <v>45017.26458333333</v>
      </c>
      <c r="Q34" s="6">
        <f t="shared" si="3"/>
        <v>0.12708333332799762</v>
      </c>
      <c r="R34" s="2">
        <f>IF(A34=orden_agrupada!A34,orden_agrupada!D34/60,-1)</f>
        <v>2.1666666666666665</v>
      </c>
      <c r="S34" s="6">
        <f t="shared" si="4"/>
        <v>3.6805555550219859E-2</v>
      </c>
      <c r="T34" s="6" t="str">
        <f t="shared" si="5"/>
        <v>SI</v>
      </c>
      <c r="U34" s="6" t="str">
        <f t="shared" si="6"/>
        <v>sábado</v>
      </c>
      <c r="V34" s="7">
        <f>IF(A34=orden_agrupada!A34,orden_agrupada!B34,-1)</f>
        <v>306</v>
      </c>
      <c r="W34" s="7">
        <f>IF(A34=orden_agrupada!A34,orden_agrupada!C34,-1)</f>
        <v>125</v>
      </c>
    </row>
    <row r="35" spans="1:23" x14ac:dyDescent="0.3">
      <c r="A35">
        <v>34</v>
      </c>
      <c r="B35" t="s">
        <v>86</v>
      </c>
      <c r="C35">
        <v>1</v>
      </c>
      <c r="D35" s="1">
        <v>45017.094444444447</v>
      </c>
      <c r="E35" s="1">
        <v>45017.254861111112</v>
      </c>
      <c r="F35" t="s">
        <v>36</v>
      </c>
      <c r="G35" t="s">
        <v>21</v>
      </c>
      <c r="H35" t="s">
        <v>27</v>
      </c>
      <c r="I35" s="7">
        <v>13.08</v>
      </c>
      <c r="J35" t="s">
        <v>28</v>
      </c>
      <c r="K35" t="s">
        <v>37</v>
      </c>
      <c r="L35" t="s">
        <v>53</v>
      </c>
      <c r="M35" s="7">
        <f>IF(A35=orden_agrupada!A35,orden_agrupada!B35,-1)+I35</f>
        <v>125.08</v>
      </c>
      <c r="N35" s="5">
        <f t="shared" si="0"/>
        <v>45017.094444444447</v>
      </c>
      <c r="O35" s="6">
        <f t="shared" si="1"/>
        <v>45017.094444444447</v>
      </c>
      <c r="P35" s="6">
        <f t="shared" si="2"/>
        <v>45017.254861111112</v>
      </c>
      <c r="Q35" s="6">
        <f t="shared" si="3"/>
        <v>0.16041666666569654</v>
      </c>
      <c r="R35" s="2">
        <f>IF(A35=orden_agrupada!A35,orden_agrupada!D35/60,-1)</f>
        <v>1.0833333333333333</v>
      </c>
      <c r="S35" s="6">
        <f t="shared" si="4"/>
        <v>0.11527777777680766</v>
      </c>
      <c r="T35" s="6" t="str">
        <f t="shared" si="5"/>
        <v>SI</v>
      </c>
      <c r="U35" s="6" t="str">
        <f t="shared" si="6"/>
        <v>sábado</v>
      </c>
      <c r="V35" s="7">
        <f>IF(A35=orden_agrupada!A35,orden_agrupada!B35,-1)</f>
        <v>112</v>
      </c>
      <c r="W35" s="7">
        <f>IF(A35=orden_agrupada!A35,orden_agrupada!C35,-1)</f>
        <v>47</v>
      </c>
    </row>
    <row r="36" spans="1:23" x14ac:dyDescent="0.3">
      <c r="A36">
        <v>35</v>
      </c>
      <c r="B36" t="s">
        <v>87</v>
      </c>
      <c r="C36">
        <v>2</v>
      </c>
      <c r="D36" s="1">
        <v>45017.137499999997</v>
      </c>
      <c r="E36" s="1">
        <v>45017.246527777781</v>
      </c>
      <c r="F36" t="s">
        <v>13</v>
      </c>
      <c r="G36" t="s">
        <v>14</v>
      </c>
      <c r="H36" t="s">
        <v>27</v>
      </c>
      <c r="I36" s="7">
        <v>15.75</v>
      </c>
      <c r="J36" t="s">
        <v>43</v>
      </c>
      <c r="K36" t="s">
        <v>37</v>
      </c>
      <c r="L36" t="s">
        <v>50</v>
      </c>
      <c r="M36" s="7">
        <f>IF(A36=orden_agrupada!A36,orden_agrupada!B36,-1)+I36</f>
        <v>229.75</v>
      </c>
      <c r="N36" s="5">
        <f t="shared" si="0"/>
        <v>45017.137499999997</v>
      </c>
      <c r="O36" s="6">
        <f t="shared" si="1"/>
        <v>45017.137499999997</v>
      </c>
      <c r="P36" s="6">
        <f t="shared" si="2"/>
        <v>45017.246527777781</v>
      </c>
      <c r="Q36" s="6">
        <f t="shared" si="3"/>
        <v>0.11944444445058859</v>
      </c>
      <c r="R36" s="2">
        <f>IF(A36=orden_agrupada!A36,orden_agrupada!D36/60,-1)</f>
        <v>1.0833333333333333</v>
      </c>
      <c r="S36" s="6">
        <f t="shared" si="4"/>
        <v>7.430555556169971E-2</v>
      </c>
      <c r="T36" s="6" t="str">
        <f t="shared" si="5"/>
        <v>SI</v>
      </c>
      <c r="U36" s="6" t="str">
        <f t="shared" si="6"/>
        <v>sábado</v>
      </c>
      <c r="V36" s="7">
        <f>IF(A36=orden_agrupada!A36,orden_agrupada!B36,-1)</f>
        <v>214</v>
      </c>
      <c r="W36" s="7">
        <f>IF(A36=orden_agrupada!A36,orden_agrupada!C36,-1)</f>
        <v>85</v>
      </c>
    </row>
    <row r="37" spans="1:23" x14ac:dyDescent="0.3">
      <c r="A37">
        <v>36</v>
      </c>
      <c r="B37" t="s">
        <v>88</v>
      </c>
      <c r="C37">
        <v>5</v>
      </c>
      <c r="D37" s="1">
        <v>45017.143750000003</v>
      </c>
      <c r="E37" s="1">
        <v>45017.268055555556</v>
      </c>
      <c r="F37" t="s">
        <v>26</v>
      </c>
      <c r="G37" t="s">
        <v>14</v>
      </c>
      <c r="H37" t="s">
        <v>27</v>
      </c>
      <c r="I37" s="7">
        <v>45.28</v>
      </c>
      <c r="J37" t="s">
        <v>43</v>
      </c>
      <c r="K37" t="s">
        <v>49</v>
      </c>
      <c r="L37" t="s">
        <v>50</v>
      </c>
      <c r="M37" s="7">
        <f>IF(A37=orden_agrupada!A37,orden_agrupada!B37,-1)+I37</f>
        <v>75.28</v>
      </c>
      <c r="N37" s="5">
        <f t="shared" si="0"/>
        <v>45017.143750000003</v>
      </c>
      <c r="O37" s="6">
        <f t="shared" si="1"/>
        <v>45017.143750000003</v>
      </c>
      <c r="P37" s="6">
        <f t="shared" si="2"/>
        <v>45017.268055555556</v>
      </c>
      <c r="Q37" s="6">
        <f t="shared" si="3"/>
        <v>0.13472222221995858</v>
      </c>
      <c r="R37" s="2">
        <f>IF(A37=orden_agrupada!A37,orden_agrupada!D37/60,-1)</f>
        <v>0.6333333333333333</v>
      </c>
      <c r="S37" s="6">
        <f t="shared" si="4"/>
        <v>0.1083333333310697</v>
      </c>
      <c r="T37" s="6" t="str">
        <f t="shared" si="5"/>
        <v>SI</v>
      </c>
      <c r="U37" s="6" t="str">
        <f t="shared" si="6"/>
        <v>sábado</v>
      </c>
      <c r="V37" s="7">
        <f>IF(A37=orden_agrupada!A37,orden_agrupada!B37,-1)</f>
        <v>30</v>
      </c>
      <c r="W37" s="7">
        <f>IF(A37=orden_agrupada!A37,orden_agrupada!C37,-1)</f>
        <v>12</v>
      </c>
    </row>
    <row r="38" spans="1:23" x14ac:dyDescent="0.3">
      <c r="A38">
        <v>37</v>
      </c>
      <c r="B38" t="s">
        <v>89</v>
      </c>
      <c r="C38">
        <v>1</v>
      </c>
      <c r="D38" s="1">
        <v>45017.14166666667</v>
      </c>
      <c r="E38" s="1">
        <v>45017.251388888886</v>
      </c>
      <c r="F38" t="s">
        <v>32</v>
      </c>
      <c r="G38" t="s">
        <v>40</v>
      </c>
      <c r="H38" t="s">
        <v>27</v>
      </c>
      <c r="I38" s="7">
        <v>10.39</v>
      </c>
      <c r="J38" t="s">
        <v>43</v>
      </c>
      <c r="K38" t="s">
        <v>29</v>
      </c>
      <c r="L38" t="s">
        <v>90</v>
      </c>
      <c r="M38" s="7">
        <f>IF(A38=orden_agrupada!A38,orden_agrupada!B38,-1)+I38</f>
        <v>31.39</v>
      </c>
      <c r="N38" s="5">
        <f t="shared" si="0"/>
        <v>45017.14166666667</v>
      </c>
      <c r="O38" s="6">
        <f t="shared" si="1"/>
        <v>45017.14166666667</v>
      </c>
      <c r="P38" s="6">
        <f t="shared" si="2"/>
        <v>45017.251388888886</v>
      </c>
      <c r="Q38" s="6">
        <f t="shared" si="3"/>
        <v>0.12013888888274475</v>
      </c>
      <c r="R38" s="2">
        <f>IF(A38=orden_agrupada!A38,orden_agrupada!D38/60,-1)</f>
        <v>0.78333333333333333</v>
      </c>
      <c r="S38" s="6">
        <f t="shared" si="4"/>
        <v>8.7499999993855868E-2</v>
      </c>
      <c r="T38" s="6" t="str">
        <f t="shared" si="5"/>
        <v>SI</v>
      </c>
      <c r="U38" s="6" t="str">
        <f t="shared" si="6"/>
        <v>sábado</v>
      </c>
      <c r="V38" s="7">
        <f>IF(A38=orden_agrupada!A38,orden_agrupada!B38,-1)</f>
        <v>21</v>
      </c>
      <c r="W38" s="7">
        <f>IF(A38=orden_agrupada!A38,orden_agrupada!C38,-1)</f>
        <v>8</v>
      </c>
    </row>
    <row r="39" spans="1:23" x14ac:dyDescent="0.3">
      <c r="A39">
        <v>38</v>
      </c>
      <c r="B39" t="s">
        <v>91</v>
      </c>
      <c r="C39">
        <v>6</v>
      </c>
      <c r="D39" s="1">
        <v>45017.109722222223</v>
      </c>
      <c r="E39" s="1">
        <v>45017.161805555559</v>
      </c>
      <c r="F39" t="s">
        <v>36</v>
      </c>
      <c r="G39" t="s">
        <v>14</v>
      </c>
      <c r="H39" t="s">
        <v>15</v>
      </c>
      <c r="I39" s="7">
        <v>16.309999999999999</v>
      </c>
      <c r="J39" t="s">
        <v>16</v>
      </c>
      <c r="K39" t="s">
        <v>67</v>
      </c>
      <c r="L39" t="s">
        <v>24</v>
      </c>
      <c r="M39" s="7">
        <f>IF(A39=orden_agrupada!A39,orden_agrupada!B39,-1)+I39</f>
        <v>251.31</v>
      </c>
      <c r="N39" s="5">
        <f t="shared" si="0"/>
        <v>45017.109722222223</v>
      </c>
      <c r="O39" s="6">
        <f t="shared" si="1"/>
        <v>45017.109722222223</v>
      </c>
      <c r="P39" s="6">
        <f t="shared" si="2"/>
        <v>45017.161805555559</v>
      </c>
      <c r="Q39" s="6">
        <f t="shared" si="3"/>
        <v>5.2083333335758653E-2</v>
      </c>
      <c r="R39" s="2">
        <f>IF(A39=orden_agrupada!A39,orden_agrupada!D39/60,-1)</f>
        <v>1.6333333333333333</v>
      </c>
      <c r="S39" s="6">
        <f t="shared" si="4"/>
        <v>0</v>
      </c>
      <c r="T39" s="6" t="str">
        <f t="shared" si="5"/>
        <v>NO</v>
      </c>
      <c r="U39" s="6" t="str">
        <f t="shared" si="6"/>
        <v>sábado</v>
      </c>
      <c r="V39" s="7">
        <f>IF(A39=orden_agrupada!A39,orden_agrupada!B39,-1)</f>
        <v>235</v>
      </c>
      <c r="W39" s="7">
        <f>IF(A39=orden_agrupada!A39,orden_agrupada!C39,-1)</f>
        <v>92</v>
      </c>
    </row>
    <row r="40" spans="1:23" x14ac:dyDescent="0.3">
      <c r="A40">
        <v>39</v>
      </c>
      <c r="B40" t="s">
        <v>92</v>
      </c>
      <c r="C40">
        <v>3</v>
      </c>
      <c r="D40" s="1">
        <v>45017.15347222222</v>
      </c>
      <c r="E40" s="1">
        <v>45017.318749999999</v>
      </c>
      <c r="F40" t="s">
        <v>26</v>
      </c>
      <c r="G40" t="s">
        <v>40</v>
      </c>
      <c r="H40" t="s">
        <v>22</v>
      </c>
      <c r="I40" s="7">
        <v>48.36</v>
      </c>
      <c r="J40" t="s">
        <v>43</v>
      </c>
      <c r="K40" t="s">
        <v>49</v>
      </c>
      <c r="L40" t="s">
        <v>93</v>
      </c>
      <c r="M40" s="7">
        <f>IF(A40=orden_agrupada!A40,orden_agrupada!B40,-1)+I40</f>
        <v>156.36000000000001</v>
      </c>
      <c r="N40" s="5">
        <f t="shared" si="0"/>
        <v>45017.15347222222</v>
      </c>
      <c r="O40" s="6">
        <f t="shared" si="1"/>
        <v>45017.15347222222</v>
      </c>
      <c r="P40" s="6">
        <f t="shared" si="2"/>
        <v>45017.318749999999</v>
      </c>
      <c r="Q40" s="6">
        <f t="shared" si="3"/>
        <v>0.17569444444476781</v>
      </c>
      <c r="R40" s="2">
        <f>IF(A40=orden_agrupada!A40,orden_agrupada!D40/60,-1)</f>
        <v>0.95</v>
      </c>
      <c r="S40" s="6">
        <f t="shared" si="4"/>
        <v>0.13611111111143448</v>
      </c>
      <c r="T40" s="6" t="str">
        <f t="shared" si="5"/>
        <v>SI</v>
      </c>
      <c r="U40" s="6" t="str">
        <f t="shared" si="6"/>
        <v>sábado</v>
      </c>
      <c r="V40" s="7">
        <f>IF(A40=orden_agrupada!A40,orden_agrupada!B40,-1)</f>
        <v>108</v>
      </c>
      <c r="W40" s="7">
        <f>IF(A40=orden_agrupada!A40,orden_agrupada!C40,-1)</f>
        <v>42</v>
      </c>
    </row>
    <row r="41" spans="1:23" x14ac:dyDescent="0.3">
      <c r="A41">
        <v>40</v>
      </c>
      <c r="B41" t="s">
        <v>94</v>
      </c>
      <c r="C41">
        <v>1</v>
      </c>
      <c r="D41" s="1">
        <v>45017.083333333336</v>
      </c>
      <c r="E41" s="1">
        <v>45017.170138888891</v>
      </c>
      <c r="F41" t="s">
        <v>13</v>
      </c>
      <c r="G41" t="s">
        <v>14</v>
      </c>
      <c r="H41" t="s">
        <v>22</v>
      </c>
      <c r="I41" s="7">
        <v>13.68</v>
      </c>
      <c r="J41" t="s">
        <v>28</v>
      </c>
      <c r="K41" t="s">
        <v>79</v>
      </c>
      <c r="L41" t="s">
        <v>58</v>
      </c>
      <c r="M41" s="7">
        <f>IF(A41=orden_agrupada!A41,orden_agrupada!B41,-1)+I41</f>
        <v>161.68</v>
      </c>
      <c r="N41" s="5">
        <f t="shared" si="0"/>
        <v>45017.083333333336</v>
      </c>
      <c r="O41" s="6">
        <f t="shared" si="1"/>
        <v>45017.083333333336</v>
      </c>
      <c r="P41" s="6">
        <f t="shared" si="2"/>
        <v>45017.170138888891</v>
      </c>
      <c r="Q41" s="6">
        <f t="shared" si="3"/>
        <v>8.6805555554747116E-2</v>
      </c>
      <c r="R41" s="2">
        <f>IF(A41=orden_agrupada!A41,orden_agrupada!D41/60,-1)</f>
        <v>1.3</v>
      </c>
      <c r="S41" s="6">
        <f t="shared" si="4"/>
        <v>3.2638888888080447E-2</v>
      </c>
      <c r="T41" s="6" t="str">
        <f t="shared" si="5"/>
        <v>SI</v>
      </c>
      <c r="U41" s="6" t="str">
        <f t="shared" si="6"/>
        <v>sábado</v>
      </c>
      <c r="V41" s="7">
        <f>IF(A41=orden_agrupada!A41,orden_agrupada!B41,-1)</f>
        <v>148</v>
      </c>
      <c r="W41" s="7">
        <f>IF(A41=orden_agrupada!A41,orden_agrupada!C41,-1)</f>
        <v>61</v>
      </c>
    </row>
    <row r="42" spans="1:23" x14ac:dyDescent="0.3">
      <c r="A42">
        <v>41</v>
      </c>
      <c r="B42" t="s">
        <v>95</v>
      </c>
      <c r="C42">
        <v>4</v>
      </c>
      <c r="D42" s="1">
        <v>45017.093055555553</v>
      </c>
      <c r="E42" s="1">
        <v>45017.180555555555</v>
      </c>
      <c r="F42" t="s">
        <v>26</v>
      </c>
      <c r="G42" t="s">
        <v>14</v>
      </c>
      <c r="H42" t="s">
        <v>27</v>
      </c>
      <c r="I42" s="7">
        <v>15.24</v>
      </c>
      <c r="J42" t="s">
        <v>43</v>
      </c>
      <c r="K42" t="s">
        <v>37</v>
      </c>
      <c r="L42" t="s">
        <v>45</v>
      </c>
      <c r="M42" s="7">
        <f>IF(A42=orden_agrupada!A42,orden_agrupada!B42,-1)+I42</f>
        <v>219.24</v>
      </c>
      <c r="N42" s="5">
        <f t="shared" si="0"/>
        <v>45017.093055555553</v>
      </c>
      <c r="O42" s="6">
        <f t="shared" si="1"/>
        <v>45017.093055555553</v>
      </c>
      <c r="P42" s="6">
        <f t="shared" si="2"/>
        <v>45017.180555555555</v>
      </c>
      <c r="Q42" s="6">
        <f t="shared" si="3"/>
        <v>9.7916666668121863E-2</v>
      </c>
      <c r="R42" s="2">
        <f>IF(A42=orden_agrupada!A42,orden_agrupada!D42/60,-1)</f>
        <v>1.4833333333333334</v>
      </c>
      <c r="S42" s="6">
        <f t="shared" si="4"/>
        <v>3.6111111112566305E-2</v>
      </c>
      <c r="T42" s="6" t="str">
        <f t="shared" si="5"/>
        <v>SI</v>
      </c>
      <c r="U42" s="6" t="str">
        <f t="shared" si="6"/>
        <v>sábado</v>
      </c>
      <c r="V42" s="7">
        <f>IF(A42=orden_agrupada!A42,orden_agrupada!B42,-1)</f>
        <v>204</v>
      </c>
      <c r="W42" s="7">
        <f>IF(A42=orden_agrupada!A42,orden_agrupada!C42,-1)</f>
        <v>84</v>
      </c>
    </row>
    <row r="43" spans="1:23" x14ac:dyDescent="0.3">
      <c r="A43">
        <v>42</v>
      </c>
      <c r="B43" t="s">
        <v>96</v>
      </c>
      <c r="C43">
        <v>1</v>
      </c>
      <c r="D43" s="1">
        <v>45017.017361111109</v>
      </c>
      <c r="E43" s="1">
        <v>45017.073611111111</v>
      </c>
      <c r="F43" t="s">
        <v>26</v>
      </c>
      <c r="G43" t="s">
        <v>14</v>
      </c>
      <c r="H43" t="s">
        <v>27</v>
      </c>
      <c r="I43" s="7">
        <v>49.58</v>
      </c>
      <c r="J43" t="s">
        <v>16</v>
      </c>
      <c r="K43" t="s">
        <v>49</v>
      </c>
      <c r="L43" t="s">
        <v>47</v>
      </c>
      <c r="M43" s="7">
        <f>IF(A43=orden_agrupada!A43,orden_agrupada!B43,-1)+I43</f>
        <v>151.57999999999998</v>
      </c>
      <c r="N43" s="5">
        <f t="shared" si="0"/>
        <v>45017.017361111109</v>
      </c>
      <c r="O43" s="6">
        <f t="shared" si="1"/>
        <v>45017.017361111109</v>
      </c>
      <c r="P43" s="6">
        <f t="shared" si="2"/>
        <v>45017.073611111111</v>
      </c>
      <c r="Q43" s="6">
        <f t="shared" si="3"/>
        <v>5.6250000001455192E-2</v>
      </c>
      <c r="R43" s="2">
        <f>IF(A43=orden_agrupada!A43,orden_agrupada!D43/60,-1)</f>
        <v>1.1499999999999999</v>
      </c>
      <c r="S43" s="6">
        <f t="shared" si="4"/>
        <v>8.3333333347885286E-3</v>
      </c>
      <c r="T43" s="6" t="str">
        <f t="shared" si="5"/>
        <v>SI</v>
      </c>
      <c r="U43" s="6" t="str">
        <f t="shared" si="6"/>
        <v>sábado</v>
      </c>
      <c r="V43" s="7">
        <f>IF(A43=orden_agrupada!A43,orden_agrupada!B43,-1)</f>
        <v>102</v>
      </c>
      <c r="W43" s="7">
        <f>IF(A43=orden_agrupada!A43,orden_agrupada!C43,-1)</f>
        <v>39</v>
      </c>
    </row>
    <row r="44" spans="1:23" x14ac:dyDescent="0.3">
      <c r="A44">
        <v>43</v>
      </c>
      <c r="B44" t="s">
        <v>97</v>
      </c>
      <c r="C44">
        <v>6</v>
      </c>
      <c r="D44" s="1">
        <v>45017.043055555558</v>
      </c>
      <c r="E44" s="1">
        <v>45017.134722222225</v>
      </c>
      <c r="F44" t="s">
        <v>36</v>
      </c>
      <c r="G44" t="s">
        <v>14</v>
      </c>
      <c r="H44" t="s">
        <v>27</v>
      </c>
      <c r="I44" s="7">
        <v>32.19</v>
      </c>
      <c r="J44" t="s">
        <v>43</v>
      </c>
      <c r="K44" t="s">
        <v>37</v>
      </c>
      <c r="L44" t="s">
        <v>45</v>
      </c>
      <c r="M44" s="7">
        <f>IF(A44=orden_agrupada!A44,orden_agrupada!B44,-1)+I44</f>
        <v>235.19</v>
      </c>
      <c r="N44" s="5">
        <f t="shared" si="0"/>
        <v>45017.043055555558</v>
      </c>
      <c r="O44" s="6">
        <f t="shared" si="1"/>
        <v>45017.043055555558</v>
      </c>
      <c r="P44" s="6">
        <f t="shared" si="2"/>
        <v>45017.134722222225</v>
      </c>
      <c r="Q44" s="6">
        <f t="shared" si="3"/>
        <v>0.1020833333338184</v>
      </c>
      <c r="R44" s="2">
        <f>IF(A44=orden_agrupada!A44,orden_agrupada!D44/60,-1)</f>
        <v>2.4333333333333331</v>
      </c>
      <c r="S44" s="6">
        <f t="shared" si="4"/>
        <v>6.9444444492952617E-4</v>
      </c>
      <c r="T44" s="6" t="str">
        <f t="shared" si="5"/>
        <v>SI</v>
      </c>
      <c r="U44" s="6" t="str">
        <f t="shared" si="6"/>
        <v>sábado</v>
      </c>
      <c r="V44" s="7">
        <f>IF(A44=orden_agrupada!A44,orden_agrupada!B44,-1)</f>
        <v>203</v>
      </c>
      <c r="W44" s="7">
        <f>IF(A44=orden_agrupada!A44,orden_agrupada!C44,-1)</f>
        <v>83</v>
      </c>
    </row>
    <row r="45" spans="1:23" x14ac:dyDescent="0.3">
      <c r="A45">
        <v>44</v>
      </c>
      <c r="B45" t="s">
        <v>94</v>
      </c>
      <c r="C45">
        <v>1</v>
      </c>
      <c r="D45" s="1">
        <v>45017.129166666666</v>
      </c>
      <c r="E45" s="1">
        <v>45017.262499999997</v>
      </c>
      <c r="F45" t="s">
        <v>36</v>
      </c>
      <c r="G45" t="s">
        <v>14</v>
      </c>
      <c r="H45" t="s">
        <v>27</v>
      </c>
      <c r="I45" s="7">
        <v>42.6</v>
      </c>
      <c r="J45" t="s">
        <v>28</v>
      </c>
      <c r="K45" t="s">
        <v>17</v>
      </c>
      <c r="L45" t="s">
        <v>74</v>
      </c>
      <c r="M45" s="7">
        <f>IF(A45=orden_agrupada!A45,orden_agrupada!B45,-1)+I45</f>
        <v>164.6</v>
      </c>
      <c r="N45" s="5">
        <f t="shared" si="0"/>
        <v>45017.129166666666</v>
      </c>
      <c r="O45" s="6">
        <f t="shared" si="1"/>
        <v>45017.129166666666</v>
      </c>
      <c r="P45" s="6">
        <f t="shared" si="2"/>
        <v>45017.262499999997</v>
      </c>
      <c r="Q45" s="6">
        <f t="shared" si="3"/>
        <v>0.13333333333139308</v>
      </c>
      <c r="R45" s="2">
        <f>IF(A45=orden_agrupada!A45,orden_agrupada!D45/60,-1)</f>
        <v>1.4166666666666667</v>
      </c>
      <c r="S45" s="6">
        <f t="shared" si="4"/>
        <v>7.4305555553615302E-2</v>
      </c>
      <c r="T45" s="6" t="str">
        <f t="shared" si="5"/>
        <v>SI</v>
      </c>
      <c r="U45" s="6" t="str">
        <f t="shared" si="6"/>
        <v>sábado</v>
      </c>
      <c r="V45" s="7">
        <f>IF(A45=orden_agrupada!A45,orden_agrupada!B45,-1)</f>
        <v>122</v>
      </c>
      <c r="W45" s="7">
        <f>IF(A45=orden_agrupada!A45,orden_agrupada!C45,-1)</f>
        <v>49</v>
      </c>
    </row>
    <row r="46" spans="1:23" x14ac:dyDescent="0.3">
      <c r="A46">
        <v>45</v>
      </c>
      <c r="B46" t="s">
        <v>98</v>
      </c>
      <c r="C46">
        <v>2</v>
      </c>
      <c r="D46" s="1">
        <v>45017.09375</v>
      </c>
      <c r="E46" s="1">
        <v>45017.167361111111</v>
      </c>
      <c r="F46" t="s">
        <v>26</v>
      </c>
      <c r="G46" t="s">
        <v>14</v>
      </c>
      <c r="H46" t="s">
        <v>27</v>
      </c>
      <c r="I46" s="7">
        <v>25.41</v>
      </c>
      <c r="J46" t="s">
        <v>16</v>
      </c>
      <c r="K46" t="s">
        <v>37</v>
      </c>
      <c r="L46" t="s">
        <v>71</v>
      </c>
      <c r="M46" s="7">
        <f>IF(A46=orden_agrupada!A46,orden_agrupada!B46,-1)+I46</f>
        <v>79.41</v>
      </c>
      <c r="N46" s="5">
        <f t="shared" si="0"/>
        <v>45017.09375</v>
      </c>
      <c r="O46" s="6">
        <f t="shared" si="1"/>
        <v>45017.09375</v>
      </c>
      <c r="P46" s="6">
        <f t="shared" si="2"/>
        <v>45017.167361111111</v>
      </c>
      <c r="Q46" s="6">
        <f t="shared" si="3"/>
        <v>7.3611111110949423E-2</v>
      </c>
      <c r="R46" s="2">
        <f>IF(A46=orden_agrupada!A46,orden_agrupada!D46/60,-1)</f>
        <v>0.78333333333333333</v>
      </c>
      <c r="S46" s="6">
        <f t="shared" si="4"/>
        <v>4.0972222222060539E-2</v>
      </c>
      <c r="T46" s="6" t="str">
        <f t="shared" si="5"/>
        <v>SI</v>
      </c>
      <c r="U46" s="6" t="str">
        <f t="shared" si="6"/>
        <v>sábado</v>
      </c>
      <c r="V46" s="7">
        <f>IF(A46=orden_agrupada!A46,orden_agrupada!B46,-1)</f>
        <v>54</v>
      </c>
      <c r="W46" s="7">
        <f>IF(A46=orden_agrupada!A46,orden_agrupada!C46,-1)</f>
        <v>24</v>
      </c>
    </row>
    <row r="47" spans="1:23" x14ac:dyDescent="0.3">
      <c r="A47">
        <v>46</v>
      </c>
      <c r="B47" t="s">
        <v>99</v>
      </c>
      <c r="C47">
        <v>1</v>
      </c>
      <c r="D47" s="1">
        <v>45017.074305555558</v>
      </c>
      <c r="E47" s="1">
        <v>45017.152083333334</v>
      </c>
      <c r="F47" t="s">
        <v>32</v>
      </c>
      <c r="G47" t="s">
        <v>14</v>
      </c>
      <c r="H47" t="s">
        <v>27</v>
      </c>
      <c r="I47" s="7">
        <v>27.97</v>
      </c>
      <c r="J47" t="s">
        <v>28</v>
      </c>
      <c r="K47" t="s">
        <v>67</v>
      </c>
      <c r="L47" t="s">
        <v>50</v>
      </c>
      <c r="M47" s="7">
        <f>IF(A47=orden_agrupada!A47,orden_agrupada!B47,-1)+I47</f>
        <v>167.97</v>
      </c>
      <c r="N47" s="5">
        <f t="shared" si="0"/>
        <v>45017.074305555558</v>
      </c>
      <c r="O47" s="6">
        <f t="shared" si="1"/>
        <v>45017.074305555558</v>
      </c>
      <c r="P47" s="6">
        <f t="shared" si="2"/>
        <v>45017.152083333334</v>
      </c>
      <c r="Q47" s="6">
        <f t="shared" si="3"/>
        <v>7.7777777776645962E-2</v>
      </c>
      <c r="R47" s="2">
        <f>IF(A47=orden_agrupada!A47,orden_agrupada!D47/60,-1)</f>
        <v>1.4333333333333333</v>
      </c>
      <c r="S47" s="6">
        <f t="shared" si="4"/>
        <v>1.8055555554423744E-2</v>
      </c>
      <c r="T47" s="6" t="str">
        <f t="shared" si="5"/>
        <v>SI</v>
      </c>
      <c r="U47" s="6" t="str">
        <f t="shared" si="6"/>
        <v>sábado</v>
      </c>
      <c r="V47" s="7">
        <f>IF(A47=orden_agrupada!A47,orden_agrupada!B47,-1)</f>
        <v>140</v>
      </c>
      <c r="W47" s="7">
        <f>IF(A47=orden_agrupada!A47,orden_agrupada!C47,-1)</f>
        <v>56</v>
      </c>
    </row>
    <row r="48" spans="1:23" x14ac:dyDescent="0.3">
      <c r="A48">
        <v>47</v>
      </c>
      <c r="B48" t="s">
        <v>100</v>
      </c>
      <c r="C48">
        <v>3</v>
      </c>
      <c r="D48" s="1">
        <v>45017.145833333336</v>
      </c>
      <c r="E48" s="1">
        <v>45017.311805555553</v>
      </c>
      <c r="F48" t="s">
        <v>26</v>
      </c>
      <c r="G48" t="s">
        <v>14</v>
      </c>
      <c r="H48" t="s">
        <v>27</v>
      </c>
      <c r="I48" s="7">
        <v>10.98</v>
      </c>
      <c r="J48" t="s">
        <v>43</v>
      </c>
      <c r="K48" t="s">
        <v>29</v>
      </c>
      <c r="L48" t="s">
        <v>34</v>
      </c>
      <c r="M48" s="7">
        <f>IF(A48=orden_agrupada!A48,orden_agrupada!B48,-1)+I48</f>
        <v>119.98</v>
      </c>
      <c r="N48" s="5">
        <f t="shared" si="0"/>
        <v>45017.145833333336</v>
      </c>
      <c r="O48" s="6">
        <f t="shared" si="1"/>
        <v>45017.145833333336</v>
      </c>
      <c r="P48" s="6">
        <f t="shared" si="2"/>
        <v>45017.311805555553</v>
      </c>
      <c r="Q48" s="6">
        <f t="shared" si="3"/>
        <v>0.17638888888419993</v>
      </c>
      <c r="R48" s="2">
        <f>IF(A48=orden_agrupada!A48,orden_agrupada!D48/60,-1)</f>
        <v>1.45</v>
      </c>
      <c r="S48" s="6">
        <f t="shared" si="4"/>
        <v>0.11597222221753327</v>
      </c>
      <c r="T48" s="6" t="str">
        <f t="shared" si="5"/>
        <v>SI</v>
      </c>
      <c r="U48" s="6" t="str">
        <f t="shared" si="6"/>
        <v>sábado</v>
      </c>
      <c r="V48" s="7">
        <f>IF(A48=orden_agrupada!A48,orden_agrupada!B48,-1)</f>
        <v>109</v>
      </c>
      <c r="W48" s="7">
        <f>IF(A48=orden_agrupada!A48,orden_agrupada!C48,-1)</f>
        <v>43</v>
      </c>
    </row>
    <row r="49" spans="1:23" x14ac:dyDescent="0.3">
      <c r="A49">
        <v>48</v>
      </c>
      <c r="B49" t="s">
        <v>101</v>
      </c>
      <c r="C49">
        <v>2</v>
      </c>
      <c r="D49" s="1">
        <v>45017.019444444442</v>
      </c>
      <c r="E49" s="1">
        <v>45017.168055555558</v>
      </c>
      <c r="F49" t="s">
        <v>13</v>
      </c>
      <c r="G49" t="s">
        <v>21</v>
      </c>
      <c r="H49" t="s">
        <v>27</v>
      </c>
      <c r="I49" s="7">
        <v>25.31</v>
      </c>
      <c r="J49" t="s">
        <v>28</v>
      </c>
      <c r="K49" t="s">
        <v>49</v>
      </c>
      <c r="L49" t="s">
        <v>102</v>
      </c>
      <c r="M49" s="7">
        <f>IF(A49=orden_agrupada!A49,orden_agrupada!B49,-1)+I49</f>
        <v>183.31</v>
      </c>
      <c r="N49" s="5">
        <f t="shared" si="0"/>
        <v>45017.019444444442</v>
      </c>
      <c r="O49" s="6">
        <f t="shared" si="1"/>
        <v>45017.019444444442</v>
      </c>
      <c r="P49" s="6">
        <f t="shared" si="2"/>
        <v>45017.168055555558</v>
      </c>
      <c r="Q49" s="6">
        <f t="shared" si="3"/>
        <v>0.148611111115315</v>
      </c>
      <c r="R49" s="2">
        <f>IF(A49=orden_agrupada!A49,orden_agrupada!D49/60,-1)</f>
        <v>2.0666666666666669</v>
      </c>
      <c r="S49" s="6">
        <f t="shared" si="4"/>
        <v>6.2500000004203887E-2</v>
      </c>
      <c r="T49" s="6" t="str">
        <f t="shared" si="5"/>
        <v>SI</v>
      </c>
      <c r="U49" s="6" t="str">
        <f t="shared" si="6"/>
        <v>sábado</v>
      </c>
      <c r="V49" s="7">
        <f>IF(A49=orden_agrupada!A49,orden_agrupada!B49,-1)</f>
        <v>158</v>
      </c>
      <c r="W49" s="7">
        <f>IF(A49=orden_agrupada!A49,orden_agrupada!C49,-1)</f>
        <v>64</v>
      </c>
    </row>
    <row r="50" spans="1:23" x14ac:dyDescent="0.3">
      <c r="A50">
        <v>49</v>
      </c>
      <c r="B50" t="s">
        <v>103</v>
      </c>
      <c r="C50">
        <v>3</v>
      </c>
      <c r="D50" s="1">
        <v>45017.072222222225</v>
      </c>
      <c r="E50" s="1">
        <v>45017.228472222225</v>
      </c>
      <c r="F50" t="s">
        <v>26</v>
      </c>
      <c r="G50" t="s">
        <v>14</v>
      </c>
      <c r="H50" t="s">
        <v>27</v>
      </c>
      <c r="I50" s="7">
        <v>20.92</v>
      </c>
      <c r="J50" t="s">
        <v>28</v>
      </c>
      <c r="K50" t="s">
        <v>52</v>
      </c>
      <c r="L50" t="s">
        <v>18</v>
      </c>
      <c r="M50" s="7">
        <f>IF(A50=orden_agrupada!A50,orden_agrupada!B50,-1)+I50</f>
        <v>206.92000000000002</v>
      </c>
      <c r="N50" s="5">
        <f t="shared" si="0"/>
        <v>45017.072222222225</v>
      </c>
      <c r="O50" s="6">
        <f t="shared" si="1"/>
        <v>45017.072222222225</v>
      </c>
      <c r="P50" s="6">
        <f t="shared" si="2"/>
        <v>45017.228472222225</v>
      </c>
      <c r="Q50" s="6">
        <f t="shared" si="3"/>
        <v>0.15625</v>
      </c>
      <c r="R50" s="2">
        <f>IF(A50=orden_agrupada!A50,orden_agrupada!D50/60,-1)</f>
        <v>1.35</v>
      </c>
      <c r="S50" s="6">
        <f t="shared" si="4"/>
        <v>0.1</v>
      </c>
      <c r="T50" s="6" t="str">
        <f t="shared" si="5"/>
        <v>SI</v>
      </c>
      <c r="U50" s="6" t="str">
        <f t="shared" si="6"/>
        <v>sábado</v>
      </c>
      <c r="V50" s="7">
        <f>IF(A50=orden_agrupada!A50,orden_agrupada!B50,-1)</f>
        <v>186</v>
      </c>
      <c r="W50" s="7">
        <f>IF(A50=orden_agrupada!A50,orden_agrupada!C50,-1)</f>
        <v>77</v>
      </c>
    </row>
    <row r="51" spans="1:23" x14ac:dyDescent="0.3">
      <c r="A51">
        <v>50</v>
      </c>
      <c r="B51" t="s">
        <v>104</v>
      </c>
      <c r="C51">
        <v>5</v>
      </c>
      <c r="D51" s="1">
        <v>45017.162499999999</v>
      </c>
      <c r="E51" s="1">
        <v>45017.289583333331</v>
      </c>
      <c r="F51" t="s">
        <v>36</v>
      </c>
      <c r="G51" t="s">
        <v>14</v>
      </c>
      <c r="H51" t="s">
        <v>15</v>
      </c>
      <c r="I51" s="7">
        <v>16.739999999999998</v>
      </c>
      <c r="J51" t="s">
        <v>43</v>
      </c>
      <c r="K51" t="s">
        <v>79</v>
      </c>
      <c r="L51" t="s">
        <v>45</v>
      </c>
      <c r="M51" s="7">
        <f>IF(A51=orden_agrupada!A51,orden_agrupada!B51,-1)+I51</f>
        <v>92.74</v>
      </c>
      <c r="N51" s="5">
        <f t="shared" si="0"/>
        <v>45017.162499999999</v>
      </c>
      <c r="O51" s="6">
        <f t="shared" si="1"/>
        <v>45017.162499999999</v>
      </c>
      <c r="P51" s="6">
        <f t="shared" si="2"/>
        <v>45017.289583333331</v>
      </c>
      <c r="Q51" s="6">
        <f t="shared" si="3"/>
        <v>0.13749999999951493</v>
      </c>
      <c r="R51" s="2">
        <f>IF(A51=orden_agrupada!A51,orden_agrupada!D51/60,-1)</f>
        <v>0.35</v>
      </c>
      <c r="S51" s="6">
        <f t="shared" si="4"/>
        <v>0.12291666666618159</v>
      </c>
      <c r="T51" s="6" t="str">
        <f t="shared" si="5"/>
        <v>SI</v>
      </c>
      <c r="U51" s="6" t="str">
        <f t="shared" si="6"/>
        <v>sábado</v>
      </c>
      <c r="V51" s="7">
        <f>IF(A51=orden_agrupada!A51,orden_agrupada!B51,-1)</f>
        <v>76</v>
      </c>
      <c r="W51" s="7">
        <f>IF(A51=orden_agrupada!A51,orden_agrupada!C51,-1)</f>
        <v>31</v>
      </c>
    </row>
    <row r="52" spans="1:23" x14ac:dyDescent="0.3">
      <c r="A52">
        <v>51</v>
      </c>
      <c r="B52" t="s">
        <v>105</v>
      </c>
      <c r="C52">
        <v>1</v>
      </c>
      <c r="D52" s="1">
        <v>45017.070833333331</v>
      </c>
      <c r="E52" s="1">
        <v>45017.126388888886</v>
      </c>
      <c r="F52" t="s">
        <v>32</v>
      </c>
      <c r="G52" t="s">
        <v>40</v>
      </c>
      <c r="H52" t="s">
        <v>27</v>
      </c>
      <c r="I52" s="7">
        <v>37.08</v>
      </c>
      <c r="J52" t="s">
        <v>16</v>
      </c>
      <c r="K52" t="s">
        <v>17</v>
      </c>
      <c r="L52" t="s">
        <v>106</v>
      </c>
      <c r="M52" s="7">
        <f>IF(A52=orden_agrupada!A52,orden_agrupada!B52,-1)+I52</f>
        <v>262.08</v>
      </c>
      <c r="N52" s="5">
        <f t="shared" si="0"/>
        <v>45017.070833333331</v>
      </c>
      <c r="O52" s="6">
        <f t="shared" si="1"/>
        <v>45017.070833333331</v>
      </c>
      <c r="P52" s="6">
        <f t="shared" si="2"/>
        <v>45017.126388888886</v>
      </c>
      <c r="Q52" s="6">
        <f t="shared" si="3"/>
        <v>5.5555555554747116E-2</v>
      </c>
      <c r="R52" s="2">
        <f>IF(A52=orden_agrupada!A52,orden_agrupada!D52/60,-1)</f>
        <v>2.7333333333333334</v>
      </c>
      <c r="S52" s="6">
        <f t="shared" si="4"/>
        <v>0</v>
      </c>
      <c r="T52" s="6" t="str">
        <f t="shared" si="5"/>
        <v>NO</v>
      </c>
      <c r="U52" s="6" t="str">
        <f t="shared" si="6"/>
        <v>sábado</v>
      </c>
      <c r="V52" s="7">
        <f>IF(A52=orden_agrupada!A52,orden_agrupada!B52,-1)</f>
        <v>225</v>
      </c>
      <c r="W52" s="7">
        <f>IF(A52=orden_agrupada!A52,orden_agrupada!C52,-1)</f>
        <v>91</v>
      </c>
    </row>
    <row r="53" spans="1:23" x14ac:dyDescent="0.3">
      <c r="A53">
        <v>52</v>
      </c>
      <c r="B53" t="s">
        <v>107</v>
      </c>
      <c r="C53">
        <v>4</v>
      </c>
      <c r="D53" s="1">
        <v>45017.000694444447</v>
      </c>
      <c r="E53" s="1">
        <v>45017.049305555556</v>
      </c>
      <c r="F53" t="s">
        <v>13</v>
      </c>
      <c r="G53" t="s">
        <v>14</v>
      </c>
      <c r="H53" t="s">
        <v>27</v>
      </c>
      <c r="I53" s="7">
        <v>46.88</v>
      </c>
      <c r="J53" t="s">
        <v>28</v>
      </c>
      <c r="K53" t="s">
        <v>33</v>
      </c>
      <c r="L53" t="s">
        <v>34</v>
      </c>
      <c r="M53" s="7">
        <f>IF(A53=orden_agrupada!A53,orden_agrupada!B53,-1)+I53</f>
        <v>309.88</v>
      </c>
      <c r="N53" s="5">
        <f t="shared" si="0"/>
        <v>45017.000694444447</v>
      </c>
      <c r="O53" s="6">
        <f t="shared" si="1"/>
        <v>45017.000694444447</v>
      </c>
      <c r="P53" s="6">
        <f t="shared" si="2"/>
        <v>45017.049305555556</v>
      </c>
      <c r="Q53" s="6">
        <f t="shared" si="3"/>
        <v>4.8611111109494232E-2</v>
      </c>
      <c r="R53" s="2">
        <f>IF(A53=orden_agrupada!A53,orden_agrupada!D53/60,-1)</f>
        <v>1.0333333333333334</v>
      </c>
      <c r="S53" s="6">
        <f t="shared" si="4"/>
        <v>5.5555555539386764E-3</v>
      </c>
      <c r="T53" s="6" t="str">
        <f t="shared" si="5"/>
        <v>SI</v>
      </c>
      <c r="U53" s="6" t="str">
        <f t="shared" si="6"/>
        <v>sábado</v>
      </c>
      <c r="V53" s="7">
        <f>IF(A53=orden_agrupada!A53,orden_agrupada!B53,-1)</f>
        <v>263</v>
      </c>
      <c r="W53" s="7">
        <f>IF(A53=orden_agrupada!A53,orden_agrupada!C53,-1)</f>
        <v>105</v>
      </c>
    </row>
    <row r="54" spans="1:23" x14ac:dyDescent="0.3">
      <c r="A54">
        <v>53</v>
      </c>
      <c r="B54" t="s">
        <v>108</v>
      </c>
      <c r="C54">
        <v>5</v>
      </c>
      <c r="D54" s="1">
        <v>45017.125694444447</v>
      </c>
      <c r="E54" s="1">
        <v>45017.197222222225</v>
      </c>
      <c r="F54" t="s">
        <v>32</v>
      </c>
      <c r="G54" t="s">
        <v>14</v>
      </c>
      <c r="H54" t="s">
        <v>15</v>
      </c>
      <c r="I54" s="7">
        <v>36.880000000000003</v>
      </c>
      <c r="J54" t="s">
        <v>28</v>
      </c>
      <c r="K54" t="s">
        <v>33</v>
      </c>
      <c r="L54" t="s">
        <v>106</v>
      </c>
      <c r="M54" s="7">
        <f>IF(A54=orden_agrupada!A54,orden_agrupada!B54,-1)+I54</f>
        <v>303.88</v>
      </c>
      <c r="N54" s="5">
        <f t="shared" si="0"/>
        <v>45017.125694444447</v>
      </c>
      <c r="O54" s="6">
        <f t="shared" si="1"/>
        <v>45017.125694444447</v>
      </c>
      <c r="P54" s="6">
        <f t="shared" si="2"/>
        <v>45017.197222222225</v>
      </c>
      <c r="Q54" s="6">
        <f t="shared" si="3"/>
        <v>7.1527777778101154E-2</v>
      </c>
      <c r="R54" s="2">
        <f>IF(A54=orden_agrupada!A54,orden_agrupada!D54/60,-1)</f>
        <v>1.8666666666666667</v>
      </c>
      <c r="S54" s="6">
        <f t="shared" si="4"/>
        <v>0</v>
      </c>
      <c r="T54" s="6" t="str">
        <f t="shared" si="5"/>
        <v>NO</v>
      </c>
      <c r="U54" s="6" t="str">
        <f t="shared" si="6"/>
        <v>sábado</v>
      </c>
      <c r="V54" s="7">
        <f>IF(A54=orden_agrupada!A54,orden_agrupada!B54,-1)</f>
        <v>267</v>
      </c>
      <c r="W54" s="7">
        <f>IF(A54=orden_agrupada!A54,orden_agrupada!C54,-1)</f>
        <v>105</v>
      </c>
    </row>
    <row r="55" spans="1:23" x14ac:dyDescent="0.3">
      <c r="A55">
        <v>54</v>
      </c>
      <c r="B55" t="s">
        <v>109</v>
      </c>
      <c r="C55">
        <v>6</v>
      </c>
      <c r="D55" s="1">
        <v>45017.027777777781</v>
      </c>
      <c r="E55" s="1">
        <v>45017.176388888889</v>
      </c>
      <c r="F55" t="s">
        <v>36</v>
      </c>
      <c r="G55" t="s">
        <v>40</v>
      </c>
      <c r="H55" t="s">
        <v>27</v>
      </c>
      <c r="I55" s="7">
        <v>23.36</v>
      </c>
      <c r="J55" t="s">
        <v>16</v>
      </c>
      <c r="K55" t="s">
        <v>49</v>
      </c>
      <c r="L55" t="s">
        <v>41</v>
      </c>
      <c r="M55" s="7">
        <f>IF(A55=orden_agrupada!A55,orden_agrupada!B55,-1)+I55</f>
        <v>210.36</v>
      </c>
      <c r="N55" s="5">
        <f t="shared" si="0"/>
        <v>45017.027777777781</v>
      </c>
      <c r="O55" s="6">
        <f t="shared" si="1"/>
        <v>45017.027777777781</v>
      </c>
      <c r="P55" s="6">
        <f t="shared" si="2"/>
        <v>45017.176388888889</v>
      </c>
      <c r="Q55" s="6">
        <f t="shared" si="3"/>
        <v>0.14861111110803904</v>
      </c>
      <c r="R55" s="2">
        <f>IF(A55=orden_agrupada!A55,orden_agrupada!D55/60,-1)</f>
        <v>3.3833333333333333</v>
      </c>
      <c r="S55" s="6">
        <f t="shared" si="4"/>
        <v>7.6388888858168191E-3</v>
      </c>
      <c r="T55" s="6" t="str">
        <f t="shared" si="5"/>
        <v>SI</v>
      </c>
      <c r="U55" s="6" t="str">
        <f t="shared" si="6"/>
        <v>sábado</v>
      </c>
      <c r="V55" s="7">
        <f>IF(A55=orden_agrupada!A55,orden_agrupada!B55,-1)</f>
        <v>187</v>
      </c>
      <c r="W55" s="7">
        <f>IF(A55=orden_agrupada!A55,orden_agrupada!C55,-1)</f>
        <v>75</v>
      </c>
    </row>
    <row r="56" spans="1:23" x14ac:dyDescent="0.3">
      <c r="A56">
        <v>55</v>
      </c>
      <c r="B56" t="s">
        <v>110</v>
      </c>
      <c r="C56">
        <v>5</v>
      </c>
      <c r="D56" s="1">
        <v>45017.0625</v>
      </c>
      <c r="E56" s="1">
        <v>45017.208333333336</v>
      </c>
      <c r="F56" t="s">
        <v>36</v>
      </c>
      <c r="G56" t="s">
        <v>40</v>
      </c>
      <c r="H56" t="s">
        <v>27</v>
      </c>
      <c r="I56" s="7">
        <v>45.49</v>
      </c>
      <c r="J56" t="s">
        <v>43</v>
      </c>
      <c r="K56" t="s">
        <v>37</v>
      </c>
      <c r="L56" t="s">
        <v>34</v>
      </c>
      <c r="M56" s="7">
        <f>IF(A56=orden_agrupada!A56,orden_agrupada!B56,-1)+I56</f>
        <v>300.49</v>
      </c>
      <c r="N56" s="5">
        <f t="shared" si="0"/>
        <v>45017.0625</v>
      </c>
      <c r="O56" s="6">
        <f t="shared" si="1"/>
        <v>45017.0625</v>
      </c>
      <c r="P56" s="6">
        <f t="shared" si="2"/>
        <v>45017.208333333336</v>
      </c>
      <c r="Q56" s="6">
        <f t="shared" si="3"/>
        <v>0.15625000000242531</v>
      </c>
      <c r="R56" s="2">
        <f>IF(A56=orden_agrupada!A56,orden_agrupada!D56/60,-1)</f>
        <v>1.6</v>
      </c>
      <c r="S56" s="6">
        <f t="shared" si="4"/>
        <v>8.9583333335758644E-2</v>
      </c>
      <c r="T56" s="6" t="str">
        <f t="shared" si="5"/>
        <v>SI</v>
      </c>
      <c r="U56" s="6" t="str">
        <f t="shared" si="6"/>
        <v>sábado</v>
      </c>
      <c r="V56" s="7">
        <f>IF(A56=orden_agrupada!A56,orden_agrupada!B56,-1)</f>
        <v>255</v>
      </c>
      <c r="W56" s="7">
        <f>IF(A56=orden_agrupada!A56,orden_agrupada!C56,-1)</f>
        <v>102</v>
      </c>
    </row>
    <row r="57" spans="1:23" x14ac:dyDescent="0.3">
      <c r="A57">
        <v>56</v>
      </c>
      <c r="B57" t="s">
        <v>61</v>
      </c>
      <c r="C57">
        <v>3</v>
      </c>
      <c r="D57" s="1">
        <v>45017.055555555555</v>
      </c>
      <c r="E57" s="1">
        <v>45017.206250000003</v>
      </c>
      <c r="F57" t="s">
        <v>32</v>
      </c>
      <c r="G57" t="s">
        <v>14</v>
      </c>
      <c r="H57" t="s">
        <v>15</v>
      </c>
      <c r="I57" s="7">
        <v>43.2</v>
      </c>
      <c r="J57" t="s">
        <v>28</v>
      </c>
      <c r="K57" t="s">
        <v>64</v>
      </c>
      <c r="L57" t="s">
        <v>58</v>
      </c>
      <c r="M57" s="7">
        <f>IF(A57=orden_agrupada!A57,orden_agrupada!B57,-1)+I57</f>
        <v>91.2</v>
      </c>
      <c r="N57" s="5">
        <f t="shared" si="0"/>
        <v>45017.055555555555</v>
      </c>
      <c r="O57" s="6">
        <f t="shared" si="1"/>
        <v>45017.055555555555</v>
      </c>
      <c r="P57" s="6">
        <f t="shared" si="2"/>
        <v>45017.206250000003</v>
      </c>
      <c r="Q57" s="6">
        <f t="shared" si="3"/>
        <v>0.15069444444816327</v>
      </c>
      <c r="R57" s="2">
        <f>IF(A57=orden_agrupada!A57,orden_agrupada!D57/60,-1)</f>
        <v>1.3</v>
      </c>
      <c r="S57" s="6">
        <f t="shared" si="4"/>
        <v>9.6527777781496599E-2</v>
      </c>
      <c r="T57" s="6" t="str">
        <f t="shared" si="5"/>
        <v>SI</v>
      </c>
      <c r="U57" s="6" t="str">
        <f t="shared" si="6"/>
        <v>sábado</v>
      </c>
      <c r="V57" s="7">
        <f>IF(A57=orden_agrupada!A57,orden_agrupada!B57,-1)</f>
        <v>48</v>
      </c>
      <c r="W57" s="7">
        <f>IF(A57=orden_agrupada!A57,orden_agrupada!C57,-1)</f>
        <v>20</v>
      </c>
    </row>
    <row r="58" spans="1:23" x14ac:dyDescent="0.3">
      <c r="A58">
        <v>57</v>
      </c>
      <c r="B58" t="s">
        <v>111</v>
      </c>
      <c r="C58">
        <v>2</v>
      </c>
      <c r="D58" s="1">
        <v>45017.12777777778</v>
      </c>
      <c r="E58" s="1">
        <v>45017.202777777777</v>
      </c>
      <c r="F58" t="s">
        <v>26</v>
      </c>
      <c r="G58" t="s">
        <v>14</v>
      </c>
      <c r="H58" t="s">
        <v>27</v>
      </c>
      <c r="I58" s="7">
        <v>45.45</v>
      </c>
      <c r="J58" t="s">
        <v>28</v>
      </c>
      <c r="K58" t="s">
        <v>23</v>
      </c>
      <c r="L58" t="s">
        <v>41</v>
      </c>
      <c r="M58" s="7">
        <f>IF(A58=orden_agrupada!A58,orden_agrupada!B58,-1)+I58</f>
        <v>214.45</v>
      </c>
      <c r="N58" s="5">
        <f t="shared" si="0"/>
        <v>45017.12777777778</v>
      </c>
      <c r="O58" s="6">
        <f t="shared" si="1"/>
        <v>45017.12777777778</v>
      </c>
      <c r="P58" s="6">
        <f t="shared" si="2"/>
        <v>45017.202777777777</v>
      </c>
      <c r="Q58" s="6">
        <f t="shared" si="3"/>
        <v>7.4999999997089617E-2</v>
      </c>
      <c r="R58" s="2">
        <f>IF(A58=orden_agrupada!A58,orden_agrupada!D58/60,-1)</f>
        <v>1.1333333333333333</v>
      </c>
      <c r="S58" s="6">
        <f t="shared" si="4"/>
        <v>2.7777777774867396E-2</v>
      </c>
      <c r="T58" s="6" t="str">
        <f t="shared" si="5"/>
        <v>SI</v>
      </c>
      <c r="U58" s="6" t="str">
        <f t="shared" si="6"/>
        <v>sábado</v>
      </c>
      <c r="V58" s="7">
        <f>IF(A58=orden_agrupada!A58,orden_agrupada!B58,-1)</f>
        <v>169</v>
      </c>
      <c r="W58" s="7">
        <f>IF(A58=orden_agrupada!A58,orden_agrupada!C58,-1)</f>
        <v>66</v>
      </c>
    </row>
    <row r="59" spans="1:23" x14ac:dyDescent="0.3">
      <c r="A59">
        <v>58</v>
      </c>
      <c r="B59" t="s">
        <v>112</v>
      </c>
      <c r="C59">
        <v>3</v>
      </c>
      <c r="D59" s="1">
        <v>45017.063194444447</v>
      </c>
      <c r="E59" s="1">
        <v>45017.181250000001</v>
      </c>
      <c r="F59" t="s">
        <v>20</v>
      </c>
      <c r="G59" t="s">
        <v>40</v>
      </c>
      <c r="H59" t="s">
        <v>27</v>
      </c>
      <c r="I59" s="7">
        <v>30.7</v>
      </c>
      <c r="J59" t="s">
        <v>16</v>
      </c>
      <c r="K59" t="s">
        <v>29</v>
      </c>
      <c r="L59" t="s">
        <v>47</v>
      </c>
      <c r="M59" s="7">
        <f>IF(A59=orden_agrupada!A59,orden_agrupada!B59,-1)+I59</f>
        <v>112.7</v>
      </c>
      <c r="N59" s="5">
        <f t="shared" si="0"/>
        <v>45017.063194444447</v>
      </c>
      <c r="O59" s="6">
        <f t="shared" si="1"/>
        <v>45017.063194444447</v>
      </c>
      <c r="P59" s="6">
        <f t="shared" si="2"/>
        <v>45017.181250000001</v>
      </c>
      <c r="Q59" s="6">
        <f t="shared" si="3"/>
        <v>0.11805555555474712</v>
      </c>
      <c r="R59" s="2">
        <f>IF(A59=orden_agrupada!A59,orden_agrupada!D59/60,-1)</f>
        <v>1.2166666666666666</v>
      </c>
      <c r="S59" s="6">
        <f t="shared" si="4"/>
        <v>6.7361111110302685E-2</v>
      </c>
      <c r="T59" s="6" t="str">
        <f t="shared" si="5"/>
        <v>SI</v>
      </c>
      <c r="U59" s="6" t="str">
        <f t="shared" si="6"/>
        <v>sábado</v>
      </c>
      <c r="V59" s="7">
        <f>IF(A59=orden_agrupada!A59,orden_agrupada!B59,-1)</f>
        <v>82</v>
      </c>
      <c r="W59" s="7">
        <f>IF(A59=orden_agrupada!A59,orden_agrupada!C59,-1)</f>
        <v>33</v>
      </c>
    </row>
    <row r="60" spans="1:23" x14ac:dyDescent="0.3">
      <c r="A60">
        <v>59</v>
      </c>
      <c r="B60" t="s">
        <v>113</v>
      </c>
      <c r="C60">
        <v>4</v>
      </c>
      <c r="D60" s="1">
        <v>45017.056250000001</v>
      </c>
      <c r="E60" s="1">
        <v>45017.211111111108</v>
      </c>
      <c r="F60" t="s">
        <v>20</v>
      </c>
      <c r="G60" t="s">
        <v>14</v>
      </c>
      <c r="H60" t="s">
        <v>22</v>
      </c>
      <c r="I60" s="7">
        <v>33.89</v>
      </c>
      <c r="J60" t="s">
        <v>28</v>
      </c>
      <c r="K60" t="s">
        <v>23</v>
      </c>
      <c r="L60" t="s">
        <v>38</v>
      </c>
      <c r="M60" s="7">
        <f>IF(A60=orden_agrupada!A60,orden_agrupada!B60,-1)+I60</f>
        <v>193.89</v>
      </c>
      <c r="N60" s="5">
        <f t="shared" si="0"/>
        <v>45017.056250000001</v>
      </c>
      <c r="O60" s="6">
        <f t="shared" si="1"/>
        <v>45017.056250000001</v>
      </c>
      <c r="P60" s="6">
        <f t="shared" si="2"/>
        <v>45017.211111111108</v>
      </c>
      <c r="Q60" s="6">
        <f t="shared" si="3"/>
        <v>0.15486111110658385</v>
      </c>
      <c r="R60" s="2">
        <f>IF(A60=orden_agrupada!A60,orden_agrupada!D60/60,-1)</f>
        <v>0.8</v>
      </c>
      <c r="S60" s="6">
        <f t="shared" si="4"/>
        <v>0.12152777777325052</v>
      </c>
      <c r="T60" s="6" t="str">
        <f t="shared" si="5"/>
        <v>SI</v>
      </c>
      <c r="U60" s="6" t="str">
        <f t="shared" si="6"/>
        <v>sábado</v>
      </c>
      <c r="V60" s="7">
        <f>IF(A60=orden_agrupada!A60,orden_agrupada!B60,-1)</f>
        <v>160</v>
      </c>
      <c r="W60" s="7">
        <f>IF(A60=orden_agrupada!A60,orden_agrupada!C60,-1)</f>
        <v>65</v>
      </c>
    </row>
    <row r="61" spans="1:23" x14ac:dyDescent="0.3">
      <c r="A61">
        <v>60</v>
      </c>
      <c r="B61" t="s">
        <v>114</v>
      </c>
      <c r="C61">
        <v>1</v>
      </c>
      <c r="D61" s="1">
        <v>45017.089583333334</v>
      </c>
      <c r="E61" s="1">
        <v>45017.240277777775</v>
      </c>
      <c r="F61" t="s">
        <v>20</v>
      </c>
      <c r="G61" t="s">
        <v>14</v>
      </c>
      <c r="H61" t="s">
        <v>27</v>
      </c>
      <c r="I61" s="7">
        <v>19.54</v>
      </c>
      <c r="J61" t="s">
        <v>16</v>
      </c>
      <c r="K61" t="s">
        <v>49</v>
      </c>
      <c r="L61" t="s">
        <v>71</v>
      </c>
      <c r="M61" s="7">
        <f>IF(A61=orden_agrupada!A61,orden_agrupada!B61,-1)+I61</f>
        <v>121.53999999999999</v>
      </c>
      <c r="N61" s="5">
        <f t="shared" si="0"/>
        <v>45017.089583333334</v>
      </c>
      <c r="O61" s="6">
        <f t="shared" si="1"/>
        <v>45017.089583333334</v>
      </c>
      <c r="P61" s="6">
        <f t="shared" si="2"/>
        <v>45017.240277777775</v>
      </c>
      <c r="Q61" s="6">
        <f t="shared" si="3"/>
        <v>0.15069444444088731</v>
      </c>
      <c r="R61" s="2">
        <f>IF(A61=orden_agrupada!A61,orden_agrupada!D61/60,-1)</f>
        <v>0.71666666666666667</v>
      </c>
      <c r="S61" s="6">
        <f t="shared" si="4"/>
        <v>0.12083333332977619</v>
      </c>
      <c r="T61" s="6" t="str">
        <f t="shared" si="5"/>
        <v>SI</v>
      </c>
      <c r="U61" s="6" t="str">
        <f t="shared" si="6"/>
        <v>sábado</v>
      </c>
      <c r="V61" s="7">
        <f>IF(A61=orden_agrupada!A61,orden_agrupada!B61,-1)</f>
        <v>102</v>
      </c>
      <c r="W61" s="7">
        <f>IF(A61=orden_agrupada!A61,orden_agrupada!C61,-1)</f>
        <v>42</v>
      </c>
    </row>
    <row r="62" spans="1:23" x14ac:dyDescent="0.3">
      <c r="A62">
        <v>61</v>
      </c>
      <c r="B62" t="s">
        <v>115</v>
      </c>
      <c r="C62">
        <v>5</v>
      </c>
      <c r="D62" s="1">
        <v>45017.15902777778</v>
      </c>
      <c r="E62" s="1">
        <v>45017.265277777777</v>
      </c>
      <c r="F62" t="s">
        <v>26</v>
      </c>
      <c r="G62" t="s">
        <v>14</v>
      </c>
      <c r="H62" t="s">
        <v>27</v>
      </c>
      <c r="I62" s="7">
        <v>42.87</v>
      </c>
      <c r="J62" t="s">
        <v>43</v>
      </c>
      <c r="K62" t="s">
        <v>67</v>
      </c>
      <c r="L62" t="s">
        <v>30</v>
      </c>
      <c r="M62" s="7">
        <f>IF(A62=orden_agrupada!A62,orden_agrupada!B62,-1)+I62</f>
        <v>284.87</v>
      </c>
      <c r="N62" s="5">
        <f t="shared" si="0"/>
        <v>45017.15902777778</v>
      </c>
      <c r="O62" s="6">
        <f t="shared" si="1"/>
        <v>45017.15902777778</v>
      </c>
      <c r="P62" s="6">
        <f t="shared" si="2"/>
        <v>45017.265277777777</v>
      </c>
      <c r="Q62" s="6">
        <f t="shared" si="3"/>
        <v>0.11666666666375629</v>
      </c>
      <c r="R62" s="2">
        <f>IF(A62=orden_agrupada!A62,orden_agrupada!D62/60,-1)</f>
        <v>2.65</v>
      </c>
      <c r="S62" s="6">
        <f t="shared" si="4"/>
        <v>6.2499999970896253E-3</v>
      </c>
      <c r="T62" s="6" t="str">
        <f t="shared" si="5"/>
        <v>SI</v>
      </c>
      <c r="U62" s="6" t="str">
        <f t="shared" si="6"/>
        <v>sábado</v>
      </c>
      <c r="V62" s="7">
        <f>IF(A62=orden_agrupada!A62,orden_agrupada!B62,-1)</f>
        <v>242</v>
      </c>
      <c r="W62" s="7">
        <f>IF(A62=orden_agrupada!A62,orden_agrupada!C62,-1)</f>
        <v>98</v>
      </c>
    </row>
    <row r="63" spans="1:23" x14ac:dyDescent="0.3">
      <c r="A63">
        <v>62</v>
      </c>
      <c r="B63" t="s">
        <v>116</v>
      </c>
      <c r="C63">
        <v>1</v>
      </c>
      <c r="D63" s="1">
        <v>45017.115972222222</v>
      </c>
      <c r="E63" s="1">
        <v>45017.26666666667</v>
      </c>
      <c r="F63" t="s">
        <v>20</v>
      </c>
      <c r="G63" t="s">
        <v>40</v>
      </c>
      <c r="H63" t="s">
        <v>27</v>
      </c>
      <c r="I63" s="7">
        <v>37.93</v>
      </c>
      <c r="J63" t="s">
        <v>43</v>
      </c>
      <c r="K63" t="s">
        <v>79</v>
      </c>
      <c r="L63" t="s">
        <v>50</v>
      </c>
      <c r="M63" s="7">
        <f>IF(A63=orden_agrupada!A63,orden_agrupada!B63,-1)+I63</f>
        <v>185.93</v>
      </c>
      <c r="N63" s="5">
        <f t="shared" si="0"/>
        <v>45017.115972222222</v>
      </c>
      <c r="O63" s="6">
        <f t="shared" si="1"/>
        <v>45017.115972222222</v>
      </c>
      <c r="P63" s="6">
        <f t="shared" si="2"/>
        <v>45017.26666666667</v>
      </c>
      <c r="Q63" s="6">
        <f t="shared" si="3"/>
        <v>0.16111111111482992</v>
      </c>
      <c r="R63" s="2">
        <f>IF(A63=orden_agrupada!A63,orden_agrupada!D63/60,-1)</f>
        <v>2.5833333333333335</v>
      </c>
      <c r="S63" s="6">
        <f t="shared" si="4"/>
        <v>5.347222222594103E-2</v>
      </c>
      <c r="T63" s="6" t="str">
        <f t="shared" si="5"/>
        <v>SI</v>
      </c>
      <c r="U63" s="6" t="str">
        <f t="shared" si="6"/>
        <v>sábado</v>
      </c>
      <c r="V63" s="7">
        <f>IF(A63=orden_agrupada!A63,orden_agrupada!B63,-1)</f>
        <v>148</v>
      </c>
      <c r="W63" s="7">
        <f>IF(A63=orden_agrupada!A63,orden_agrupada!C63,-1)</f>
        <v>60</v>
      </c>
    </row>
    <row r="64" spans="1:23" x14ac:dyDescent="0.3">
      <c r="A64">
        <v>63</v>
      </c>
      <c r="B64" t="s">
        <v>54</v>
      </c>
      <c r="C64">
        <v>4</v>
      </c>
      <c r="D64" s="1">
        <v>45017.02847222222</v>
      </c>
      <c r="E64" s="1">
        <v>45017.17083333333</v>
      </c>
      <c r="F64" t="s">
        <v>36</v>
      </c>
      <c r="G64" t="s">
        <v>14</v>
      </c>
      <c r="H64" t="s">
        <v>27</v>
      </c>
      <c r="I64" s="7">
        <v>33.340000000000003</v>
      </c>
      <c r="J64" t="s">
        <v>16</v>
      </c>
      <c r="K64" t="s">
        <v>23</v>
      </c>
      <c r="L64" t="s">
        <v>60</v>
      </c>
      <c r="M64" s="7">
        <f>IF(A64=orden_agrupada!A64,orden_agrupada!B64,-1)+I64</f>
        <v>88.34</v>
      </c>
      <c r="N64" s="5">
        <f t="shared" si="0"/>
        <v>45017.02847222222</v>
      </c>
      <c r="O64" s="6">
        <f t="shared" si="1"/>
        <v>45017.02847222222</v>
      </c>
      <c r="P64" s="6">
        <f t="shared" si="2"/>
        <v>45017.17083333333</v>
      </c>
      <c r="Q64" s="6">
        <f t="shared" si="3"/>
        <v>0.14236111110949423</v>
      </c>
      <c r="R64" s="2">
        <f>IF(A64=orden_agrupada!A64,orden_agrupada!D64/60,-1)</f>
        <v>0.5</v>
      </c>
      <c r="S64" s="6">
        <f t="shared" si="4"/>
        <v>0.1215277777761609</v>
      </c>
      <c r="T64" s="6" t="str">
        <f t="shared" si="5"/>
        <v>SI</v>
      </c>
      <c r="U64" s="6" t="str">
        <f t="shared" si="6"/>
        <v>sábado</v>
      </c>
      <c r="V64" s="7">
        <f>IF(A64=orden_agrupada!A64,orden_agrupada!B64,-1)</f>
        <v>55</v>
      </c>
      <c r="W64" s="7">
        <f>IF(A64=orden_agrupada!A64,orden_agrupada!C64,-1)</f>
        <v>22</v>
      </c>
    </row>
    <row r="65" spans="1:23" x14ac:dyDescent="0.3">
      <c r="A65">
        <v>64</v>
      </c>
      <c r="B65" t="s">
        <v>117</v>
      </c>
      <c r="C65">
        <v>3</v>
      </c>
      <c r="D65" s="1">
        <v>45017.069444444445</v>
      </c>
      <c r="E65" s="1">
        <v>45017.168055555558</v>
      </c>
      <c r="F65" t="s">
        <v>32</v>
      </c>
      <c r="G65" t="s">
        <v>21</v>
      </c>
      <c r="H65" t="s">
        <v>22</v>
      </c>
      <c r="I65" s="7">
        <v>34.770000000000003</v>
      </c>
      <c r="J65" t="s">
        <v>16</v>
      </c>
      <c r="K65" t="s">
        <v>37</v>
      </c>
      <c r="L65" t="s">
        <v>60</v>
      </c>
      <c r="M65" s="7">
        <f>IF(A65=orden_agrupada!A65,orden_agrupada!B65,-1)+I65</f>
        <v>322.77</v>
      </c>
      <c r="N65" s="5">
        <f t="shared" si="0"/>
        <v>45017.069444444445</v>
      </c>
      <c r="O65" s="6">
        <f t="shared" si="1"/>
        <v>45017.069444444445</v>
      </c>
      <c r="P65" s="6">
        <f t="shared" si="2"/>
        <v>45017.168055555558</v>
      </c>
      <c r="Q65" s="6">
        <f t="shared" si="3"/>
        <v>9.8611111112404615E-2</v>
      </c>
      <c r="R65" s="2">
        <f>IF(A65=orden_agrupada!A65,orden_agrupada!D65/60,-1)</f>
        <v>1.3666666666666667</v>
      </c>
      <c r="S65" s="6">
        <f t="shared" si="4"/>
        <v>4.1666666667960171E-2</v>
      </c>
      <c r="T65" s="6" t="str">
        <f t="shared" si="5"/>
        <v>SI</v>
      </c>
      <c r="U65" s="6" t="str">
        <f t="shared" si="6"/>
        <v>sábado</v>
      </c>
      <c r="V65" s="7">
        <f>IF(A65=orden_agrupada!A65,orden_agrupada!B65,-1)</f>
        <v>288</v>
      </c>
      <c r="W65" s="7">
        <f>IF(A65=orden_agrupada!A65,orden_agrupada!C65,-1)</f>
        <v>111</v>
      </c>
    </row>
    <row r="66" spans="1:23" x14ac:dyDescent="0.3">
      <c r="A66">
        <v>65</v>
      </c>
      <c r="B66" t="s">
        <v>118</v>
      </c>
      <c r="C66">
        <v>1</v>
      </c>
      <c r="D66" s="1">
        <v>45017.07916666667</v>
      </c>
      <c r="E66" s="1">
        <v>45017.127083333333</v>
      </c>
      <c r="F66" t="s">
        <v>13</v>
      </c>
      <c r="G66" t="s">
        <v>14</v>
      </c>
      <c r="H66" t="s">
        <v>15</v>
      </c>
      <c r="I66" s="7">
        <v>14</v>
      </c>
      <c r="J66" t="s">
        <v>43</v>
      </c>
      <c r="K66" t="s">
        <v>49</v>
      </c>
      <c r="L66" t="s">
        <v>55</v>
      </c>
      <c r="M66" s="7">
        <f>IF(A66=orden_agrupada!A66,orden_agrupada!B66,-1)+I66</f>
        <v>210</v>
      </c>
      <c r="N66" s="5">
        <f t="shared" ref="N66:N129" si="7">D66</f>
        <v>45017.07916666667</v>
      </c>
      <c r="O66" s="6">
        <f t="shared" ref="O66:O129" si="8">D66</f>
        <v>45017.07916666667</v>
      </c>
      <c r="P66" s="6">
        <f t="shared" ref="P66:P129" si="9">E66</f>
        <v>45017.127083333333</v>
      </c>
      <c r="Q66" s="6">
        <f t="shared" ref="Q66:Q129" si="10">IF(J66="Ocupada",(P66-O66)+15/1440,P66-O66)</f>
        <v>5.833333332945282E-2</v>
      </c>
      <c r="R66" s="2">
        <f>IF(A66=orden_agrupada!A66,orden_agrupada!D66/60,-1)</f>
        <v>2.5833333333333335</v>
      </c>
      <c r="S66" s="6">
        <f t="shared" ref="S66:S129" si="11">IF(Q66-(R66*(1/24))&gt;0,Q66-(R66*(1/24)),0)</f>
        <v>0</v>
      </c>
      <c r="T66" s="6" t="str">
        <f t="shared" ref="T66:T129" si="12">IF(S66&gt;0,"SI","NO")</f>
        <v>NO</v>
      </c>
      <c r="U66" s="6" t="str">
        <f t="shared" ref="U66:U129" si="13">TEXT(N66, "dddd")</f>
        <v>sábado</v>
      </c>
      <c r="V66" s="7">
        <f>IF(A66=orden_agrupada!A66,orden_agrupada!B66,-1)</f>
        <v>196</v>
      </c>
      <c r="W66" s="7">
        <f>IF(A66=orden_agrupada!A66,orden_agrupada!C66,-1)</f>
        <v>78</v>
      </c>
    </row>
    <row r="67" spans="1:23" x14ac:dyDescent="0.3">
      <c r="A67">
        <v>66</v>
      </c>
      <c r="B67" t="s">
        <v>119</v>
      </c>
      <c r="C67">
        <v>2</v>
      </c>
      <c r="D67" s="1">
        <v>45017.102777777778</v>
      </c>
      <c r="E67" s="1">
        <v>45017.262499999997</v>
      </c>
      <c r="F67" t="s">
        <v>32</v>
      </c>
      <c r="G67" t="s">
        <v>14</v>
      </c>
      <c r="H67" t="s">
        <v>27</v>
      </c>
      <c r="I67" s="7">
        <v>10.88</v>
      </c>
      <c r="J67" t="s">
        <v>16</v>
      </c>
      <c r="K67" t="s">
        <v>17</v>
      </c>
      <c r="L67" t="s">
        <v>93</v>
      </c>
      <c r="M67" s="7">
        <f>IF(A67=orden_agrupada!A67,orden_agrupada!B67,-1)+I67</f>
        <v>220.88</v>
      </c>
      <c r="N67" s="5">
        <f t="shared" si="7"/>
        <v>45017.102777777778</v>
      </c>
      <c r="O67" s="6">
        <f t="shared" si="8"/>
        <v>45017.102777777778</v>
      </c>
      <c r="P67" s="6">
        <f t="shared" si="9"/>
        <v>45017.262499999997</v>
      </c>
      <c r="Q67" s="6">
        <f t="shared" si="10"/>
        <v>0.15972222221898846</v>
      </c>
      <c r="R67" s="2">
        <f>IF(A67=orden_agrupada!A67,orden_agrupada!D67/60,-1)</f>
        <v>1.9</v>
      </c>
      <c r="S67" s="6">
        <f t="shared" si="11"/>
        <v>8.05555555523218E-2</v>
      </c>
      <c r="T67" s="6" t="str">
        <f t="shared" si="12"/>
        <v>SI</v>
      </c>
      <c r="U67" s="6" t="str">
        <f t="shared" si="13"/>
        <v>sábado</v>
      </c>
      <c r="V67" s="7">
        <f>IF(A67=orden_agrupada!A67,orden_agrupada!B67,-1)</f>
        <v>210</v>
      </c>
      <c r="W67" s="7">
        <f>IF(A67=orden_agrupada!A67,orden_agrupada!C67,-1)</f>
        <v>83</v>
      </c>
    </row>
    <row r="68" spans="1:23" x14ac:dyDescent="0.3">
      <c r="A68">
        <v>67</v>
      </c>
      <c r="B68" t="s">
        <v>120</v>
      </c>
      <c r="C68">
        <v>6</v>
      </c>
      <c r="D68" s="1">
        <v>45017.15625</v>
      </c>
      <c r="E68" s="1">
        <v>45017.215277777781</v>
      </c>
      <c r="F68" t="s">
        <v>26</v>
      </c>
      <c r="G68" t="s">
        <v>14</v>
      </c>
      <c r="H68" t="s">
        <v>15</v>
      </c>
      <c r="I68" s="7">
        <v>21.25</v>
      </c>
      <c r="J68" t="s">
        <v>16</v>
      </c>
      <c r="K68" t="s">
        <v>37</v>
      </c>
      <c r="L68" t="s">
        <v>30</v>
      </c>
      <c r="M68" s="7">
        <f>IF(A68=orden_agrupada!A68,orden_agrupada!B68,-1)+I68</f>
        <v>277.25</v>
      </c>
      <c r="N68" s="5">
        <f t="shared" si="7"/>
        <v>45017.15625</v>
      </c>
      <c r="O68" s="6">
        <f t="shared" si="8"/>
        <v>45017.15625</v>
      </c>
      <c r="P68" s="6">
        <f t="shared" si="9"/>
        <v>45017.215277777781</v>
      </c>
      <c r="Q68" s="6">
        <f t="shared" si="10"/>
        <v>5.9027777781011537E-2</v>
      </c>
      <c r="R68" s="2">
        <f>IF(A68=orden_agrupada!A68,orden_agrupada!D68/60,-1)</f>
        <v>2.1833333333333331</v>
      </c>
      <c r="S68" s="6">
        <f t="shared" si="11"/>
        <v>0</v>
      </c>
      <c r="T68" s="6" t="str">
        <f t="shared" si="12"/>
        <v>NO</v>
      </c>
      <c r="U68" s="6" t="str">
        <f t="shared" si="13"/>
        <v>sábado</v>
      </c>
      <c r="V68" s="7">
        <f>IF(A68=orden_agrupada!A68,orden_agrupada!B68,-1)</f>
        <v>256</v>
      </c>
      <c r="W68" s="7">
        <f>IF(A68=orden_agrupada!A68,orden_agrupada!C68,-1)</f>
        <v>102</v>
      </c>
    </row>
    <row r="69" spans="1:23" x14ac:dyDescent="0.3">
      <c r="A69">
        <v>68</v>
      </c>
      <c r="B69" t="s">
        <v>121</v>
      </c>
      <c r="C69">
        <v>4</v>
      </c>
      <c r="D69" s="1">
        <v>45017.001388888886</v>
      </c>
      <c r="E69" s="1">
        <v>45017.135416666664</v>
      </c>
      <c r="F69" t="s">
        <v>32</v>
      </c>
      <c r="G69" t="s">
        <v>40</v>
      </c>
      <c r="H69" t="s">
        <v>27</v>
      </c>
      <c r="I69" s="7">
        <v>45.65</v>
      </c>
      <c r="J69" t="s">
        <v>43</v>
      </c>
      <c r="K69" t="s">
        <v>29</v>
      </c>
      <c r="L69" t="s">
        <v>106</v>
      </c>
      <c r="M69" s="7">
        <f>IF(A69=orden_agrupada!A69,orden_agrupada!B69,-1)+I69</f>
        <v>263.64999999999998</v>
      </c>
      <c r="N69" s="5">
        <f t="shared" si="7"/>
        <v>45017.001388888886</v>
      </c>
      <c r="O69" s="6">
        <f t="shared" si="8"/>
        <v>45017.001388888886</v>
      </c>
      <c r="P69" s="6">
        <f t="shared" si="9"/>
        <v>45017.135416666664</v>
      </c>
      <c r="Q69" s="6">
        <f t="shared" si="10"/>
        <v>0.14444444444476781</v>
      </c>
      <c r="R69" s="2">
        <f>IF(A69=orden_agrupada!A69,orden_agrupada!D69/60,-1)</f>
        <v>2.4166666666666665</v>
      </c>
      <c r="S69" s="6">
        <f t="shared" si="11"/>
        <v>4.3750000000323377E-2</v>
      </c>
      <c r="T69" s="6" t="str">
        <f t="shared" si="12"/>
        <v>SI</v>
      </c>
      <c r="U69" s="6" t="str">
        <f t="shared" si="13"/>
        <v>sábado</v>
      </c>
      <c r="V69" s="7">
        <f>IF(A69=orden_agrupada!A69,orden_agrupada!B69,-1)</f>
        <v>218</v>
      </c>
      <c r="W69" s="7">
        <f>IF(A69=orden_agrupada!A69,orden_agrupada!C69,-1)</f>
        <v>88</v>
      </c>
    </row>
    <row r="70" spans="1:23" x14ac:dyDescent="0.3">
      <c r="A70">
        <v>69</v>
      </c>
      <c r="B70" t="s">
        <v>122</v>
      </c>
      <c r="C70">
        <v>4</v>
      </c>
      <c r="D70" s="1">
        <v>45017.084722222222</v>
      </c>
      <c r="E70" s="1">
        <v>45017.164583333331</v>
      </c>
      <c r="F70" t="s">
        <v>26</v>
      </c>
      <c r="G70" t="s">
        <v>14</v>
      </c>
      <c r="H70" t="s">
        <v>27</v>
      </c>
      <c r="I70" s="7">
        <v>31.49</v>
      </c>
      <c r="J70" t="s">
        <v>28</v>
      </c>
      <c r="K70" t="s">
        <v>37</v>
      </c>
      <c r="L70" t="s">
        <v>90</v>
      </c>
      <c r="M70" s="7">
        <f>IF(A70=orden_agrupada!A70,orden_agrupada!B70,-1)+I70</f>
        <v>265.49</v>
      </c>
      <c r="N70" s="5">
        <f t="shared" si="7"/>
        <v>45017.084722222222</v>
      </c>
      <c r="O70" s="6">
        <f t="shared" si="8"/>
        <v>45017.084722222222</v>
      </c>
      <c r="P70" s="6">
        <f t="shared" si="9"/>
        <v>45017.164583333331</v>
      </c>
      <c r="Q70" s="6">
        <f t="shared" si="10"/>
        <v>7.9861111109494232E-2</v>
      </c>
      <c r="R70" s="2">
        <f>IF(A70=orden_agrupada!A70,orden_agrupada!D70/60,-1)</f>
        <v>1.5333333333333334</v>
      </c>
      <c r="S70" s="6">
        <f t="shared" si="11"/>
        <v>1.5972222220605348E-2</v>
      </c>
      <c r="T70" s="6" t="str">
        <f t="shared" si="12"/>
        <v>SI</v>
      </c>
      <c r="U70" s="6" t="str">
        <f t="shared" si="13"/>
        <v>sábado</v>
      </c>
      <c r="V70" s="7">
        <f>IF(A70=orden_agrupada!A70,orden_agrupada!B70,-1)</f>
        <v>234</v>
      </c>
      <c r="W70" s="7">
        <f>IF(A70=orden_agrupada!A70,orden_agrupada!C70,-1)</f>
        <v>93</v>
      </c>
    </row>
    <row r="71" spans="1:23" x14ac:dyDescent="0.3">
      <c r="A71">
        <v>70</v>
      </c>
      <c r="B71" t="s">
        <v>123</v>
      </c>
      <c r="C71">
        <v>4</v>
      </c>
      <c r="D71" s="1">
        <v>45017.007638888892</v>
      </c>
      <c r="E71" s="1">
        <v>45017.056944444441</v>
      </c>
      <c r="F71" t="s">
        <v>36</v>
      </c>
      <c r="G71" t="s">
        <v>14</v>
      </c>
      <c r="H71" t="s">
        <v>15</v>
      </c>
      <c r="I71" s="7">
        <v>28.26</v>
      </c>
      <c r="J71" t="s">
        <v>28</v>
      </c>
      <c r="K71" t="s">
        <v>33</v>
      </c>
      <c r="L71" t="s">
        <v>81</v>
      </c>
      <c r="M71" s="7">
        <f>IF(A71=orden_agrupada!A71,orden_agrupada!B71,-1)+I71</f>
        <v>146.26</v>
      </c>
      <c r="N71" s="5">
        <f t="shared" si="7"/>
        <v>45017.007638888892</v>
      </c>
      <c r="O71" s="6">
        <f t="shared" si="8"/>
        <v>45017.007638888892</v>
      </c>
      <c r="P71" s="6">
        <f t="shared" si="9"/>
        <v>45017.056944444441</v>
      </c>
      <c r="Q71" s="6">
        <f t="shared" si="10"/>
        <v>4.930555554892635E-2</v>
      </c>
      <c r="R71" s="2">
        <f>IF(A71=orden_agrupada!A71,orden_agrupada!D71/60,-1)</f>
        <v>0.66666666666666663</v>
      </c>
      <c r="S71" s="6">
        <f t="shared" si="11"/>
        <v>2.1527777771148573E-2</v>
      </c>
      <c r="T71" s="6" t="str">
        <f t="shared" si="12"/>
        <v>SI</v>
      </c>
      <c r="U71" s="6" t="str">
        <f t="shared" si="13"/>
        <v>sábado</v>
      </c>
      <c r="V71" s="7">
        <f>IF(A71=orden_agrupada!A71,orden_agrupada!B71,-1)</f>
        <v>118</v>
      </c>
      <c r="W71" s="7">
        <f>IF(A71=orden_agrupada!A71,orden_agrupada!C71,-1)</f>
        <v>48</v>
      </c>
    </row>
    <row r="72" spans="1:23" x14ac:dyDescent="0.3">
      <c r="A72">
        <v>71</v>
      </c>
      <c r="B72" t="s">
        <v>124</v>
      </c>
      <c r="C72">
        <v>4</v>
      </c>
      <c r="D72" s="1">
        <v>45017.081250000003</v>
      </c>
      <c r="E72" s="1">
        <v>45017.24722222222</v>
      </c>
      <c r="F72" t="s">
        <v>13</v>
      </c>
      <c r="G72" t="s">
        <v>14</v>
      </c>
      <c r="H72" t="s">
        <v>27</v>
      </c>
      <c r="I72" s="7">
        <v>24.01</v>
      </c>
      <c r="J72" t="s">
        <v>43</v>
      </c>
      <c r="K72" t="s">
        <v>33</v>
      </c>
      <c r="L72" t="s">
        <v>50</v>
      </c>
      <c r="M72" s="7">
        <f>IF(A72=orden_agrupada!A72,orden_agrupada!B72,-1)+I72</f>
        <v>160.01</v>
      </c>
      <c r="N72" s="5">
        <f t="shared" si="7"/>
        <v>45017.081250000003</v>
      </c>
      <c r="O72" s="6">
        <f t="shared" si="8"/>
        <v>45017.081250000003</v>
      </c>
      <c r="P72" s="6">
        <f t="shared" si="9"/>
        <v>45017.24722222222</v>
      </c>
      <c r="Q72" s="6">
        <f t="shared" si="10"/>
        <v>0.17638888888419993</v>
      </c>
      <c r="R72" s="2">
        <f>IF(A72=orden_agrupada!A72,orden_agrupada!D72/60,-1)</f>
        <v>0.81666666666666665</v>
      </c>
      <c r="S72" s="6">
        <f t="shared" si="11"/>
        <v>0.14236111110642216</v>
      </c>
      <c r="T72" s="6" t="str">
        <f t="shared" si="12"/>
        <v>SI</v>
      </c>
      <c r="U72" s="6" t="str">
        <f t="shared" si="13"/>
        <v>sábado</v>
      </c>
      <c r="V72" s="7">
        <f>IF(A72=orden_agrupada!A72,orden_agrupada!B72,-1)</f>
        <v>136</v>
      </c>
      <c r="W72" s="7">
        <f>IF(A72=orden_agrupada!A72,orden_agrupada!C72,-1)</f>
        <v>54</v>
      </c>
    </row>
    <row r="73" spans="1:23" x14ac:dyDescent="0.3">
      <c r="A73">
        <v>72</v>
      </c>
      <c r="B73" t="s">
        <v>125</v>
      </c>
      <c r="C73">
        <v>1</v>
      </c>
      <c r="D73" s="1">
        <v>45017.112500000003</v>
      </c>
      <c r="E73" s="1">
        <v>45017.243750000001</v>
      </c>
      <c r="F73" t="s">
        <v>26</v>
      </c>
      <c r="G73" t="s">
        <v>14</v>
      </c>
      <c r="H73" t="s">
        <v>27</v>
      </c>
      <c r="I73" s="7">
        <v>15.28</v>
      </c>
      <c r="J73" t="s">
        <v>16</v>
      </c>
      <c r="K73" t="s">
        <v>37</v>
      </c>
      <c r="L73" t="s">
        <v>90</v>
      </c>
      <c r="M73" s="7">
        <f>IF(A73=orden_agrupada!A73,orden_agrupada!B73,-1)+I73</f>
        <v>90.28</v>
      </c>
      <c r="N73" s="5">
        <f t="shared" si="7"/>
        <v>45017.112500000003</v>
      </c>
      <c r="O73" s="6">
        <f t="shared" si="8"/>
        <v>45017.112500000003</v>
      </c>
      <c r="P73" s="6">
        <f t="shared" si="9"/>
        <v>45017.243750000001</v>
      </c>
      <c r="Q73" s="6">
        <f t="shared" si="10"/>
        <v>0.13124999999854481</v>
      </c>
      <c r="R73" s="2">
        <f>IF(A73=orden_agrupada!A73,orden_agrupada!D73/60,-1)</f>
        <v>0.9</v>
      </c>
      <c r="S73" s="6">
        <f t="shared" si="11"/>
        <v>9.3749999998544803E-2</v>
      </c>
      <c r="T73" s="6" t="str">
        <f t="shared" si="12"/>
        <v>SI</v>
      </c>
      <c r="U73" s="6" t="str">
        <f t="shared" si="13"/>
        <v>sábado</v>
      </c>
      <c r="V73" s="7">
        <f>IF(A73=orden_agrupada!A73,orden_agrupada!B73,-1)</f>
        <v>75</v>
      </c>
      <c r="W73" s="7">
        <f>IF(A73=orden_agrupada!A73,orden_agrupada!C73,-1)</f>
        <v>32</v>
      </c>
    </row>
    <row r="74" spans="1:23" x14ac:dyDescent="0.3">
      <c r="A74">
        <v>73</v>
      </c>
      <c r="B74" t="s">
        <v>126</v>
      </c>
      <c r="C74">
        <v>4</v>
      </c>
      <c r="D74" s="1">
        <v>45017.11041666667</v>
      </c>
      <c r="E74" s="1">
        <v>45017.256249999999</v>
      </c>
      <c r="F74" t="s">
        <v>36</v>
      </c>
      <c r="G74" t="s">
        <v>21</v>
      </c>
      <c r="H74" t="s">
        <v>27</v>
      </c>
      <c r="I74" s="7">
        <v>34.51</v>
      </c>
      <c r="J74" t="s">
        <v>28</v>
      </c>
      <c r="K74" t="s">
        <v>79</v>
      </c>
      <c r="L74" t="s">
        <v>102</v>
      </c>
      <c r="M74" s="7">
        <f>IF(A74=orden_agrupada!A74,orden_agrupada!B74,-1)+I74</f>
        <v>115.50999999999999</v>
      </c>
      <c r="N74" s="5">
        <f t="shared" si="7"/>
        <v>45017.11041666667</v>
      </c>
      <c r="O74" s="6">
        <f t="shared" si="8"/>
        <v>45017.11041666667</v>
      </c>
      <c r="P74" s="6">
        <f t="shared" si="9"/>
        <v>45017.256249999999</v>
      </c>
      <c r="Q74" s="6">
        <f t="shared" si="10"/>
        <v>0.14583333332848269</v>
      </c>
      <c r="R74" s="2">
        <f>IF(A74=orden_agrupada!A74,orden_agrupada!D74/60,-1)</f>
        <v>0.33333333333333331</v>
      </c>
      <c r="S74" s="6">
        <f t="shared" si="11"/>
        <v>0.1319444444395938</v>
      </c>
      <c r="T74" s="6" t="str">
        <f t="shared" si="12"/>
        <v>SI</v>
      </c>
      <c r="U74" s="6" t="str">
        <f t="shared" si="13"/>
        <v>sábado</v>
      </c>
      <c r="V74" s="7">
        <f>IF(A74=orden_agrupada!A74,orden_agrupada!B74,-1)</f>
        <v>81</v>
      </c>
      <c r="W74" s="7">
        <f>IF(A74=orden_agrupada!A74,orden_agrupada!C74,-1)</f>
        <v>33</v>
      </c>
    </row>
    <row r="75" spans="1:23" x14ac:dyDescent="0.3">
      <c r="A75">
        <v>74</v>
      </c>
      <c r="B75" t="s">
        <v>127</v>
      </c>
      <c r="C75">
        <v>4</v>
      </c>
      <c r="D75" s="1">
        <v>45017.044444444444</v>
      </c>
      <c r="E75" s="1">
        <v>45017.175694444442</v>
      </c>
      <c r="F75" t="s">
        <v>36</v>
      </c>
      <c r="G75" t="s">
        <v>14</v>
      </c>
      <c r="H75" t="s">
        <v>27</v>
      </c>
      <c r="I75" s="7">
        <v>30.83</v>
      </c>
      <c r="J75" t="s">
        <v>28</v>
      </c>
      <c r="K75" t="s">
        <v>29</v>
      </c>
      <c r="L75" t="s">
        <v>74</v>
      </c>
      <c r="M75" s="7">
        <f>IF(A75=orden_agrupada!A75,orden_agrupada!B75,-1)+I75</f>
        <v>248.82999999999998</v>
      </c>
      <c r="N75" s="5">
        <f t="shared" si="7"/>
        <v>45017.044444444444</v>
      </c>
      <c r="O75" s="6">
        <f t="shared" si="8"/>
        <v>45017.044444444444</v>
      </c>
      <c r="P75" s="6">
        <f t="shared" si="9"/>
        <v>45017.175694444442</v>
      </c>
      <c r="Q75" s="6">
        <f t="shared" si="10"/>
        <v>0.13124999999854481</v>
      </c>
      <c r="R75" s="2">
        <f>IF(A75=orden_agrupada!A75,orden_agrupada!D75/60,-1)</f>
        <v>1.6666666666666667</v>
      </c>
      <c r="S75" s="6">
        <f t="shared" si="11"/>
        <v>6.1805555554100361E-2</v>
      </c>
      <c r="T75" s="6" t="str">
        <f t="shared" si="12"/>
        <v>SI</v>
      </c>
      <c r="U75" s="6" t="str">
        <f t="shared" si="13"/>
        <v>sábado</v>
      </c>
      <c r="V75" s="7">
        <f>IF(A75=orden_agrupada!A75,orden_agrupada!B75,-1)</f>
        <v>218</v>
      </c>
      <c r="W75" s="7">
        <f>IF(A75=orden_agrupada!A75,orden_agrupada!C75,-1)</f>
        <v>90</v>
      </c>
    </row>
    <row r="76" spans="1:23" x14ac:dyDescent="0.3">
      <c r="A76">
        <v>75</v>
      </c>
      <c r="B76" t="s">
        <v>128</v>
      </c>
      <c r="C76">
        <v>5</v>
      </c>
      <c r="D76" s="1">
        <v>45017.15</v>
      </c>
      <c r="E76" s="1">
        <v>45017.200694444444</v>
      </c>
      <c r="F76" t="s">
        <v>32</v>
      </c>
      <c r="G76" t="s">
        <v>14</v>
      </c>
      <c r="H76" t="s">
        <v>27</v>
      </c>
      <c r="I76" s="7">
        <v>45.23</v>
      </c>
      <c r="J76" t="s">
        <v>43</v>
      </c>
      <c r="K76" t="s">
        <v>44</v>
      </c>
      <c r="L76" t="s">
        <v>30</v>
      </c>
      <c r="M76" s="7">
        <f>IF(A76=orden_agrupada!A76,orden_agrupada!B76,-1)+I76</f>
        <v>154.22999999999999</v>
      </c>
      <c r="N76" s="5">
        <f t="shared" si="7"/>
        <v>45017.15</v>
      </c>
      <c r="O76" s="6">
        <f t="shared" si="8"/>
        <v>45017.15</v>
      </c>
      <c r="P76" s="6">
        <f t="shared" si="9"/>
        <v>45017.200694444444</v>
      </c>
      <c r="Q76" s="6">
        <f t="shared" si="10"/>
        <v>6.1111111109009165E-2</v>
      </c>
      <c r="R76" s="2">
        <f>IF(A76=orden_agrupada!A76,orden_agrupada!D76/60,-1)</f>
        <v>0.85</v>
      </c>
      <c r="S76" s="6">
        <f t="shared" si="11"/>
        <v>2.56944444423425E-2</v>
      </c>
      <c r="T76" s="6" t="str">
        <f t="shared" si="12"/>
        <v>SI</v>
      </c>
      <c r="U76" s="6" t="str">
        <f t="shared" si="13"/>
        <v>sábado</v>
      </c>
      <c r="V76" s="7">
        <f>IF(A76=orden_agrupada!A76,orden_agrupada!B76,-1)</f>
        <v>109</v>
      </c>
      <c r="W76" s="7">
        <f>IF(A76=orden_agrupada!A76,orden_agrupada!C76,-1)</f>
        <v>42</v>
      </c>
    </row>
    <row r="77" spans="1:23" x14ac:dyDescent="0.3">
      <c r="A77">
        <v>76</v>
      </c>
      <c r="B77" t="s">
        <v>129</v>
      </c>
      <c r="C77">
        <v>3</v>
      </c>
      <c r="D77" s="1">
        <v>45017.122916666667</v>
      </c>
      <c r="E77" s="1">
        <v>45017.224999999999</v>
      </c>
      <c r="F77" t="s">
        <v>20</v>
      </c>
      <c r="G77" t="s">
        <v>14</v>
      </c>
      <c r="H77" t="s">
        <v>27</v>
      </c>
      <c r="I77" s="7">
        <v>17.760000000000002</v>
      </c>
      <c r="J77" t="s">
        <v>16</v>
      </c>
      <c r="K77" t="s">
        <v>79</v>
      </c>
      <c r="L77" t="s">
        <v>50</v>
      </c>
      <c r="M77" s="7">
        <f>IF(A77=orden_agrupada!A77,orden_agrupada!B77,-1)+I77</f>
        <v>175.76</v>
      </c>
      <c r="N77" s="5">
        <f t="shared" si="7"/>
        <v>45017.122916666667</v>
      </c>
      <c r="O77" s="6">
        <f t="shared" si="8"/>
        <v>45017.122916666667</v>
      </c>
      <c r="P77" s="6">
        <f t="shared" si="9"/>
        <v>45017.224999999999</v>
      </c>
      <c r="Q77" s="6">
        <f t="shared" si="10"/>
        <v>0.10208333333139308</v>
      </c>
      <c r="R77" s="2">
        <f>IF(A77=orden_agrupada!A77,orden_agrupada!D77/60,-1)</f>
        <v>1.6166666666666667</v>
      </c>
      <c r="S77" s="6">
        <f t="shared" si="11"/>
        <v>3.472222222028197E-2</v>
      </c>
      <c r="T77" s="6" t="str">
        <f t="shared" si="12"/>
        <v>SI</v>
      </c>
      <c r="U77" s="6" t="str">
        <f t="shared" si="13"/>
        <v>sábado</v>
      </c>
      <c r="V77" s="7">
        <f>IF(A77=orden_agrupada!A77,orden_agrupada!B77,-1)</f>
        <v>158</v>
      </c>
      <c r="W77" s="7">
        <f>IF(A77=orden_agrupada!A77,orden_agrupada!C77,-1)</f>
        <v>65</v>
      </c>
    </row>
    <row r="78" spans="1:23" x14ac:dyDescent="0.3">
      <c r="A78">
        <v>77</v>
      </c>
      <c r="B78" t="s">
        <v>130</v>
      </c>
      <c r="C78">
        <v>1</v>
      </c>
      <c r="D78" s="1">
        <v>45017.115277777775</v>
      </c>
      <c r="E78" s="1">
        <v>45017.260416666664</v>
      </c>
      <c r="F78" t="s">
        <v>13</v>
      </c>
      <c r="G78" t="s">
        <v>40</v>
      </c>
      <c r="H78" t="s">
        <v>27</v>
      </c>
      <c r="I78" s="7">
        <v>19.88</v>
      </c>
      <c r="J78" t="s">
        <v>28</v>
      </c>
      <c r="K78" t="s">
        <v>49</v>
      </c>
      <c r="L78" t="s">
        <v>71</v>
      </c>
      <c r="M78" s="7">
        <f>IF(A78=orden_agrupada!A78,orden_agrupada!B78,-1)+I78</f>
        <v>118.88</v>
      </c>
      <c r="N78" s="5">
        <f t="shared" si="7"/>
        <v>45017.115277777775</v>
      </c>
      <c r="O78" s="6">
        <f t="shared" si="8"/>
        <v>45017.115277777775</v>
      </c>
      <c r="P78" s="6">
        <f t="shared" si="9"/>
        <v>45017.260416666664</v>
      </c>
      <c r="Q78" s="6">
        <f t="shared" si="10"/>
        <v>0.14513888888905058</v>
      </c>
      <c r="R78" s="2">
        <f>IF(A78=orden_agrupada!A78,orden_agrupada!D78/60,-1)</f>
        <v>1.6166666666666667</v>
      </c>
      <c r="S78" s="6">
        <f t="shared" si="11"/>
        <v>7.7777777777939469E-2</v>
      </c>
      <c r="T78" s="6" t="str">
        <f t="shared" si="12"/>
        <v>SI</v>
      </c>
      <c r="U78" s="6" t="str">
        <f t="shared" si="13"/>
        <v>sábado</v>
      </c>
      <c r="V78" s="7">
        <f>IF(A78=orden_agrupada!A78,orden_agrupada!B78,-1)</f>
        <v>99</v>
      </c>
      <c r="W78" s="7">
        <f>IF(A78=orden_agrupada!A78,orden_agrupada!C78,-1)</f>
        <v>41</v>
      </c>
    </row>
    <row r="79" spans="1:23" x14ac:dyDescent="0.3">
      <c r="A79">
        <v>78</v>
      </c>
      <c r="B79" t="s">
        <v>131</v>
      </c>
      <c r="C79">
        <v>4</v>
      </c>
      <c r="D79" s="1">
        <v>45017.06527777778</v>
      </c>
      <c r="E79" s="1">
        <v>45017.127083333333</v>
      </c>
      <c r="F79" t="s">
        <v>13</v>
      </c>
      <c r="G79" t="s">
        <v>14</v>
      </c>
      <c r="H79" t="s">
        <v>27</v>
      </c>
      <c r="I79" s="7">
        <v>20.02</v>
      </c>
      <c r="J79" t="s">
        <v>28</v>
      </c>
      <c r="K79" t="s">
        <v>23</v>
      </c>
      <c r="L79" t="s">
        <v>38</v>
      </c>
      <c r="M79" s="7">
        <f>IF(A79=orden_agrupada!A79,orden_agrupada!B79,-1)+I79</f>
        <v>77.02</v>
      </c>
      <c r="N79" s="5">
        <f t="shared" si="7"/>
        <v>45017.06527777778</v>
      </c>
      <c r="O79" s="6">
        <f t="shared" si="8"/>
        <v>45017.06527777778</v>
      </c>
      <c r="P79" s="6">
        <f t="shared" si="9"/>
        <v>45017.127083333333</v>
      </c>
      <c r="Q79" s="6">
        <f t="shared" si="10"/>
        <v>6.1805555553291924E-2</v>
      </c>
      <c r="R79" s="2">
        <f>IF(A79=orden_agrupada!A79,orden_agrupada!D79/60,-1)</f>
        <v>0.9</v>
      </c>
      <c r="S79" s="6">
        <f t="shared" si="11"/>
        <v>2.4305555553291926E-2</v>
      </c>
      <c r="T79" s="6" t="str">
        <f t="shared" si="12"/>
        <v>SI</v>
      </c>
      <c r="U79" s="6" t="str">
        <f t="shared" si="13"/>
        <v>sábado</v>
      </c>
      <c r="V79" s="7">
        <f>IF(A79=orden_agrupada!A79,orden_agrupada!B79,-1)</f>
        <v>57</v>
      </c>
      <c r="W79" s="7">
        <f>IF(A79=orden_agrupada!A79,orden_agrupada!C79,-1)</f>
        <v>24</v>
      </c>
    </row>
    <row r="80" spans="1:23" x14ac:dyDescent="0.3">
      <c r="A80">
        <v>79</v>
      </c>
      <c r="B80" t="s">
        <v>132</v>
      </c>
      <c r="C80">
        <v>2</v>
      </c>
      <c r="D80" s="1">
        <v>45017.06527777778</v>
      </c>
      <c r="E80" s="1">
        <v>45017.213888888888</v>
      </c>
      <c r="F80" t="s">
        <v>13</v>
      </c>
      <c r="G80" t="s">
        <v>14</v>
      </c>
      <c r="H80" t="s">
        <v>27</v>
      </c>
      <c r="I80" s="7">
        <v>34.01</v>
      </c>
      <c r="J80" t="s">
        <v>28</v>
      </c>
      <c r="K80" t="s">
        <v>44</v>
      </c>
      <c r="L80" t="s">
        <v>58</v>
      </c>
      <c r="M80" s="7">
        <f>IF(A80=orden_agrupada!A80,orden_agrupada!B80,-1)+I80</f>
        <v>343.01</v>
      </c>
      <c r="N80" s="5">
        <f t="shared" si="7"/>
        <v>45017.06527777778</v>
      </c>
      <c r="O80" s="6">
        <f t="shared" si="8"/>
        <v>45017.06527777778</v>
      </c>
      <c r="P80" s="6">
        <f t="shared" si="9"/>
        <v>45017.213888888888</v>
      </c>
      <c r="Q80" s="6">
        <f t="shared" si="10"/>
        <v>0.14861111110803904</v>
      </c>
      <c r="R80" s="2">
        <f>IF(A80=orden_agrupada!A80,orden_agrupada!D80/60,-1)</f>
        <v>1.6</v>
      </c>
      <c r="S80" s="6">
        <f t="shared" si="11"/>
        <v>8.1944444441372374E-2</v>
      </c>
      <c r="T80" s="6" t="str">
        <f t="shared" si="12"/>
        <v>SI</v>
      </c>
      <c r="U80" s="6" t="str">
        <f t="shared" si="13"/>
        <v>sábado</v>
      </c>
      <c r="V80" s="7">
        <f>IF(A80=orden_agrupada!A80,orden_agrupada!B80,-1)</f>
        <v>309</v>
      </c>
      <c r="W80" s="7">
        <f>IF(A80=orden_agrupada!A80,orden_agrupada!C80,-1)</f>
        <v>123</v>
      </c>
    </row>
    <row r="81" spans="1:23" x14ac:dyDescent="0.3">
      <c r="A81">
        <v>80</v>
      </c>
      <c r="B81" t="s">
        <v>133</v>
      </c>
      <c r="C81">
        <v>6</v>
      </c>
      <c r="D81" s="1">
        <v>45017.093055555553</v>
      </c>
      <c r="E81" s="1">
        <v>45017.156944444447</v>
      </c>
      <c r="F81" t="s">
        <v>36</v>
      </c>
      <c r="G81" t="s">
        <v>14</v>
      </c>
      <c r="H81" t="s">
        <v>27</v>
      </c>
      <c r="I81" s="7">
        <v>39.049999999999997</v>
      </c>
      <c r="J81" t="s">
        <v>28</v>
      </c>
      <c r="K81" t="s">
        <v>44</v>
      </c>
      <c r="L81" t="s">
        <v>47</v>
      </c>
      <c r="M81" s="7">
        <f>IF(A81=orden_agrupada!A81,orden_agrupada!B81,-1)+I81</f>
        <v>160.05000000000001</v>
      </c>
      <c r="N81" s="5">
        <f t="shared" si="7"/>
        <v>45017.093055555553</v>
      </c>
      <c r="O81" s="6">
        <f t="shared" si="8"/>
        <v>45017.093055555553</v>
      </c>
      <c r="P81" s="6">
        <f t="shared" si="9"/>
        <v>45017.156944444447</v>
      </c>
      <c r="Q81" s="6">
        <f t="shared" si="10"/>
        <v>6.3888888893416151E-2</v>
      </c>
      <c r="R81" s="2">
        <f>IF(A81=orden_agrupada!A81,orden_agrupada!D81/60,-1)</f>
        <v>1.1166666666666667</v>
      </c>
      <c r="S81" s="6">
        <f t="shared" si="11"/>
        <v>1.7361111115638372E-2</v>
      </c>
      <c r="T81" s="6" t="str">
        <f t="shared" si="12"/>
        <v>SI</v>
      </c>
      <c r="U81" s="6" t="str">
        <f t="shared" si="13"/>
        <v>sábado</v>
      </c>
      <c r="V81" s="7">
        <f>IF(A81=orden_agrupada!A81,orden_agrupada!B81,-1)</f>
        <v>121</v>
      </c>
      <c r="W81" s="7">
        <f>IF(A81=orden_agrupada!A81,orden_agrupada!C81,-1)</f>
        <v>50</v>
      </c>
    </row>
    <row r="82" spans="1:23" x14ac:dyDescent="0.3">
      <c r="A82">
        <v>81</v>
      </c>
      <c r="B82" t="s">
        <v>134</v>
      </c>
      <c r="C82">
        <v>4</v>
      </c>
      <c r="D82" s="1">
        <v>45017.152777777781</v>
      </c>
      <c r="E82" s="1">
        <v>45017.271527777775</v>
      </c>
      <c r="F82" t="s">
        <v>32</v>
      </c>
      <c r="G82" t="s">
        <v>40</v>
      </c>
      <c r="H82" t="s">
        <v>27</v>
      </c>
      <c r="I82" s="7">
        <v>23.69</v>
      </c>
      <c r="J82" t="s">
        <v>43</v>
      </c>
      <c r="K82" t="s">
        <v>52</v>
      </c>
      <c r="L82" t="s">
        <v>24</v>
      </c>
      <c r="M82" s="7">
        <f>IF(A82=orden_agrupada!A82,orden_agrupada!B82,-1)+I82</f>
        <v>85.69</v>
      </c>
      <c r="N82" s="5">
        <f t="shared" si="7"/>
        <v>45017.152777777781</v>
      </c>
      <c r="O82" s="6">
        <f t="shared" si="8"/>
        <v>45017.152777777781</v>
      </c>
      <c r="P82" s="6">
        <f t="shared" si="9"/>
        <v>45017.271527777775</v>
      </c>
      <c r="Q82" s="6">
        <f t="shared" si="10"/>
        <v>0.12916666666084589</v>
      </c>
      <c r="R82" s="2">
        <f>IF(A82=orden_agrupada!A82,orden_agrupada!D82/60,-1)</f>
        <v>0.98333333333333328</v>
      </c>
      <c r="S82" s="6">
        <f t="shared" si="11"/>
        <v>8.8194444438623676E-2</v>
      </c>
      <c r="T82" s="6" t="str">
        <f t="shared" si="12"/>
        <v>SI</v>
      </c>
      <c r="U82" s="6" t="str">
        <f t="shared" si="13"/>
        <v>sábado</v>
      </c>
      <c r="V82" s="7">
        <f>IF(A82=orden_agrupada!A82,orden_agrupada!B82,-1)</f>
        <v>62</v>
      </c>
      <c r="W82" s="7">
        <f>IF(A82=orden_agrupada!A82,orden_agrupada!C82,-1)</f>
        <v>24</v>
      </c>
    </row>
    <row r="83" spans="1:23" x14ac:dyDescent="0.3">
      <c r="A83">
        <v>82</v>
      </c>
      <c r="B83" t="s">
        <v>135</v>
      </c>
      <c r="C83">
        <v>3</v>
      </c>
      <c r="D83" s="1">
        <v>45017.142361111109</v>
      </c>
      <c r="E83" s="1">
        <v>45017.298611111109</v>
      </c>
      <c r="F83" t="s">
        <v>32</v>
      </c>
      <c r="G83" t="s">
        <v>21</v>
      </c>
      <c r="H83" t="s">
        <v>27</v>
      </c>
      <c r="I83" s="7">
        <v>38.6</v>
      </c>
      <c r="J83" t="s">
        <v>28</v>
      </c>
      <c r="K83" t="s">
        <v>33</v>
      </c>
      <c r="L83" t="s">
        <v>81</v>
      </c>
      <c r="M83" s="7">
        <f>IF(A83=orden_agrupada!A83,orden_agrupada!B83,-1)+I83</f>
        <v>118.6</v>
      </c>
      <c r="N83" s="5">
        <f t="shared" si="7"/>
        <v>45017.142361111109</v>
      </c>
      <c r="O83" s="6">
        <f t="shared" si="8"/>
        <v>45017.142361111109</v>
      </c>
      <c r="P83" s="6">
        <f t="shared" si="9"/>
        <v>45017.298611111109</v>
      </c>
      <c r="Q83" s="6">
        <f t="shared" si="10"/>
        <v>0.15625</v>
      </c>
      <c r="R83" s="2">
        <f>IF(A83=orden_agrupada!A83,orden_agrupada!D83/60,-1)</f>
        <v>0.31666666666666665</v>
      </c>
      <c r="S83" s="6">
        <f t="shared" si="11"/>
        <v>0.14305555555555555</v>
      </c>
      <c r="T83" s="6" t="str">
        <f t="shared" si="12"/>
        <v>SI</v>
      </c>
      <c r="U83" s="6" t="str">
        <f t="shared" si="13"/>
        <v>sábado</v>
      </c>
      <c r="V83" s="7">
        <f>IF(A83=orden_agrupada!A83,orden_agrupada!B83,-1)</f>
        <v>80</v>
      </c>
      <c r="W83" s="7">
        <f>IF(A83=orden_agrupada!A83,orden_agrupada!C83,-1)</f>
        <v>32</v>
      </c>
    </row>
    <row r="84" spans="1:23" x14ac:dyDescent="0.3">
      <c r="A84">
        <v>83</v>
      </c>
      <c r="B84" t="s">
        <v>136</v>
      </c>
      <c r="C84">
        <v>1</v>
      </c>
      <c r="D84" s="1">
        <v>45017.154166666667</v>
      </c>
      <c r="E84" s="1">
        <v>45017.277083333334</v>
      </c>
      <c r="F84" t="s">
        <v>20</v>
      </c>
      <c r="G84" t="s">
        <v>40</v>
      </c>
      <c r="H84" t="s">
        <v>27</v>
      </c>
      <c r="I84" s="7">
        <v>24.94</v>
      </c>
      <c r="J84" t="s">
        <v>43</v>
      </c>
      <c r="K84" t="s">
        <v>79</v>
      </c>
      <c r="L84" t="s">
        <v>102</v>
      </c>
      <c r="M84" s="7">
        <f>IF(A84=orden_agrupada!A84,orden_agrupada!B84,-1)+I84</f>
        <v>194.94</v>
      </c>
      <c r="N84" s="5">
        <f t="shared" si="7"/>
        <v>45017.154166666667</v>
      </c>
      <c r="O84" s="6">
        <f t="shared" si="8"/>
        <v>45017.154166666667</v>
      </c>
      <c r="P84" s="6">
        <f t="shared" si="9"/>
        <v>45017.277083333334</v>
      </c>
      <c r="Q84" s="6">
        <f t="shared" si="10"/>
        <v>0.13333333333381839</v>
      </c>
      <c r="R84" s="2">
        <f>IF(A84=orden_agrupada!A84,orden_agrupada!D84/60,-1)</f>
        <v>1.5666666666666667</v>
      </c>
      <c r="S84" s="6">
        <f t="shared" si="11"/>
        <v>6.805555555604062E-2</v>
      </c>
      <c r="T84" s="6" t="str">
        <f t="shared" si="12"/>
        <v>SI</v>
      </c>
      <c r="U84" s="6" t="str">
        <f t="shared" si="13"/>
        <v>sábado</v>
      </c>
      <c r="V84" s="7">
        <f>IF(A84=orden_agrupada!A84,orden_agrupada!B84,-1)</f>
        <v>170</v>
      </c>
      <c r="W84" s="7">
        <f>IF(A84=orden_agrupada!A84,orden_agrupada!C84,-1)</f>
        <v>69</v>
      </c>
    </row>
    <row r="85" spans="1:23" x14ac:dyDescent="0.3">
      <c r="A85">
        <v>84</v>
      </c>
      <c r="B85" t="s">
        <v>137</v>
      </c>
      <c r="C85">
        <v>5</v>
      </c>
      <c r="D85" s="1">
        <v>45017.070833333331</v>
      </c>
      <c r="E85" s="1">
        <v>45017.137499999997</v>
      </c>
      <c r="F85" t="s">
        <v>36</v>
      </c>
      <c r="G85" t="s">
        <v>14</v>
      </c>
      <c r="H85" t="s">
        <v>27</v>
      </c>
      <c r="I85" s="7">
        <v>15.11</v>
      </c>
      <c r="J85" t="s">
        <v>43</v>
      </c>
      <c r="K85" t="s">
        <v>37</v>
      </c>
      <c r="L85" t="s">
        <v>50</v>
      </c>
      <c r="M85" s="7">
        <f>IF(A85=orden_agrupada!A85,orden_agrupada!B85,-1)+I85</f>
        <v>75.11</v>
      </c>
      <c r="N85" s="5">
        <f t="shared" si="7"/>
        <v>45017.070833333331</v>
      </c>
      <c r="O85" s="6">
        <f t="shared" si="8"/>
        <v>45017.070833333331</v>
      </c>
      <c r="P85" s="6">
        <f t="shared" si="9"/>
        <v>45017.137499999997</v>
      </c>
      <c r="Q85" s="6">
        <f t="shared" si="10"/>
        <v>7.708333333236321E-2</v>
      </c>
      <c r="R85" s="2">
        <f>IF(A85=orden_agrupada!A85,orden_agrupada!D85/60,-1)</f>
        <v>0.16666666666666666</v>
      </c>
      <c r="S85" s="6">
        <f t="shared" si="11"/>
        <v>7.0138888887918763E-2</v>
      </c>
      <c r="T85" s="6" t="str">
        <f t="shared" si="12"/>
        <v>SI</v>
      </c>
      <c r="U85" s="6" t="str">
        <f t="shared" si="13"/>
        <v>sábado</v>
      </c>
      <c r="V85" s="7">
        <f>IF(A85=orden_agrupada!A85,orden_agrupada!B85,-1)</f>
        <v>60</v>
      </c>
      <c r="W85" s="7">
        <f>IF(A85=orden_agrupada!A85,orden_agrupada!C85,-1)</f>
        <v>24</v>
      </c>
    </row>
    <row r="86" spans="1:23" x14ac:dyDescent="0.3">
      <c r="A86">
        <v>85</v>
      </c>
      <c r="B86" t="s">
        <v>138</v>
      </c>
      <c r="C86">
        <v>3</v>
      </c>
      <c r="D86" s="1">
        <v>45017.107638888891</v>
      </c>
      <c r="E86" s="1">
        <v>45017.188194444447</v>
      </c>
      <c r="F86" t="s">
        <v>26</v>
      </c>
      <c r="G86" t="s">
        <v>40</v>
      </c>
      <c r="H86" t="s">
        <v>27</v>
      </c>
      <c r="I86" s="7">
        <v>45.96</v>
      </c>
      <c r="J86" t="s">
        <v>28</v>
      </c>
      <c r="K86" t="s">
        <v>64</v>
      </c>
      <c r="L86" t="s">
        <v>55</v>
      </c>
      <c r="M86" s="7">
        <f>IF(A86=orden_agrupada!A86,orden_agrupada!B86,-1)+I86</f>
        <v>253.96</v>
      </c>
      <c r="N86" s="5">
        <f t="shared" si="7"/>
        <v>45017.107638888891</v>
      </c>
      <c r="O86" s="6">
        <f t="shared" si="8"/>
        <v>45017.107638888891</v>
      </c>
      <c r="P86" s="6">
        <f t="shared" si="9"/>
        <v>45017.188194444447</v>
      </c>
      <c r="Q86" s="6">
        <f t="shared" si="10"/>
        <v>8.0555555556202307E-2</v>
      </c>
      <c r="R86" s="2">
        <f>IF(A86=orden_agrupada!A86,orden_agrupada!D86/60,-1)</f>
        <v>2.3666666666666667</v>
      </c>
      <c r="S86" s="6">
        <f t="shared" si="11"/>
        <v>0</v>
      </c>
      <c r="T86" s="6" t="str">
        <f t="shared" si="12"/>
        <v>NO</v>
      </c>
      <c r="U86" s="6" t="str">
        <f t="shared" si="13"/>
        <v>sábado</v>
      </c>
      <c r="V86" s="7">
        <f>IF(A86=orden_agrupada!A86,orden_agrupada!B86,-1)</f>
        <v>208</v>
      </c>
      <c r="W86" s="7">
        <f>IF(A86=orden_agrupada!A86,orden_agrupada!C86,-1)</f>
        <v>85</v>
      </c>
    </row>
    <row r="87" spans="1:23" x14ac:dyDescent="0.3">
      <c r="A87">
        <v>86</v>
      </c>
      <c r="B87" t="s">
        <v>139</v>
      </c>
      <c r="C87">
        <v>3</v>
      </c>
      <c r="D87" s="1">
        <v>45017.001388888886</v>
      </c>
      <c r="E87" s="1">
        <v>45017.088888888888</v>
      </c>
      <c r="F87" t="s">
        <v>32</v>
      </c>
      <c r="G87" t="s">
        <v>14</v>
      </c>
      <c r="H87" t="s">
        <v>15</v>
      </c>
      <c r="I87" s="7">
        <v>11.84</v>
      </c>
      <c r="J87" t="s">
        <v>28</v>
      </c>
      <c r="K87" t="s">
        <v>17</v>
      </c>
      <c r="L87" t="s">
        <v>81</v>
      </c>
      <c r="M87" s="7">
        <f>IF(A87=orden_agrupada!A87,orden_agrupada!B87,-1)+I87</f>
        <v>61.84</v>
      </c>
      <c r="N87" s="5">
        <f t="shared" si="7"/>
        <v>45017.001388888886</v>
      </c>
      <c r="O87" s="6">
        <f t="shared" si="8"/>
        <v>45017.001388888886</v>
      </c>
      <c r="P87" s="6">
        <f t="shared" si="9"/>
        <v>45017.088888888888</v>
      </c>
      <c r="Q87" s="6">
        <f t="shared" si="10"/>
        <v>8.7500000001455192E-2</v>
      </c>
      <c r="R87" s="2">
        <f>IF(A87=orden_agrupada!A87,orden_agrupada!D87/60,-1)</f>
        <v>0.13333333333333333</v>
      </c>
      <c r="S87" s="6">
        <f t="shared" si="11"/>
        <v>8.1944444445899642E-2</v>
      </c>
      <c r="T87" s="6" t="str">
        <f t="shared" si="12"/>
        <v>SI</v>
      </c>
      <c r="U87" s="6" t="str">
        <f t="shared" si="13"/>
        <v>sábado</v>
      </c>
      <c r="V87" s="7">
        <f>IF(A87=orden_agrupada!A87,orden_agrupada!B87,-1)</f>
        <v>50</v>
      </c>
      <c r="W87" s="7">
        <f>IF(A87=orden_agrupada!A87,orden_agrupada!C87,-1)</f>
        <v>20</v>
      </c>
    </row>
    <row r="88" spans="1:23" x14ac:dyDescent="0.3">
      <c r="A88">
        <v>87</v>
      </c>
      <c r="B88" t="s">
        <v>140</v>
      </c>
      <c r="C88">
        <v>2</v>
      </c>
      <c r="D88" s="1">
        <v>45017.073611111111</v>
      </c>
      <c r="E88" s="1">
        <v>45017.137499999997</v>
      </c>
      <c r="F88" t="s">
        <v>36</v>
      </c>
      <c r="G88" t="s">
        <v>14</v>
      </c>
      <c r="H88" t="s">
        <v>27</v>
      </c>
      <c r="I88" s="7">
        <v>29.46</v>
      </c>
      <c r="J88" t="s">
        <v>43</v>
      </c>
      <c r="K88" t="s">
        <v>44</v>
      </c>
      <c r="L88" t="s">
        <v>71</v>
      </c>
      <c r="M88" s="7">
        <f>IF(A88=orden_agrupada!A88,orden_agrupada!B88,-1)+I88</f>
        <v>128.46</v>
      </c>
      <c r="N88" s="5">
        <f t="shared" si="7"/>
        <v>45017.073611111111</v>
      </c>
      <c r="O88" s="6">
        <f t="shared" si="8"/>
        <v>45017.073611111111</v>
      </c>
      <c r="P88" s="6">
        <f t="shared" si="9"/>
        <v>45017.137499999997</v>
      </c>
      <c r="Q88" s="6">
        <f t="shared" si="10"/>
        <v>7.4305555552806865E-2</v>
      </c>
      <c r="R88" s="2">
        <f>IF(A88=orden_agrupada!A88,orden_agrupada!D88/60,-1)</f>
        <v>1.1833333333333333</v>
      </c>
      <c r="S88" s="6">
        <f t="shared" si="11"/>
        <v>2.4999999997251311E-2</v>
      </c>
      <c r="T88" s="6" t="str">
        <f t="shared" si="12"/>
        <v>SI</v>
      </c>
      <c r="U88" s="6" t="str">
        <f t="shared" si="13"/>
        <v>sábado</v>
      </c>
      <c r="V88" s="7">
        <f>IF(A88=orden_agrupada!A88,orden_agrupada!B88,-1)</f>
        <v>99</v>
      </c>
      <c r="W88" s="7">
        <f>IF(A88=orden_agrupada!A88,orden_agrupada!C88,-1)</f>
        <v>41</v>
      </c>
    </row>
    <row r="89" spans="1:23" x14ac:dyDescent="0.3">
      <c r="A89">
        <v>88</v>
      </c>
      <c r="B89" t="s">
        <v>141</v>
      </c>
      <c r="C89">
        <v>1</v>
      </c>
      <c r="D89" s="1">
        <v>45017.145833333336</v>
      </c>
      <c r="E89" s="1">
        <v>45017.277777777781</v>
      </c>
      <c r="F89" t="s">
        <v>36</v>
      </c>
      <c r="G89" t="s">
        <v>14</v>
      </c>
      <c r="H89" t="s">
        <v>15</v>
      </c>
      <c r="I89" s="7">
        <v>23.93</v>
      </c>
      <c r="J89" t="s">
        <v>16</v>
      </c>
      <c r="K89" t="s">
        <v>64</v>
      </c>
      <c r="L89" t="s">
        <v>30</v>
      </c>
      <c r="M89" s="7">
        <f>IF(A89=orden_agrupada!A89,orden_agrupada!B89,-1)+I89</f>
        <v>146.93</v>
      </c>
      <c r="N89" s="5">
        <f t="shared" si="7"/>
        <v>45017.145833333336</v>
      </c>
      <c r="O89" s="6">
        <f t="shared" si="8"/>
        <v>45017.145833333336</v>
      </c>
      <c r="P89" s="6">
        <f t="shared" si="9"/>
        <v>45017.277777777781</v>
      </c>
      <c r="Q89" s="6">
        <f t="shared" si="10"/>
        <v>0.13194444444525288</v>
      </c>
      <c r="R89" s="2">
        <f>IF(A89=orden_agrupada!A89,orden_agrupada!D89/60,-1)</f>
        <v>1.95</v>
      </c>
      <c r="S89" s="6">
        <f t="shared" si="11"/>
        <v>5.0694444445252895E-2</v>
      </c>
      <c r="T89" s="6" t="str">
        <f t="shared" si="12"/>
        <v>SI</v>
      </c>
      <c r="U89" s="6" t="str">
        <f t="shared" si="13"/>
        <v>sábado</v>
      </c>
      <c r="V89" s="7">
        <f>IF(A89=orden_agrupada!A89,orden_agrupada!B89,-1)</f>
        <v>123</v>
      </c>
      <c r="W89" s="7">
        <f>IF(A89=orden_agrupada!A89,orden_agrupada!C89,-1)</f>
        <v>50</v>
      </c>
    </row>
    <row r="90" spans="1:23" x14ac:dyDescent="0.3">
      <c r="A90">
        <v>89</v>
      </c>
      <c r="B90" t="s">
        <v>115</v>
      </c>
      <c r="C90">
        <v>4</v>
      </c>
      <c r="D90" s="1">
        <v>45017.029166666667</v>
      </c>
      <c r="E90" s="1">
        <v>45017.09652777778</v>
      </c>
      <c r="F90" t="s">
        <v>32</v>
      </c>
      <c r="G90" t="s">
        <v>21</v>
      </c>
      <c r="H90" t="s">
        <v>15</v>
      </c>
      <c r="I90" s="7">
        <v>12.28</v>
      </c>
      <c r="J90" t="s">
        <v>28</v>
      </c>
      <c r="K90" t="s">
        <v>52</v>
      </c>
      <c r="L90" t="s">
        <v>106</v>
      </c>
      <c r="M90" s="7">
        <f>IF(A90=orden_agrupada!A90,orden_agrupada!B90,-1)+I90</f>
        <v>171.28</v>
      </c>
      <c r="N90" s="5">
        <f t="shared" si="7"/>
        <v>45017.029166666667</v>
      </c>
      <c r="O90" s="6">
        <f t="shared" si="8"/>
        <v>45017.029166666667</v>
      </c>
      <c r="P90" s="6">
        <f t="shared" si="9"/>
        <v>45017.09652777778</v>
      </c>
      <c r="Q90" s="6">
        <f t="shared" si="10"/>
        <v>6.7361111112404615E-2</v>
      </c>
      <c r="R90" s="2">
        <f>IF(A90=orden_agrupada!A90,orden_agrupada!D90/60,-1)</f>
        <v>2.3666666666666667</v>
      </c>
      <c r="S90" s="6">
        <f t="shared" si="11"/>
        <v>0</v>
      </c>
      <c r="T90" s="6" t="str">
        <f t="shared" si="12"/>
        <v>NO</v>
      </c>
      <c r="U90" s="6" t="str">
        <f t="shared" si="13"/>
        <v>sábado</v>
      </c>
      <c r="V90" s="7">
        <f>IF(A90=orden_agrupada!A90,orden_agrupada!B90,-1)</f>
        <v>159</v>
      </c>
      <c r="W90" s="7">
        <f>IF(A90=orden_agrupada!A90,orden_agrupada!C90,-1)</f>
        <v>64</v>
      </c>
    </row>
    <row r="91" spans="1:23" x14ac:dyDescent="0.3">
      <c r="A91">
        <v>90</v>
      </c>
      <c r="B91" t="s">
        <v>142</v>
      </c>
      <c r="C91">
        <v>3</v>
      </c>
      <c r="D91" s="1">
        <v>45017.053472222222</v>
      </c>
      <c r="E91" s="1">
        <v>45017.134027777778</v>
      </c>
      <c r="F91" t="s">
        <v>32</v>
      </c>
      <c r="G91" t="s">
        <v>14</v>
      </c>
      <c r="H91" t="s">
        <v>15</v>
      </c>
      <c r="I91" s="7">
        <v>30.69</v>
      </c>
      <c r="J91" t="s">
        <v>16</v>
      </c>
      <c r="K91" t="s">
        <v>64</v>
      </c>
      <c r="L91" t="s">
        <v>53</v>
      </c>
      <c r="M91" s="7">
        <f>IF(A91=orden_agrupada!A91,orden_agrupada!B91,-1)+I91</f>
        <v>64.69</v>
      </c>
      <c r="N91" s="5">
        <f t="shared" si="7"/>
        <v>45017.053472222222</v>
      </c>
      <c r="O91" s="6">
        <f t="shared" si="8"/>
        <v>45017.053472222222</v>
      </c>
      <c r="P91" s="6">
        <f t="shared" si="9"/>
        <v>45017.134027777778</v>
      </c>
      <c r="Q91" s="6">
        <f t="shared" si="10"/>
        <v>8.0555555556202307E-2</v>
      </c>
      <c r="R91" s="2">
        <f>IF(A91=orden_agrupada!A91,orden_agrupada!D91/60,-1)</f>
        <v>0.8</v>
      </c>
      <c r="S91" s="6">
        <f t="shared" si="11"/>
        <v>4.7222222222868974E-2</v>
      </c>
      <c r="T91" s="6" t="str">
        <f t="shared" si="12"/>
        <v>SI</v>
      </c>
      <c r="U91" s="6" t="str">
        <f t="shared" si="13"/>
        <v>sábado</v>
      </c>
      <c r="V91" s="7">
        <f>IF(A91=orden_agrupada!A91,orden_agrupada!B91,-1)</f>
        <v>34</v>
      </c>
      <c r="W91" s="7">
        <f>IF(A91=orden_agrupada!A91,orden_agrupada!C91,-1)</f>
        <v>14</v>
      </c>
    </row>
    <row r="92" spans="1:23" x14ac:dyDescent="0.3">
      <c r="A92">
        <v>91</v>
      </c>
      <c r="B92" t="s">
        <v>143</v>
      </c>
      <c r="C92">
        <v>5</v>
      </c>
      <c r="D92" s="1">
        <v>45017.151388888888</v>
      </c>
      <c r="E92" s="1">
        <v>45017.224999999999</v>
      </c>
      <c r="F92" t="s">
        <v>32</v>
      </c>
      <c r="G92" t="s">
        <v>14</v>
      </c>
      <c r="H92" t="s">
        <v>27</v>
      </c>
      <c r="I92" s="7">
        <v>39.1</v>
      </c>
      <c r="J92" t="s">
        <v>16</v>
      </c>
      <c r="K92" t="s">
        <v>17</v>
      </c>
      <c r="L92" t="s">
        <v>41</v>
      </c>
      <c r="M92" s="7">
        <f>IF(A92=orden_agrupada!A92,orden_agrupada!B92,-1)+I92</f>
        <v>332.1</v>
      </c>
      <c r="N92" s="5">
        <f t="shared" si="7"/>
        <v>45017.151388888888</v>
      </c>
      <c r="O92" s="6">
        <f t="shared" si="8"/>
        <v>45017.151388888888</v>
      </c>
      <c r="P92" s="6">
        <f t="shared" si="9"/>
        <v>45017.224999999999</v>
      </c>
      <c r="Q92" s="6">
        <f t="shared" si="10"/>
        <v>7.3611111110949423E-2</v>
      </c>
      <c r="R92" s="2">
        <f>IF(A92=orden_agrupada!A92,orden_agrupada!D92/60,-1)</f>
        <v>2.2000000000000002</v>
      </c>
      <c r="S92" s="6">
        <f t="shared" si="11"/>
        <v>0</v>
      </c>
      <c r="T92" s="6" t="str">
        <f t="shared" si="12"/>
        <v>NO</v>
      </c>
      <c r="U92" s="6" t="str">
        <f t="shared" si="13"/>
        <v>sábado</v>
      </c>
      <c r="V92" s="7">
        <f>IF(A92=orden_agrupada!A92,orden_agrupada!B92,-1)</f>
        <v>293</v>
      </c>
      <c r="W92" s="7">
        <f>IF(A92=orden_agrupada!A92,orden_agrupada!C92,-1)</f>
        <v>117</v>
      </c>
    </row>
    <row r="93" spans="1:23" x14ac:dyDescent="0.3">
      <c r="A93">
        <v>92</v>
      </c>
      <c r="B93" t="s">
        <v>144</v>
      </c>
      <c r="C93">
        <v>2</v>
      </c>
      <c r="D93" s="1">
        <v>45017.149305555555</v>
      </c>
      <c r="E93" s="1">
        <v>45017.256249999999</v>
      </c>
      <c r="F93" t="s">
        <v>26</v>
      </c>
      <c r="G93" t="s">
        <v>21</v>
      </c>
      <c r="H93" t="s">
        <v>27</v>
      </c>
      <c r="I93" s="7">
        <v>12.75</v>
      </c>
      <c r="J93" t="s">
        <v>28</v>
      </c>
      <c r="K93" t="s">
        <v>44</v>
      </c>
      <c r="L93" t="s">
        <v>58</v>
      </c>
      <c r="M93" s="7">
        <f>IF(A93=orden_agrupada!A93,orden_agrupada!B93,-1)+I93</f>
        <v>94.75</v>
      </c>
      <c r="N93" s="5">
        <f t="shared" si="7"/>
        <v>45017.149305555555</v>
      </c>
      <c r="O93" s="6">
        <f t="shared" si="8"/>
        <v>45017.149305555555</v>
      </c>
      <c r="P93" s="6">
        <f t="shared" si="9"/>
        <v>45017.256249999999</v>
      </c>
      <c r="Q93" s="6">
        <f t="shared" si="10"/>
        <v>0.10694444444379769</v>
      </c>
      <c r="R93" s="2">
        <f>IF(A93=orden_agrupada!A93,orden_agrupada!D93/60,-1)</f>
        <v>0.7</v>
      </c>
      <c r="S93" s="6">
        <f t="shared" si="11"/>
        <v>7.7777777777131032E-2</v>
      </c>
      <c r="T93" s="6" t="str">
        <f t="shared" si="12"/>
        <v>SI</v>
      </c>
      <c r="U93" s="6" t="str">
        <f t="shared" si="13"/>
        <v>sábado</v>
      </c>
      <c r="V93" s="7">
        <f>IF(A93=orden_agrupada!A93,orden_agrupada!B93,-1)</f>
        <v>82</v>
      </c>
      <c r="W93" s="7">
        <f>IF(A93=orden_agrupada!A93,orden_agrupada!C93,-1)</f>
        <v>34</v>
      </c>
    </row>
    <row r="94" spans="1:23" x14ac:dyDescent="0.3">
      <c r="A94">
        <v>93</v>
      </c>
      <c r="B94" t="s">
        <v>145</v>
      </c>
      <c r="C94">
        <v>2</v>
      </c>
      <c r="D94" s="1">
        <v>45017.068749999999</v>
      </c>
      <c r="E94" s="1">
        <v>45017.158333333333</v>
      </c>
      <c r="F94" t="s">
        <v>26</v>
      </c>
      <c r="G94" t="s">
        <v>14</v>
      </c>
      <c r="H94" t="s">
        <v>27</v>
      </c>
      <c r="I94" s="7">
        <v>45.66</v>
      </c>
      <c r="J94" t="s">
        <v>28</v>
      </c>
      <c r="K94" t="s">
        <v>37</v>
      </c>
      <c r="L94" t="s">
        <v>58</v>
      </c>
      <c r="M94" s="7">
        <f>IF(A94=orden_agrupada!A94,orden_agrupada!B94,-1)+I94</f>
        <v>74.66</v>
      </c>
      <c r="N94" s="5">
        <f t="shared" si="7"/>
        <v>45017.068749999999</v>
      </c>
      <c r="O94" s="6">
        <f t="shared" si="8"/>
        <v>45017.068749999999</v>
      </c>
      <c r="P94" s="6">
        <f t="shared" si="9"/>
        <v>45017.158333333333</v>
      </c>
      <c r="Q94" s="6">
        <f t="shared" si="10"/>
        <v>8.9583333334303461E-2</v>
      </c>
      <c r="R94" s="2">
        <f>IF(A94=orden_agrupada!A94,orden_agrupada!D94/60,-1)</f>
        <v>0.3</v>
      </c>
      <c r="S94" s="6">
        <f t="shared" si="11"/>
        <v>7.7083333334303464E-2</v>
      </c>
      <c r="T94" s="6" t="str">
        <f t="shared" si="12"/>
        <v>SI</v>
      </c>
      <c r="U94" s="6" t="str">
        <f t="shared" si="13"/>
        <v>sábado</v>
      </c>
      <c r="V94" s="7">
        <f>IF(A94=orden_agrupada!A94,orden_agrupada!B94,-1)</f>
        <v>29</v>
      </c>
      <c r="W94" s="7">
        <f>IF(A94=orden_agrupada!A94,orden_agrupada!C94,-1)</f>
        <v>12</v>
      </c>
    </row>
    <row r="95" spans="1:23" x14ac:dyDescent="0.3">
      <c r="A95">
        <v>94</v>
      </c>
      <c r="B95" t="s">
        <v>146</v>
      </c>
      <c r="C95">
        <v>1</v>
      </c>
      <c r="D95" s="1">
        <v>45017.077777777777</v>
      </c>
      <c r="E95" s="1">
        <v>45017.203472222223</v>
      </c>
      <c r="F95" t="s">
        <v>36</v>
      </c>
      <c r="G95" t="s">
        <v>14</v>
      </c>
      <c r="H95" t="s">
        <v>27</v>
      </c>
      <c r="I95" s="7">
        <v>28.36</v>
      </c>
      <c r="J95" t="s">
        <v>43</v>
      </c>
      <c r="K95" t="s">
        <v>67</v>
      </c>
      <c r="L95" t="s">
        <v>50</v>
      </c>
      <c r="M95" s="7">
        <f>IF(A95=orden_agrupada!A95,orden_agrupada!B95,-1)+I95</f>
        <v>281.36</v>
      </c>
      <c r="N95" s="5">
        <f t="shared" si="7"/>
        <v>45017.077777777777</v>
      </c>
      <c r="O95" s="6">
        <f t="shared" si="8"/>
        <v>45017.077777777777</v>
      </c>
      <c r="P95" s="6">
        <f t="shared" si="9"/>
        <v>45017.203472222223</v>
      </c>
      <c r="Q95" s="6">
        <f t="shared" si="10"/>
        <v>0.13611111111337473</v>
      </c>
      <c r="R95" s="2">
        <f>IF(A95=orden_agrupada!A95,orden_agrupada!D95/60,-1)</f>
        <v>2.15</v>
      </c>
      <c r="S95" s="6">
        <f t="shared" si="11"/>
        <v>4.6527777780041413E-2</v>
      </c>
      <c r="T95" s="6" t="str">
        <f t="shared" si="12"/>
        <v>SI</v>
      </c>
      <c r="U95" s="6" t="str">
        <f t="shared" si="13"/>
        <v>sábado</v>
      </c>
      <c r="V95" s="7">
        <f>IF(A95=orden_agrupada!A95,orden_agrupada!B95,-1)</f>
        <v>253</v>
      </c>
      <c r="W95" s="7">
        <f>IF(A95=orden_agrupada!A95,orden_agrupada!C95,-1)</f>
        <v>101</v>
      </c>
    </row>
    <row r="96" spans="1:23" x14ac:dyDescent="0.3">
      <c r="A96">
        <v>95</v>
      </c>
      <c r="B96" t="s">
        <v>147</v>
      </c>
      <c r="C96">
        <v>5</v>
      </c>
      <c r="D96" s="1">
        <v>45017.138194444444</v>
      </c>
      <c r="E96" s="1">
        <v>45017.254861111112</v>
      </c>
      <c r="F96" t="s">
        <v>26</v>
      </c>
      <c r="G96" t="s">
        <v>40</v>
      </c>
      <c r="H96" t="s">
        <v>27</v>
      </c>
      <c r="I96" s="7">
        <v>24.68</v>
      </c>
      <c r="J96" t="s">
        <v>43</v>
      </c>
      <c r="K96" t="s">
        <v>17</v>
      </c>
      <c r="L96" t="s">
        <v>38</v>
      </c>
      <c r="M96" s="7">
        <f>IF(A96=orden_agrupada!A96,orden_agrupada!B96,-1)+I96</f>
        <v>177.68</v>
      </c>
      <c r="N96" s="5">
        <f t="shared" si="7"/>
        <v>45017.138194444444</v>
      </c>
      <c r="O96" s="6">
        <f t="shared" si="8"/>
        <v>45017.138194444444</v>
      </c>
      <c r="P96" s="6">
        <f t="shared" si="9"/>
        <v>45017.254861111112</v>
      </c>
      <c r="Q96" s="6">
        <f t="shared" si="10"/>
        <v>0.12708333333527358</v>
      </c>
      <c r="R96" s="2">
        <f>IF(A96=orden_agrupada!A96,orden_agrupada!D96/60,-1)</f>
        <v>0.68333333333333335</v>
      </c>
      <c r="S96" s="6">
        <f t="shared" si="11"/>
        <v>9.8611111113051361E-2</v>
      </c>
      <c r="T96" s="6" t="str">
        <f t="shared" si="12"/>
        <v>SI</v>
      </c>
      <c r="U96" s="6" t="str">
        <f t="shared" si="13"/>
        <v>sábado</v>
      </c>
      <c r="V96" s="7">
        <f>IF(A96=orden_agrupada!A96,orden_agrupada!B96,-1)</f>
        <v>153</v>
      </c>
      <c r="W96" s="7">
        <f>IF(A96=orden_agrupada!A96,orden_agrupada!C96,-1)</f>
        <v>63</v>
      </c>
    </row>
    <row r="97" spans="1:23" x14ac:dyDescent="0.3">
      <c r="A97">
        <v>96</v>
      </c>
      <c r="B97" t="s">
        <v>148</v>
      </c>
      <c r="C97">
        <v>5</v>
      </c>
      <c r="D97" s="1">
        <v>45017.082638888889</v>
      </c>
      <c r="E97" s="1">
        <v>45017.226388888892</v>
      </c>
      <c r="F97" t="s">
        <v>36</v>
      </c>
      <c r="G97" t="s">
        <v>21</v>
      </c>
      <c r="H97" t="s">
        <v>27</v>
      </c>
      <c r="I97" s="7">
        <v>33.630000000000003</v>
      </c>
      <c r="J97" t="s">
        <v>28</v>
      </c>
      <c r="K97" t="s">
        <v>49</v>
      </c>
      <c r="L97" t="s">
        <v>34</v>
      </c>
      <c r="M97" s="7">
        <f>IF(A97=orden_agrupada!A97,orden_agrupada!B97,-1)+I97</f>
        <v>209.63</v>
      </c>
      <c r="N97" s="5">
        <f t="shared" si="7"/>
        <v>45017.082638888889</v>
      </c>
      <c r="O97" s="6">
        <f t="shared" si="8"/>
        <v>45017.082638888889</v>
      </c>
      <c r="P97" s="6">
        <f t="shared" si="9"/>
        <v>45017.226388888892</v>
      </c>
      <c r="Q97" s="6">
        <f t="shared" si="10"/>
        <v>0.14375000000291038</v>
      </c>
      <c r="R97" s="2">
        <f>IF(A97=orden_agrupada!A97,orden_agrupada!D97/60,-1)</f>
        <v>1.2666666666666666</v>
      </c>
      <c r="S97" s="6">
        <f t="shared" si="11"/>
        <v>9.0972222225132612E-2</v>
      </c>
      <c r="T97" s="6" t="str">
        <f t="shared" si="12"/>
        <v>SI</v>
      </c>
      <c r="U97" s="6" t="str">
        <f t="shared" si="13"/>
        <v>sábado</v>
      </c>
      <c r="V97" s="7">
        <f>IF(A97=orden_agrupada!A97,orden_agrupada!B97,-1)</f>
        <v>176</v>
      </c>
      <c r="W97" s="7">
        <f>IF(A97=orden_agrupada!A97,orden_agrupada!C97,-1)</f>
        <v>72</v>
      </c>
    </row>
    <row r="98" spans="1:23" x14ac:dyDescent="0.3">
      <c r="A98">
        <v>97</v>
      </c>
      <c r="B98" t="s">
        <v>149</v>
      </c>
      <c r="C98">
        <v>2</v>
      </c>
      <c r="D98" s="1">
        <v>45017.073611111111</v>
      </c>
      <c r="E98" s="1">
        <v>45017.127083333333</v>
      </c>
      <c r="F98" t="s">
        <v>26</v>
      </c>
      <c r="G98" t="s">
        <v>40</v>
      </c>
      <c r="H98" t="s">
        <v>27</v>
      </c>
      <c r="I98" s="7">
        <v>19.22</v>
      </c>
      <c r="J98" t="s">
        <v>43</v>
      </c>
      <c r="K98" t="s">
        <v>64</v>
      </c>
      <c r="L98" t="s">
        <v>74</v>
      </c>
      <c r="M98" s="7">
        <f>IF(A98=orden_agrupada!A98,orden_agrupada!B98,-1)+I98</f>
        <v>207.22</v>
      </c>
      <c r="N98" s="5">
        <f t="shared" si="7"/>
        <v>45017.073611111111</v>
      </c>
      <c r="O98" s="6">
        <f t="shared" si="8"/>
        <v>45017.073611111111</v>
      </c>
      <c r="P98" s="6">
        <f t="shared" si="9"/>
        <v>45017.127083333333</v>
      </c>
      <c r="Q98" s="6">
        <f t="shared" si="10"/>
        <v>6.3888888888565518E-2</v>
      </c>
      <c r="R98" s="2">
        <f>IF(A98=orden_agrupada!A98,orden_agrupada!D98/60,-1)</f>
        <v>1.3166666666666667</v>
      </c>
      <c r="S98" s="6">
        <f t="shared" si="11"/>
        <v>9.0277777774544071E-3</v>
      </c>
      <c r="T98" s="6" t="str">
        <f t="shared" si="12"/>
        <v>SI</v>
      </c>
      <c r="U98" s="6" t="str">
        <f t="shared" si="13"/>
        <v>sábado</v>
      </c>
      <c r="V98" s="7">
        <f>IF(A98=orden_agrupada!A98,orden_agrupada!B98,-1)</f>
        <v>188</v>
      </c>
      <c r="W98" s="7">
        <f>IF(A98=orden_agrupada!A98,orden_agrupada!C98,-1)</f>
        <v>77</v>
      </c>
    </row>
    <row r="99" spans="1:23" x14ac:dyDescent="0.3">
      <c r="A99">
        <v>98</v>
      </c>
      <c r="B99" t="s">
        <v>150</v>
      </c>
      <c r="C99">
        <v>3</v>
      </c>
      <c r="D99" s="1">
        <v>45017.042361111111</v>
      </c>
      <c r="E99" s="1">
        <v>45017.140277777777</v>
      </c>
      <c r="F99" t="s">
        <v>32</v>
      </c>
      <c r="G99" t="s">
        <v>14</v>
      </c>
      <c r="H99" t="s">
        <v>27</v>
      </c>
      <c r="I99" s="7">
        <v>17.149999999999999</v>
      </c>
      <c r="J99" t="s">
        <v>43</v>
      </c>
      <c r="K99" t="s">
        <v>49</v>
      </c>
      <c r="L99" t="s">
        <v>60</v>
      </c>
      <c r="M99" s="7">
        <f>IF(A99=orden_agrupada!A99,orden_agrupada!B99,-1)+I99</f>
        <v>183.15</v>
      </c>
      <c r="N99" s="5">
        <f t="shared" si="7"/>
        <v>45017.042361111111</v>
      </c>
      <c r="O99" s="6">
        <f t="shared" si="8"/>
        <v>45017.042361111111</v>
      </c>
      <c r="P99" s="6">
        <f t="shared" si="9"/>
        <v>45017.140277777777</v>
      </c>
      <c r="Q99" s="6">
        <f t="shared" si="10"/>
        <v>0.10833333333236321</v>
      </c>
      <c r="R99" s="2">
        <f>IF(A99=orden_agrupada!A99,orden_agrupada!D99/60,-1)</f>
        <v>2.3333333333333335</v>
      </c>
      <c r="S99" s="6">
        <f t="shared" si="11"/>
        <v>1.1111111110140987E-2</v>
      </c>
      <c r="T99" s="6" t="str">
        <f t="shared" si="12"/>
        <v>SI</v>
      </c>
      <c r="U99" s="6" t="str">
        <f t="shared" si="13"/>
        <v>sábado</v>
      </c>
      <c r="V99" s="7">
        <f>IF(A99=orden_agrupada!A99,orden_agrupada!B99,-1)</f>
        <v>166</v>
      </c>
      <c r="W99" s="7">
        <f>IF(A99=orden_agrupada!A99,orden_agrupada!C99,-1)</f>
        <v>68</v>
      </c>
    </row>
    <row r="100" spans="1:23" x14ac:dyDescent="0.3">
      <c r="A100">
        <v>99</v>
      </c>
      <c r="B100" t="s">
        <v>57</v>
      </c>
      <c r="C100">
        <v>6</v>
      </c>
      <c r="D100" s="1">
        <v>45017.098611111112</v>
      </c>
      <c r="E100" s="1">
        <v>45017.262499999997</v>
      </c>
      <c r="F100" t="s">
        <v>26</v>
      </c>
      <c r="G100" t="s">
        <v>14</v>
      </c>
      <c r="H100" t="s">
        <v>27</v>
      </c>
      <c r="I100" s="7">
        <v>33.549999999999997</v>
      </c>
      <c r="J100" t="s">
        <v>43</v>
      </c>
      <c r="K100" t="s">
        <v>67</v>
      </c>
      <c r="L100" t="s">
        <v>50</v>
      </c>
      <c r="M100" s="7">
        <f>IF(A100=orden_agrupada!A100,orden_agrupada!B100,-1)+I100</f>
        <v>172.55</v>
      </c>
      <c r="N100" s="5">
        <f t="shared" si="7"/>
        <v>45017.098611111112</v>
      </c>
      <c r="O100" s="6">
        <f t="shared" si="8"/>
        <v>45017.098611111112</v>
      </c>
      <c r="P100" s="6">
        <f t="shared" si="9"/>
        <v>45017.262499999997</v>
      </c>
      <c r="Q100" s="6">
        <f t="shared" si="10"/>
        <v>0.17430555555135166</v>
      </c>
      <c r="R100" s="2">
        <f>IF(A100=orden_agrupada!A100,orden_agrupada!D100/60,-1)</f>
        <v>1.4333333333333333</v>
      </c>
      <c r="S100" s="6">
        <f t="shared" si="11"/>
        <v>0.11458333332912944</v>
      </c>
      <c r="T100" s="6" t="str">
        <f t="shared" si="12"/>
        <v>SI</v>
      </c>
      <c r="U100" s="6" t="str">
        <f t="shared" si="13"/>
        <v>sábado</v>
      </c>
      <c r="V100" s="7">
        <f>IF(A100=orden_agrupada!A100,orden_agrupada!B100,-1)</f>
        <v>139</v>
      </c>
      <c r="W100" s="7">
        <f>IF(A100=orden_agrupada!A100,orden_agrupada!C100,-1)</f>
        <v>56</v>
      </c>
    </row>
    <row r="101" spans="1:23" x14ac:dyDescent="0.3">
      <c r="A101">
        <v>100</v>
      </c>
      <c r="B101" t="s">
        <v>39</v>
      </c>
      <c r="C101">
        <v>1</v>
      </c>
      <c r="D101" s="1">
        <v>45017.147222222222</v>
      </c>
      <c r="E101" s="1">
        <v>45017.28125</v>
      </c>
      <c r="F101" t="s">
        <v>20</v>
      </c>
      <c r="G101" t="s">
        <v>14</v>
      </c>
      <c r="H101" t="s">
        <v>27</v>
      </c>
      <c r="I101" s="7">
        <v>15.15</v>
      </c>
      <c r="J101" t="s">
        <v>16</v>
      </c>
      <c r="K101" t="s">
        <v>33</v>
      </c>
      <c r="L101" t="s">
        <v>18</v>
      </c>
      <c r="M101" s="7">
        <f>IF(A101=orden_agrupada!A101,orden_agrupada!B101,-1)+I101</f>
        <v>181.15</v>
      </c>
      <c r="N101" s="5">
        <f t="shared" si="7"/>
        <v>45017.147222222222</v>
      </c>
      <c r="O101" s="6">
        <f t="shared" si="8"/>
        <v>45017.147222222222</v>
      </c>
      <c r="P101" s="6">
        <f t="shared" si="9"/>
        <v>45017.28125</v>
      </c>
      <c r="Q101" s="6">
        <f t="shared" si="10"/>
        <v>0.13402777777810115</v>
      </c>
      <c r="R101" s="2">
        <f>IF(A101=orden_agrupada!A101,orden_agrupada!D101/60,-1)</f>
        <v>1.7166666666666666</v>
      </c>
      <c r="S101" s="6">
        <f t="shared" si="11"/>
        <v>6.250000000032338E-2</v>
      </c>
      <c r="T101" s="6" t="str">
        <f t="shared" si="12"/>
        <v>SI</v>
      </c>
      <c r="U101" s="6" t="str">
        <f t="shared" si="13"/>
        <v>sábado</v>
      </c>
      <c r="V101" s="7">
        <f>IF(A101=orden_agrupada!A101,orden_agrupada!B101,-1)</f>
        <v>166</v>
      </c>
      <c r="W101" s="7">
        <f>IF(A101=orden_agrupada!A101,orden_agrupada!C101,-1)</f>
        <v>68</v>
      </c>
    </row>
    <row r="102" spans="1:23" x14ac:dyDescent="0.3">
      <c r="A102">
        <v>101</v>
      </c>
      <c r="B102" t="s">
        <v>151</v>
      </c>
      <c r="C102">
        <v>5</v>
      </c>
      <c r="D102" s="1">
        <v>45017.009722222225</v>
      </c>
      <c r="E102" s="1">
        <v>45017.09375</v>
      </c>
      <c r="F102" t="s">
        <v>36</v>
      </c>
      <c r="G102" t="s">
        <v>14</v>
      </c>
      <c r="H102" t="s">
        <v>27</v>
      </c>
      <c r="I102" s="7">
        <v>15.09</v>
      </c>
      <c r="J102" t="s">
        <v>28</v>
      </c>
      <c r="K102" t="s">
        <v>44</v>
      </c>
      <c r="L102" t="s">
        <v>24</v>
      </c>
      <c r="M102" s="7">
        <f>IF(A102=orden_agrupada!A102,orden_agrupada!B102,-1)+I102</f>
        <v>153.09</v>
      </c>
      <c r="N102" s="5">
        <f t="shared" si="7"/>
        <v>45017.009722222225</v>
      </c>
      <c r="O102" s="6">
        <f t="shared" si="8"/>
        <v>45017.009722222225</v>
      </c>
      <c r="P102" s="6">
        <f t="shared" si="9"/>
        <v>45017.09375</v>
      </c>
      <c r="Q102" s="6">
        <f t="shared" si="10"/>
        <v>8.4027777775190771E-2</v>
      </c>
      <c r="R102" s="2">
        <f>IF(A102=orden_agrupada!A102,orden_agrupada!D102/60,-1)</f>
        <v>2.2333333333333334</v>
      </c>
      <c r="S102" s="6">
        <f t="shared" si="11"/>
        <v>0</v>
      </c>
      <c r="T102" s="6" t="str">
        <f t="shared" si="12"/>
        <v>NO</v>
      </c>
      <c r="U102" s="6" t="str">
        <f t="shared" si="13"/>
        <v>sábado</v>
      </c>
      <c r="V102" s="7">
        <f>IF(A102=orden_agrupada!A102,orden_agrupada!B102,-1)</f>
        <v>138</v>
      </c>
      <c r="W102" s="7">
        <f>IF(A102=orden_agrupada!A102,orden_agrupada!C102,-1)</f>
        <v>55</v>
      </c>
    </row>
    <row r="103" spans="1:23" x14ac:dyDescent="0.3">
      <c r="A103">
        <v>102</v>
      </c>
      <c r="B103" t="s">
        <v>152</v>
      </c>
      <c r="C103">
        <v>2</v>
      </c>
      <c r="D103" s="1">
        <v>45017.064583333333</v>
      </c>
      <c r="E103" s="1">
        <v>45017.176388888889</v>
      </c>
      <c r="F103" t="s">
        <v>13</v>
      </c>
      <c r="G103" t="s">
        <v>14</v>
      </c>
      <c r="H103" t="s">
        <v>27</v>
      </c>
      <c r="I103" s="7">
        <v>12.65</v>
      </c>
      <c r="J103" t="s">
        <v>16</v>
      </c>
      <c r="K103" t="s">
        <v>44</v>
      </c>
      <c r="L103" t="s">
        <v>55</v>
      </c>
      <c r="M103" s="7">
        <f>IF(A103=orden_agrupada!A103,orden_agrupada!B103,-1)+I103</f>
        <v>183.65</v>
      </c>
      <c r="N103" s="5">
        <f t="shared" si="7"/>
        <v>45017.064583333333</v>
      </c>
      <c r="O103" s="6">
        <f t="shared" si="8"/>
        <v>45017.064583333333</v>
      </c>
      <c r="P103" s="6">
        <f t="shared" si="9"/>
        <v>45017.176388888889</v>
      </c>
      <c r="Q103" s="6">
        <f t="shared" si="10"/>
        <v>0.11180555555620231</v>
      </c>
      <c r="R103" s="2">
        <f>IF(A103=orden_agrupada!A103,orden_agrupada!D103/60,-1)</f>
        <v>0.76666666666666672</v>
      </c>
      <c r="S103" s="6">
        <f t="shared" si="11"/>
        <v>7.9861111111757865E-2</v>
      </c>
      <c r="T103" s="6" t="str">
        <f t="shared" si="12"/>
        <v>SI</v>
      </c>
      <c r="U103" s="6" t="str">
        <f t="shared" si="13"/>
        <v>sábado</v>
      </c>
      <c r="V103" s="7">
        <f>IF(A103=orden_agrupada!A103,orden_agrupada!B103,-1)</f>
        <v>171</v>
      </c>
      <c r="W103" s="7">
        <f>IF(A103=orden_agrupada!A103,orden_agrupada!C103,-1)</f>
        <v>72</v>
      </c>
    </row>
    <row r="104" spans="1:23" x14ac:dyDescent="0.3">
      <c r="A104">
        <v>103</v>
      </c>
      <c r="B104" t="s">
        <v>153</v>
      </c>
      <c r="C104">
        <v>3</v>
      </c>
      <c r="D104" s="1">
        <v>45017.070833333331</v>
      </c>
      <c r="E104" s="1">
        <v>45017.215277777781</v>
      </c>
      <c r="F104" t="s">
        <v>36</v>
      </c>
      <c r="G104" t="s">
        <v>14</v>
      </c>
      <c r="H104" t="s">
        <v>15</v>
      </c>
      <c r="I104" s="7">
        <v>26.75</v>
      </c>
      <c r="J104" t="s">
        <v>16</v>
      </c>
      <c r="K104" t="s">
        <v>29</v>
      </c>
      <c r="L104" t="s">
        <v>90</v>
      </c>
      <c r="M104" s="7">
        <f>IF(A104=orden_agrupada!A104,orden_agrupada!B104,-1)+I104</f>
        <v>99.75</v>
      </c>
      <c r="N104" s="5">
        <f t="shared" si="7"/>
        <v>45017.070833333331</v>
      </c>
      <c r="O104" s="6">
        <f t="shared" si="8"/>
        <v>45017.070833333331</v>
      </c>
      <c r="P104" s="6">
        <f t="shared" si="9"/>
        <v>45017.215277777781</v>
      </c>
      <c r="Q104" s="6">
        <f t="shared" si="10"/>
        <v>0.14444444444961846</v>
      </c>
      <c r="R104" s="2">
        <f>IF(A104=orden_agrupada!A104,orden_agrupada!D104/60,-1)</f>
        <v>1.65</v>
      </c>
      <c r="S104" s="6">
        <f t="shared" si="11"/>
        <v>7.5694444449618467E-2</v>
      </c>
      <c r="T104" s="6" t="str">
        <f t="shared" si="12"/>
        <v>SI</v>
      </c>
      <c r="U104" s="6" t="str">
        <f t="shared" si="13"/>
        <v>sábado</v>
      </c>
      <c r="V104" s="7">
        <f>IF(A104=orden_agrupada!A104,orden_agrupada!B104,-1)</f>
        <v>73</v>
      </c>
      <c r="W104" s="7">
        <f>IF(A104=orden_agrupada!A104,orden_agrupada!C104,-1)</f>
        <v>30</v>
      </c>
    </row>
    <row r="105" spans="1:23" x14ac:dyDescent="0.3">
      <c r="A105">
        <v>104</v>
      </c>
      <c r="B105" t="s">
        <v>154</v>
      </c>
      <c r="C105">
        <v>4</v>
      </c>
      <c r="D105" s="1">
        <v>45017.061111111114</v>
      </c>
      <c r="E105" s="1">
        <v>45017.113888888889</v>
      </c>
      <c r="F105" t="s">
        <v>13</v>
      </c>
      <c r="G105" t="s">
        <v>21</v>
      </c>
      <c r="H105" t="s">
        <v>15</v>
      </c>
      <c r="I105" s="7">
        <v>11.12</v>
      </c>
      <c r="J105" t="s">
        <v>16</v>
      </c>
      <c r="K105" t="s">
        <v>52</v>
      </c>
      <c r="L105" t="s">
        <v>106</v>
      </c>
      <c r="M105" s="7">
        <f>IF(A105=orden_agrupada!A105,orden_agrupada!B105,-1)+I105</f>
        <v>88.12</v>
      </c>
      <c r="N105" s="5">
        <f t="shared" si="7"/>
        <v>45017.061111111114</v>
      </c>
      <c r="O105" s="6">
        <f t="shared" si="8"/>
        <v>45017.061111111114</v>
      </c>
      <c r="P105" s="6">
        <f t="shared" si="9"/>
        <v>45017.113888888889</v>
      </c>
      <c r="Q105" s="6">
        <f t="shared" si="10"/>
        <v>5.2777777775190771E-2</v>
      </c>
      <c r="R105" s="2">
        <f>IF(A105=orden_agrupada!A105,orden_agrupada!D105/60,-1)</f>
        <v>0.91666666666666663</v>
      </c>
      <c r="S105" s="6">
        <f t="shared" si="11"/>
        <v>1.458333333074633E-2</v>
      </c>
      <c r="T105" s="6" t="str">
        <f t="shared" si="12"/>
        <v>SI</v>
      </c>
      <c r="U105" s="6" t="str">
        <f t="shared" si="13"/>
        <v>sábado</v>
      </c>
      <c r="V105" s="7">
        <f>IF(A105=orden_agrupada!A105,orden_agrupada!B105,-1)</f>
        <v>77</v>
      </c>
      <c r="W105" s="7">
        <f>IF(A105=orden_agrupada!A105,orden_agrupada!C105,-1)</f>
        <v>30</v>
      </c>
    </row>
    <row r="106" spans="1:23" x14ac:dyDescent="0.3">
      <c r="A106">
        <v>105</v>
      </c>
      <c r="B106" t="s">
        <v>155</v>
      </c>
      <c r="C106">
        <v>6</v>
      </c>
      <c r="D106" s="1">
        <v>45017.054166666669</v>
      </c>
      <c r="E106" s="1">
        <v>45017.166666666664</v>
      </c>
      <c r="F106" t="s">
        <v>13</v>
      </c>
      <c r="G106" t="s">
        <v>14</v>
      </c>
      <c r="H106" t="s">
        <v>27</v>
      </c>
      <c r="I106" s="7">
        <v>15.64</v>
      </c>
      <c r="J106" t="s">
        <v>28</v>
      </c>
      <c r="K106" t="s">
        <v>29</v>
      </c>
      <c r="L106" t="s">
        <v>60</v>
      </c>
      <c r="M106" s="7">
        <f>IF(A106=orden_agrupada!A106,orden_agrupada!B106,-1)+I106</f>
        <v>156.63999999999999</v>
      </c>
      <c r="N106" s="5">
        <f t="shared" si="7"/>
        <v>45017.054166666669</v>
      </c>
      <c r="O106" s="6">
        <f t="shared" si="8"/>
        <v>45017.054166666669</v>
      </c>
      <c r="P106" s="6">
        <f t="shared" si="9"/>
        <v>45017.166666666664</v>
      </c>
      <c r="Q106" s="6">
        <f t="shared" si="10"/>
        <v>0.11249999999563443</v>
      </c>
      <c r="R106" s="2">
        <f>IF(A106=orden_agrupada!A106,orden_agrupada!D106/60,-1)</f>
        <v>0.71666666666666667</v>
      </c>
      <c r="S106" s="6">
        <f t="shared" si="11"/>
        <v>8.2638888884523309E-2</v>
      </c>
      <c r="T106" s="6" t="str">
        <f t="shared" si="12"/>
        <v>SI</v>
      </c>
      <c r="U106" s="6" t="str">
        <f t="shared" si="13"/>
        <v>sábado</v>
      </c>
      <c r="V106" s="7">
        <f>IF(A106=orden_agrupada!A106,orden_agrupada!B106,-1)</f>
        <v>141</v>
      </c>
      <c r="W106" s="7">
        <f>IF(A106=orden_agrupada!A106,orden_agrupada!C106,-1)</f>
        <v>57</v>
      </c>
    </row>
    <row r="107" spans="1:23" x14ac:dyDescent="0.3">
      <c r="A107">
        <v>106</v>
      </c>
      <c r="B107" t="s">
        <v>156</v>
      </c>
      <c r="C107">
        <v>3</v>
      </c>
      <c r="D107" s="1">
        <v>45017.083333333336</v>
      </c>
      <c r="E107" s="1">
        <v>45017.213888888888</v>
      </c>
      <c r="F107" t="s">
        <v>36</v>
      </c>
      <c r="G107" t="s">
        <v>21</v>
      </c>
      <c r="H107" t="s">
        <v>22</v>
      </c>
      <c r="I107" s="7">
        <v>22.72</v>
      </c>
      <c r="J107" t="s">
        <v>28</v>
      </c>
      <c r="K107" t="s">
        <v>52</v>
      </c>
      <c r="L107" t="s">
        <v>53</v>
      </c>
      <c r="M107" s="7">
        <f>IF(A107=orden_agrupada!A107,orden_agrupada!B107,-1)+I107</f>
        <v>90.72</v>
      </c>
      <c r="N107" s="5">
        <f t="shared" si="7"/>
        <v>45017.083333333336</v>
      </c>
      <c r="O107" s="6">
        <f t="shared" si="8"/>
        <v>45017.083333333336</v>
      </c>
      <c r="P107" s="6">
        <f t="shared" si="9"/>
        <v>45017.213888888888</v>
      </c>
      <c r="Q107" s="6">
        <f t="shared" si="10"/>
        <v>0.13055555555183673</v>
      </c>
      <c r="R107" s="2">
        <f>IF(A107=orden_agrupada!A107,orden_agrupada!D107/60,-1)</f>
        <v>0.48333333333333334</v>
      </c>
      <c r="S107" s="6">
        <f t="shared" si="11"/>
        <v>0.11041666666294785</v>
      </c>
      <c r="T107" s="6" t="str">
        <f t="shared" si="12"/>
        <v>SI</v>
      </c>
      <c r="U107" s="6" t="str">
        <f t="shared" si="13"/>
        <v>sábado</v>
      </c>
      <c r="V107" s="7">
        <f>IF(A107=orden_agrupada!A107,orden_agrupada!B107,-1)</f>
        <v>68</v>
      </c>
      <c r="W107" s="7">
        <f>IF(A107=orden_agrupada!A107,orden_agrupada!C107,-1)</f>
        <v>28</v>
      </c>
    </row>
    <row r="108" spans="1:23" x14ac:dyDescent="0.3">
      <c r="A108">
        <v>107</v>
      </c>
      <c r="B108" t="s">
        <v>157</v>
      </c>
      <c r="C108">
        <v>5</v>
      </c>
      <c r="D108" s="1">
        <v>45017.061805555553</v>
      </c>
      <c r="E108" s="1">
        <v>45017.123611111114</v>
      </c>
      <c r="F108" t="s">
        <v>26</v>
      </c>
      <c r="G108" t="s">
        <v>14</v>
      </c>
      <c r="H108" t="s">
        <v>15</v>
      </c>
      <c r="I108" s="7">
        <v>48.77</v>
      </c>
      <c r="J108" t="s">
        <v>16</v>
      </c>
      <c r="K108" t="s">
        <v>49</v>
      </c>
      <c r="L108" t="s">
        <v>45</v>
      </c>
      <c r="M108" s="7">
        <f>IF(A108=orden_agrupada!A108,orden_agrupada!B108,-1)+I108</f>
        <v>301.77</v>
      </c>
      <c r="N108" s="5">
        <f t="shared" si="7"/>
        <v>45017.061805555553</v>
      </c>
      <c r="O108" s="6">
        <f t="shared" si="8"/>
        <v>45017.061805555553</v>
      </c>
      <c r="P108" s="6">
        <f t="shared" si="9"/>
        <v>45017.123611111114</v>
      </c>
      <c r="Q108" s="6">
        <f t="shared" si="10"/>
        <v>6.1805555560567882E-2</v>
      </c>
      <c r="R108" s="2">
        <f>IF(A108=orden_agrupada!A108,orden_agrupada!D108/60,-1)</f>
        <v>2.35</v>
      </c>
      <c r="S108" s="6">
        <f t="shared" si="11"/>
        <v>0</v>
      </c>
      <c r="T108" s="6" t="str">
        <f t="shared" si="12"/>
        <v>NO</v>
      </c>
      <c r="U108" s="6" t="str">
        <f t="shared" si="13"/>
        <v>sábado</v>
      </c>
      <c r="V108" s="7">
        <f>IF(A108=orden_agrupada!A108,orden_agrupada!B108,-1)</f>
        <v>253</v>
      </c>
      <c r="W108" s="7">
        <f>IF(A108=orden_agrupada!A108,orden_agrupada!C108,-1)</f>
        <v>104</v>
      </c>
    </row>
    <row r="109" spans="1:23" x14ac:dyDescent="0.3">
      <c r="A109">
        <v>108</v>
      </c>
      <c r="B109" t="s">
        <v>158</v>
      </c>
      <c r="C109">
        <v>3</v>
      </c>
      <c r="D109" s="1">
        <v>45017.063888888886</v>
      </c>
      <c r="E109" s="1">
        <v>45017.150694444441</v>
      </c>
      <c r="F109" t="s">
        <v>36</v>
      </c>
      <c r="G109" t="s">
        <v>21</v>
      </c>
      <c r="H109" t="s">
        <v>15</v>
      </c>
      <c r="I109" s="7">
        <v>23.26</v>
      </c>
      <c r="J109" t="s">
        <v>16</v>
      </c>
      <c r="K109" t="s">
        <v>33</v>
      </c>
      <c r="L109" t="s">
        <v>58</v>
      </c>
      <c r="M109" s="7">
        <f>IF(A109=orden_agrupada!A109,orden_agrupada!B109,-1)+I109</f>
        <v>147.26</v>
      </c>
      <c r="N109" s="5">
        <f t="shared" si="7"/>
        <v>45017.063888888886</v>
      </c>
      <c r="O109" s="6">
        <f t="shared" si="8"/>
        <v>45017.063888888886</v>
      </c>
      <c r="P109" s="6">
        <f t="shared" si="9"/>
        <v>45017.150694444441</v>
      </c>
      <c r="Q109" s="6">
        <f t="shared" si="10"/>
        <v>8.6805555554747116E-2</v>
      </c>
      <c r="R109" s="2">
        <f>IF(A109=orden_agrupada!A109,orden_agrupada!D109/60,-1)</f>
        <v>1.9166666666666667</v>
      </c>
      <c r="S109" s="6">
        <f t="shared" si="11"/>
        <v>6.9444444436360109E-3</v>
      </c>
      <c r="T109" s="6" t="str">
        <f t="shared" si="12"/>
        <v>SI</v>
      </c>
      <c r="U109" s="6" t="str">
        <f t="shared" si="13"/>
        <v>sábado</v>
      </c>
      <c r="V109" s="7">
        <f>IF(A109=orden_agrupada!A109,orden_agrupada!B109,-1)</f>
        <v>124</v>
      </c>
      <c r="W109" s="7">
        <f>IF(A109=orden_agrupada!A109,orden_agrupada!C109,-1)</f>
        <v>52</v>
      </c>
    </row>
    <row r="110" spans="1:23" x14ac:dyDescent="0.3">
      <c r="A110">
        <v>109</v>
      </c>
      <c r="B110" t="s">
        <v>159</v>
      </c>
      <c r="C110">
        <v>2</v>
      </c>
      <c r="D110" s="1">
        <v>45017.059027777781</v>
      </c>
      <c r="E110" s="1">
        <v>45017.101388888892</v>
      </c>
      <c r="F110" t="s">
        <v>36</v>
      </c>
      <c r="G110" t="s">
        <v>21</v>
      </c>
      <c r="H110" t="s">
        <v>27</v>
      </c>
      <c r="I110" s="7">
        <v>42.95</v>
      </c>
      <c r="J110" t="s">
        <v>28</v>
      </c>
      <c r="K110" t="s">
        <v>64</v>
      </c>
      <c r="L110" t="s">
        <v>53</v>
      </c>
      <c r="M110" s="7">
        <f>IF(A110=orden_agrupada!A110,orden_agrupada!B110,-1)+I110</f>
        <v>211.95</v>
      </c>
      <c r="N110" s="5">
        <f t="shared" si="7"/>
        <v>45017.059027777781</v>
      </c>
      <c r="O110" s="6">
        <f t="shared" si="8"/>
        <v>45017.059027777781</v>
      </c>
      <c r="P110" s="6">
        <f t="shared" si="9"/>
        <v>45017.101388888892</v>
      </c>
      <c r="Q110" s="6">
        <f t="shared" si="10"/>
        <v>4.2361111110949423E-2</v>
      </c>
      <c r="R110" s="2">
        <f>IF(A110=orden_agrupada!A110,orden_agrupada!D110/60,-1)</f>
        <v>1.9666666666666666</v>
      </c>
      <c r="S110" s="6">
        <f t="shared" si="11"/>
        <v>0</v>
      </c>
      <c r="T110" s="6" t="str">
        <f t="shared" si="12"/>
        <v>NO</v>
      </c>
      <c r="U110" s="6" t="str">
        <f t="shared" si="13"/>
        <v>sábado</v>
      </c>
      <c r="V110" s="7">
        <f>IF(A110=orden_agrupada!A110,orden_agrupada!B110,-1)</f>
        <v>169</v>
      </c>
      <c r="W110" s="7">
        <f>IF(A110=orden_agrupada!A110,orden_agrupada!C110,-1)</f>
        <v>69</v>
      </c>
    </row>
    <row r="111" spans="1:23" x14ac:dyDescent="0.3">
      <c r="A111">
        <v>110</v>
      </c>
      <c r="B111" t="s">
        <v>160</v>
      </c>
      <c r="C111">
        <v>1</v>
      </c>
      <c r="D111" s="1">
        <v>45017.147222222222</v>
      </c>
      <c r="E111" s="1">
        <v>45017.275694444441</v>
      </c>
      <c r="F111" t="s">
        <v>20</v>
      </c>
      <c r="G111" t="s">
        <v>14</v>
      </c>
      <c r="H111" t="s">
        <v>27</v>
      </c>
      <c r="I111" s="7">
        <v>47.91</v>
      </c>
      <c r="J111" t="s">
        <v>16</v>
      </c>
      <c r="K111" t="s">
        <v>33</v>
      </c>
      <c r="L111" t="s">
        <v>58</v>
      </c>
      <c r="M111" s="7">
        <f>IF(A111=orden_agrupada!A111,orden_agrupada!B111,-1)+I111</f>
        <v>210.91</v>
      </c>
      <c r="N111" s="5">
        <f t="shared" si="7"/>
        <v>45017.147222222222</v>
      </c>
      <c r="O111" s="6">
        <f t="shared" si="8"/>
        <v>45017.147222222222</v>
      </c>
      <c r="P111" s="6">
        <f t="shared" si="9"/>
        <v>45017.275694444441</v>
      </c>
      <c r="Q111" s="6">
        <f t="shared" si="10"/>
        <v>0.12847222221898846</v>
      </c>
      <c r="R111" s="2">
        <f>IF(A111=orden_agrupada!A111,orden_agrupada!D111/60,-1)</f>
        <v>2.0166666666666666</v>
      </c>
      <c r="S111" s="6">
        <f t="shared" si="11"/>
        <v>4.4444444441210693E-2</v>
      </c>
      <c r="T111" s="6" t="str">
        <f t="shared" si="12"/>
        <v>SI</v>
      </c>
      <c r="U111" s="6" t="str">
        <f t="shared" si="13"/>
        <v>sábado</v>
      </c>
      <c r="V111" s="7">
        <f>IF(A111=orden_agrupada!A111,orden_agrupada!B111,-1)</f>
        <v>163</v>
      </c>
      <c r="W111" s="7">
        <f>IF(A111=orden_agrupada!A111,orden_agrupada!C111,-1)</f>
        <v>68</v>
      </c>
    </row>
    <row r="112" spans="1:23" x14ac:dyDescent="0.3">
      <c r="A112">
        <v>111</v>
      </c>
      <c r="B112" t="s">
        <v>161</v>
      </c>
      <c r="C112">
        <v>2</v>
      </c>
      <c r="D112" s="1">
        <v>45017.074999999997</v>
      </c>
      <c r="E112" s="1">
        <v>45017.213194444441</v>
      </c>
      <c r="F112" t="s">
        <v>13</v>
      </c>
      <c r="G112" t="s">
        <v>21</v>
      </c>
      <c r="H112" t="s">
        <v>27</v>
      </c>
      <c r="I112" s="7">
        <v>18.82</v>
      </c>
      <c r="J112" t="s">
        <v>16</v>
      </c>
      <c r="K112" t="s">
        <v>64</v>
      </c>
      <c r="L112" t="s">
        <v>45</v>
      </c>
      <c r="M112" s="7">
        <f>IF(A112=orden_agrupada!A112,orden_agrupada!B112,-1)+I112</f>
        <v>222.82</v>
      </c>
      <c r="N112" s="5">
        <f t="shared" si="7"/>
        <v>45017.074999999997</v>
      </c>
      <c r="O112" s="6">
        <f t="shared" si="8"/>
        <v>45017.074999999997</v>
      </c>
      <c r="P112" s="6">
        <f t="shared" si="9"/>
        <v>45017.213194444441</v>
      </c>
      <c r="Q112" s="6">
        <f t="shared" si="10"/>
        <v>0.13819444444379769</v>
      </c>
      <c r="R112" s="2">
        <f>IF(A112=orden_agrupada!A112,orden_agrupada!D112/60,-1)</f>
        <v>2.2833333333333332</v>
      </c>
      <c r="S112" s="6">
        <f t="shared" si="11"/>
        <v>4.3055555554908809E-2</v>
      </c>
      <c r="T112" s="6" t="str">
        <f t="shared" si="12"/>
        <v>SI</v>
      </c>
      <c r="U112" s="6" t="str">
        <f t="shared" si="13"/>
        <v>sábado</v>
      </c>
      <c r="V112" s="7">
        <f>IF(A112=orden_agrupada!A112,orden_agrupada!B112,-1)</f>
        <v>204</v>
      </c>
      <c r="W112" s="7">
        <f>IF(A112=orden_agrupada!A112,orden_agrupada!C112,-1)</f>
        <v>84</v>
      </c>
    </row>
    <row r="113" spans="1:23" x14ac:dyDescent="0.3">
      <c r="A113">
        <v>112</v>
      </c>
      <c r="B113" t="s">
        <v>162</v>
      </c>
      <c r="C113">
        <v>2</v>
      </c>
      <c r="D113" s="1">
        <v>45017.075694444444</v>
      </c>
      <c r="E113" s="1">
        <v>45017.167361111111</v>
      </c>
      <c r="F113" t="s">
        <v>26</v>
      </c>
      <c r="G113" t="s">
        <v>40</v>
      </c>
      <c r="H113" t="s">
        <v>22</v>
      </c>
      <c r="I113" s="7">
        <v>35.36</v>
      </c>
      <c r="J113" t="s">
        <v>43</v>
      </c>
      <c r="K113" t="s">
        <v>37</v>
      </c>
      <c r="L113" t="s">
        <v>60</v>
      </c>
      <c r="M113" s="7">
        <f>IF(A113=orden_agrupada!A113,orden_agrupada!B113,-1)+I113</f>
        <v>55.36</v>
      </c>
      <c r="N113" s="5">
        <f t="shared" si="7"/>
        <v>45017.075694444444</v>
      </c>
      <c r="O113" s="6">
        <f t="shared" si="8"/>
        <v>45017.075694444444</v>
      </c>
      <c r="P113" s="6">
        <f t="shared" si="9"/>
        <v>45017.167361111111</v>
      </c>
      <c r="Q113" s="6">
        <f t="shared" si="10"/>
        <v>0.1020833333338184</v>
      </c>
      <c r="R113" s="2">
        <f>IF(A113=orden_agrupada!A113,orden_agrupada!D113/60,-1)</f>
        <v>0.26666666666666666</v>
      </c>
      <c r="S113" s="6">
        <f t="shared" si="11"/>
        <v>9.0972222222707289E-2</v>
      </c>
      <c r="T113" s="6" t="str">
        <f t="shared" si="12"/>
        <v>SI</v>
      </c>
      <c r="U113" s="6" t="str">
        <f t="shared" si="13"/>
        <v>sábado</v>
      </c>
      <c r="V113" s="7">
        <f>IF(A113=orden_agrupada!A113,orden_agrupada!B113,-1)</f>
        <v>20</v>
      </c>
      <c r="W113" s="7">
        <f>IF(A113=orden_agrupada!A113,orden_agrupada!C113,-1)</f>
        <v>8</v>
      </c>
    </row>
    <row r="114" spans="1:23" x14ac:dyDescent="0.3">
      <c r="A114">
        <v>113</v>
      </c>
      <c r="B114" t="s">
        <v>163</v>
      </c>
      <c r="C114">
        <v>2</v>
      </c>
      <c r="D114" s="1">
        <v>45017.05</v>
      </c>
      <c r="E114" s="1">
        <v>45017.181250000001</v>
      </c>
      <c r="F114" t="s">
        <v>13</v>
      </c>
      <c r="G114" t="s">
        <v>14</v>
      </c>
      <c r="H114" t="s">
        <v>27</v>
      </c>
      <c r="I114" s="7">
        <v>29.74</v>
      </c>
      <c r="J114" t="s">
        <v>43</v>
      </c>
      <c r="K114" t="s">
        <v>29</v>
      </c>
      <c r="L114" t="s">
        <v>53</v>
      </c>
      <c r="M114" s="7">
        <f>IF(A114=orden_agrupada!A114,orden_agrupada!B114,-1)+I114</f>
        <v>97.74</v>
      </c>
      <c r="N114" s="5">
        <f t="shared" si="7"/>
        <v>45017.05</v>
      </c>
      <c r="O114" s="6">
        <f t="shared" si="8"/>
        <v>45017.05</v>
      </c>
      <c r="P114" s="6">
        <f t="shared" si="9"/>
        <v>45017.181250000001</v>
      </c>
      <c r="Q114" s="6">
        <f t="shared" si="10"/>
        <v>0.14166666666521147</v>
      </c>
      <c r="R114" s="2">
        <f>IF(A114=orden_agrupada!A114,orden_agrupada!D114/60,-1)</f>
        <v>0.85</v>
      </c>
      <c r="S114" s="6">
        <f t="shared" si="11"/>
        <v>0.1062499999985448</v>
      </c>
      <c r="T114" s="6" t="str">
        <f t="shared" si="12"/>
        <v>SI</v>
      </c>
      <c r="U114" s="6" t="str">
        <f t="shared" si="13"/>
        <v>sábado</v>
      </c>
      <c r="V114" s="7">
        <f>IF(A114=orden_agrupada!A114,orden_agrupada!B114,-1)</f>
        <v>68</v>
      </c>
      <c r="W114" s="7">
        <f>IF(A114=orden_agrupada!A114,orden_agrupada!C114,-1)</f>
        <v>28</v>
      </c>
    </row>
    <row r="115" spans="1:23" x14ac:dyDescent="0.3">
      <c r="A115">
        <v>114</v>
      </c>
      <c r="B115" t="s">
        <v>164</v>
      </c>
      <c r="C115">
        <v>6</v>
      </c>
      <c r="D115" s="1">
        <v>45017.03402777778</v>
      </c>
      <c r="E115" s="1">
        <v>45017.145833333336</v>
      </c>
      <c r="F115" t="s">
        <v>20</v>
      </c>
      <c r="G115" t="s">
        <v>14</v>
      </c>
      <c r="H115" t="s">
        <v>27</v>
      </c>
      <c r="I115" s="7">
        <v>38.81</v>
      </c>
      <c r="J115" t="s">
        <v>43</v>
      </c>
      <c r="K115" t="s">
        <v>67</v>
      </c>
      <c r="L115" t="s">
        <v>50</v>
      </c>
      <c r="M115" s="7">
        <f>IF(A115=orden_agrupada!A115,orden_agrupada!B115,-1)+I115</f>
        <v>291.81</v>
      </c>
      <c r="N115" s="5">
        <f t="shared" si="7"/>
        <v>45017.03402777778</v>
      </c>
      <c r="O115" s="6">
        <f t="shared" si="8"/>
        <v>45017.03402777778</v>
      </c>
      <c r="P115" s="6">
        <f t="shared" si="9"/>
        <v>45017.145833333336</v>
      </c>
      <c r="Q115" s="6">
        <f t="shared" si="10"/>
        <v>0.12222222222286898</v>
      </c>
      <c r="R115" s="2">
        <f>IF(A115=orden_agrupada!A115,orden_agrupada!D115/60,-1)</f>
        <v>2.1833333333333331</v>
      </c>
      <c r="S115" s="6">
        <f t="shared" si="11"/>
        <v>3.1250000000646774E-2</v>
      </c>
      <c r="T115" s="6" t="str">
        <f t="shared" si="12"/>
        <v>SI</v>
      </c>
      <c r="U115" s="6" t="str">
        <f t="shared" si="13"/>
        <v>sábado</v>
      </c>
      <c r="V115" s="7">
        <f>IF(A115=orden_agrupada!A115,orden_agrupada!B115,-1)</f>
        <v>253</v>
      </c>
      <c r="W115" s="7">
        <f>IF(A115=orden_agrupada!A115,orden_agrupada!C115,-1)</f>
        <v>105</v>
      </c>
    </row>
    <row r="116" spans="1:23" x14ac:dyDescent="0.3">
      <c r="A116">
        <v>115</v>
      </c>
      <c r="B116" t="s">
        <v>151</v>
      </c>
      <c r="C116">
        <v>6</v>
      </c>
      <c r="D116" s="1">
        <v>45017.154861111114</v>
      </c>
      <c r="E116" s="1">
        <v>45017.268055555556</v>
      </c>
      <c r="F116" t="s">
        <v>20</v>
      </c>
      <c r="G116" t="s">
        <v>40</v>
      </c>
      <c r="H116" t="s">
        <v>15</v>
      </c>
      <c r="I116" s="7">
        <v>46.46</v>
      </c>
      <c r="J116" t="s">
        <v>43</v>
      </c>
      <c r="K116" t="s">
        <v>52</v>
      </c>
      <c r="L116" t="s">
        <v>102</v>
      </c>
      <c r="M116" s="7">
        <f>IF(A116=orden_agrupada!A116,orden_agrupada!B116,-1)+I116</f>
        <v>283.45999999999998</v>
      </c>
      <c r="N116" s="5">
        <f t="shared" si="7"/>
        <v>45017.154861111114</v>
      </c>
      <c r="O116" s="6">
        <f t="shared" si="8"/>
        <v>45017.154861111114</v>
      </c>
      <c r="P116" s="6">
        <f t="shared" si="9"/>
        <v>45017.268055555556</v>
      </c>
      <c r="Q116" s="6">
        <f t="shared" si="10"/>
        <v>0.12361111110900917</v>
      </c>
      <c r="R116" s="2">
        <f>IF(A116=orden_agrupada!A116,orden_agrupada!D116/60,-1)</f>
        <v>1.6333333333333333</v>
      </c>
      <c r="S116" s="6">
        <f t="shared" si="11"/>
        <v>5.5555555553453623E-2</v>
      </c>
      <c r="T116" s="6" t="str">
        <f t="shared" si="12"/>
        <v>SI</v>
      </c>
      <c r="U116" s="6" t="str">
        <f t="shared" si="13"/>
        <v>sábado</v>
      </c>
      <c r="V116" s="7">
        <f>IF(A116=orden_agrupada!A116,orden_agrupada!B116,-1)</f>
        <v>237</v>
      </c>
      <c r="W116" s="7">
        <f>IF(A116=orden_agrupada!A116,orden_agrupada!C116,-1)</f>
        <v>96</v>
      </c>
    </row>
    <row r="117" spans="1:23" x14ac:dyDescent="0.3">
      <c r="A117">
        <v>116</v>
      </c>
      <c r="B117" t="s">
        <v>165</v>
      </c>
      <c r="C117">
        <v>5</v>
      </c>
      <c r="D117" s="1">
        <v>45017.135416666664</v>
      </c>
      <c r="E117" s="1">
        <v>45017.272916666669</v>
      </c>
      <c r="F117" t="s">
        <v>20</v>
      </c>
      <c r="G117" t="s">
        <v>14</v>
      </c>
      <c r="H117" t="s">
        <v>27</v>
      </c>
      <c r="I117" s="7">
        <v>47.69</v>
      </c>
      <c r="J117" t="s">
        <v>43</v>
      </c>
      <c r="K117" t="s">
        <v>67</v>
      </c>
      <c r="L117" t="s">
        <v>45</v>
      </c>
      <c r="M117" s="7">
        <f>IF(A117=orden_agrupada!A117,orden_agrupada!B117,-1)+I117</f>
        <v>316.69</v>
      </c>
      <c r="N117" s="5">
        <f t="shared" si="7"/>
        <v>45017.135416666664</v>
      </c>
      <c r="O117" s="6">
        <f t="shared" si="8"/>
        <v>45017.135416666664</v>
      </c>
      <c r="P117" s="6">
        <f t="shared" si="9"/>
        <v>45017.272916666669</v>
      </c>
      <c r="Q117" s="6">
        <f t="shared" si="10"/>
        <v>0.14791666667103223</v>
      </c>
      <c r="R117" s="2">
        <f>IF(A117=orden_agrupada!A117,orden_agrupada!D117/60,-1)</f>
        <v>2.15</v>
      </c>
      <c r="S117" s="6">
        <f t="shared" si="11"/>
        <v>5.8333333337698912E-2</v>
      </c>
      <c r="T117" s="6" t="str">
        <f t="shared" si="12"/>
        <v>SI</v>
      </c>
      <c r="U117" s="6" t="str">
        <f t="shared" si="13"/>
        <v>sábado</v>
      </c>
      <c r="V117" s="7">
        <f>IF(A117=orden_agrupada!A117,orden_agrupada!B117,-1)</f>
        <v>269</v>
      </c>
      <c r="W117" s="7">
        <f>IF(A117=orden_agrupada!A117,orden_agrupada!C117,-1)</f>
        <v>109</v>
      </c>
    </row>
    <row r="118" spans="1:23" x14ac:dyDescent="0.3">
      <c r="A118">
        <v>117</v>
      </c>
      <c r="B118" t="s">
        <v>166</v>
      </c>
      <c r="C118">
        <v>4</v>
      </c>
      <c r="D118" s="1">
        <v>45017.121527777781</v>
      </c>
      <c r="E118" s="1">
        <v>45017.239583333336</v>
      </c>
      <c r="F118" t="s">
        <v>13</v>
      </c>
      <c r="G118" t="s">
        <v>21</v>
      </c>
      <c r="H118" t="s">
        <v>27</v>
      </c>
      <c r="I118" s="7">
        <v>11.65</v>
      </c>
      <c r="J118" t="s">
        <v>43</v>
      </c>
      <c r="K118" t="s">
        <v>67</v>
      </c>
      <c r="L118" t="s">
        <v>41</v>
      </c>
      <c r="M118" s="7">
        <f>IF(A118=orden_agrupada!A118,orden_agrupada!B118,-1)+I118</f>
        <v>81.650000000000006</v>
      </c>
      <c r="N118" s="5">
        <f t="shared" si="7"/>
        <v>45017.121527777781</v>
      </c>
      <c r="O118" s="6">
        <f t="shared" si="8"/>
        <v>45017.121527777781</v>
      </c>
      <c r="P118" s="6">
        <f t="shared" si="9"/>
        <v>45017.239583333336</v>
      </c>
      <c r="Q118" s="6">
        <f t="shared" si="10"/>
        <v>0.12847222222141377</v>
      </c>
      <c r="R118" s="2">
        <f>IF(A118=orden_agrupada!A118,orden_agrupada!D118/60,-1)</f>
        <v>0.13333333333333333</v>
      </c>
      <c r="S118" s="6">
        <f t="shared" si="11"/>
        <v>0.12291666666585822</v>
      </c>
      <c r="T118" s="6" t="str">
        <f t="shared" si="12"/>
        <v>SI</v>
      </c>
      <c r="U118" s="6" t="str">
        <f t="shared" si="13"/>
        <v>sábado</v>
      </c>
      <c r="V118" s="7">
        <f>IF(A118=orden_agrupada!A118,orden_agrupada!B118,-1)</f>
        <v>70</v>
      </c>
      <c r="W118" s="7">
        <f>IF(A118=orden_agrupada!A118,orden_agrupada!C118,-1)</f>
        <v>28</v>
      </c>
    </row>
    <row r="119" spans="1:23" x14ac:dyDescent="0.3">
      <c r="A119">
        <v>118</v>
      </c>
      <c r="B119" t="s">
        <v>167</v>
      </c>
      <c r="C119">
        <v>1</v>
      </c>
      <c r="D119" s="1">
        <v>45017.023611111108</v>
      </c>
      <c r="E119" s="1">
        <v>45017.072916666664</v>
      </c>
      <c r="F119" t="s">
        <v>32</v>
      </c>
      <c r="G119" t="s">
        <v>40</v>
      </c>
      <c r="H119" t="s">
        <v>15</v>
      </c>
      <c r="I119" s="7">
        <v>49.32</v>
      </c>
      <c r="J119" t="s">
        <v>28</v>
      </c>
      <c r="K119" t="s">
        <v>49</v>
      </c>
      <c r="L119" t="s">
        <v>71</v>
      </c>
      <c r="M119" s="7">
        <f>IF(A119=orden_agrupada!A119,orden_agrupada!B119,-1)+I119</f>
        <v>258.32</v>
      </c>
      <c r="N119" s="5">
        <f t="shared" si="7"/>
        <v>45017.023611111108</v>
      </c>
      <c r="O119" s="6">
        <f t="shared" si="8"/>
        <v>45017.023611111108</v>
      </c>
      <c r="P119" s="6">
        <f t="shared" si="9"/>
        <v>45017.072916666664</v>
      </c>
      <c r="Q119" s="6">
        <f t="shared" si="10"/>
        <v>4.9305555556202307E-2</v>
      </c>
      <c r="R119" s="2">
        <f>IF(A119=orden_agrupada!A119,orden_agrupada!D119/60,-1)</f>
        <v>2.2666666666666666</v>
      </c>
      <c r="S119" s="6">
        <f t="shared" si="11"/>
        <v>0</v>
      </c>
      <c r="T119" s="6" t="str">
        <f t="shared" si="12"/>
        <v>NO</v>
      </c>
      <c r="U119" s="6" t="str">
        <f t="shared" si="13"/>
        <v>sábado</v>
      </c>
      <c r="V119" s="7">
        <f>IF(A119=orden_agrupada!A119,orden_agrupada!B119,-1)</f>
        <v>209</v>
      </c>
      <c r="W119" s="7">
        <f>IF(A119=orden_agrupada!A119,orden_agrupada!C119,-1)</f>
        <v>86</v>
      </c>
    </row>
    <row r="120" spans="1:23" x14ac:dyDescent="0.3">
      <c r="A120">
        <v>119</v>
      </c>
      <c r="B120" t="s">
        <v>168</v>
      </c>
      <c r="C120">
        <v>3</v>
      </c>
      <c r="D120" s="1">
        <v>45018.14166666667</v>
      </c>
      <c r="E120" s="1">
        <v>45018.210416666669</v>
      </c>
      <c r="F120" t="s">
        <v>26</v>
      </c>
      <c r="G120" t="s">
        <v>21</v>
      </c>
      <c r="H120" t="s">
        <v>27</v>
      </c>
      <c r="I120" s="7">
        <v>11.5</v>
      </c>
      <c r="J120" t="s">
        <v>16</v>
      </c>
      <c r="K120" t="s">
        <v>37</v>
      </c>
      <c r="L120" t="s">
        <v>74</v>
      </c>
      <c r="M120" s="7">
        <f>IF(A120=orden_agrupada!A120,orden_agrupada!B120,-1)+I120</f>
        <v>145.5</v>
      </c>
      <c r="N120" s="5">
        <f t="shared" si="7"/>
        <v>45018.14166666667</v>
      </c>
      <c r="O120" s="6">
        <f t="shared" si="8"/>
        <v>45018.14166666667</v>
      </c>
      <c r="P120" s="6">
        <f t="shared" si="9"/>
        <v>45018.210416666669</v>
      </c>
      <c r="Q120" s="6">
        <f t="shared" si="10"/>
        <v>6.8749999998544808E-2</v>
      </c>
      <c r="R120" s="2">
        <f>IF(A120=orden_agrupada!A120,orden_agrupada!D120/60,-1)</f>
        <v>0.9</v>
      </c>
      <c r="S120" s="6">
        <f t="shared" si="11"/>
        <v>3.124999999854481E-2</v>
      </c>
      <c r="T120" s="6" t="str">
        <f t="shared" si="12"/>
        <v>SI</v>
      </c>
      <c r="U120" s="6" t="str">
        <f t="shared" si="13"/>
        <v>domingo</v>
      </c>
      <c r="V120" s="7">
        <f>IF(A120=orden_agrupada!A120,orden_agrupada!B120,-1)</f>
        <v>134</v>
      </c>
      <c r="W120" s="7">
        <f>IF(A120=orden_agrupada!A120,orden_agrupada!C120,-1)</f>
        <v>55</v>
      </c>
    </row>
    <row r="121" spans="1:23" x14ac:dyDescent="0.3">
      <c r="A121">
        <v>120</v>
      </c>
      <c r="B121" t="s">
        <v>169</v>
      </c>
      <c r="C121">
        <v>2</v>
      </c>
      <c r="D121" s="1">
        <v>45018.026388888888</v>
      </c>
      <c r="E121" s="1">
        <v>45018.070833333331</v>
      </c>
      <c r="F121" t="s">
        <v>20</v>
      </c>
      <c r="G121" t="s">
        <v>14</v>
      </c>
      <c r="H121" t="s">
        <v>22</v>
      </c>
      <c r="I121" s="7">
        <v>12.51</v>
      </c>
      <c r="J121" t="s">
        <v>16</v>
      </c>
      <c r="K121" t="s">
        <v>52</v>
      </c>
      <c r="L121" t="s">
        <v>24</v>
      </c>
      <c r="M121" s="7">
        <f>IF(A121=orden_agrupada!A121,orden_agrupada!B121,-1)+I121</f>
        <v>157.51</v>
      </c>
      <c r="N121" s="5">
        <f t="shared" si="7"/>
        <v>45018.026388888888</v>
      </c>
      <c r="O121" s="6">
        <f t="shared" si="8"/>
        <v>45018.026388888888</v>
      </c>
      <c r="P121" s="6">
        <f t="shared" si="9"/>
        <v>45018.070833333331</v>
      </c>
      <c r="Q121" s="6">
        <f t="shared" si="10"/>
        <v>4.4444444443797693E-2</v>
      </c>
      <c r="R121" s="2">
        <f>IF(A121=orden_agrupada!A121,orden_agrupada!D121/60,-1)</f>
        <v>1.6166666666666667</v>
      </c>
      <c r="S121" s="6">
        <f t="shared" si="11"/>
        <v>0</v>
      </c>
      <c r="T121" s="6" t="str">
        <f t="shared" si="12"/>
        <v>NO</v>
      </c>
      <c r="U121" s="6" t="str">
        <f t="shared" si="13"/>
        <v>domingo</v>
      </c>
      <c r="V121" s="7">
        <f>IF(A121=orden_agrupada!A121,orden_agrupada!B121,-1)</f>
        <v>145</v>
      </c>
      <c r="W121" s="7">
        <f>IF(A121=orden_agrupada!A121,orden_agrupada!C121,-1)</f>
        <v>58</v>
      </c>
    </row>
    <row r="122" spans="1:23" x14ac:dyDescent="0.3">
      <c r="A122">
        <v>121</v>
      </c>
      <c r="B122" t="s">
        <v>170</v>
      </c>
      <c r="C122">
        <v>4</v>
      </c>
      <c r="D122" s="1">
        <v>45018.15625</v>
      </c>
      <c r="E122" s="1">
        <v>45018.259027777778</v>
      </c>
      <c r="F122" t="s">
        <v>36</v>
      </c>
      <c r="G122" t="s">
        <v>14</v>
      </c>
      <c r="H122" t="s">
        <v>27</v>
      </c>
      <c r="I122" s="7">
        <v>12.3</v>
      </c>
      <c r="J122" t="s">
        <v>16</v>
      </c>
      <c r="K122" t="s">
        <v>33</v>
      </c>
      <c r="L122" t="s">
        <v>74</v>
      </c>
      <c r="M122" s="7">
        <f>IF(A122=orden_agrupada!A122,orden_agrupada!B122,-1)+I122</f>
        <v>64.3</v>
      </c>
      <c r="N122" s="5">
        <f t="shared" si="7"/>
        <v>45018.15625</v>
      </c>
      <c r="O122" s="6">
        <f t="shared" si="8"/>
        <v>45018.15625</v>
      </c>
      <c r="P122" s="6">
        <f t="shared" si="9"/>
        <v>45018.259027777778</v>
      </c>
      <c r="Q122" s="6">
        <f t="shared" si="10"/>
        <v>0.10277777777810115</v>
      </c>
      <c r="R122" s="2">
        <f>IF(A122=orden_agrupada!A122,orden_agrupada!D122/60,-1)</f>
        <v>0.6333333333333333</v>
      </c>
      <c r="S122" s="6">
        <f t="shared" si="11"/>
        <v>7.6388888889212275E-2</v>
      </c>
      <c r="T122" s="6" t="str">
        <f t="shared" si="12"/>
        <v>SI</v>
      </c>
      <c r="U122" s="6" t="str">
        <f t="shared" si="13"/>
        <v>domingo</v>
      </c>
      <c r="V122" s="7">
        <f>IF(A122=orden_agrupada!A122,orden_agrupada!B122,-1)</f>
        <v>52</v>
      </c>
      <c r="W122" s="7">
        <f>IF(A122=orden_agrupada!A122,orden_agrupada!C122,-1)</f>
        <v>22</v>
      </c>
    </row>
    <row r="123" spans="1:23" x14ac:dyDescent="0.3">
      <c r="A123">
        <v>122</v>
      </c>
      <c r="B123" t="s">
        <v>171</v>
      </c>
      <c r="C123">
        <v>6</v>
      </c>
      <c r="D123" s="1">
        <v>45018.057638888888</v>
      </c>
      <c r="E123" s="1">
        <v>45018.116666666669</v>
      </c>
      <c r="F123" t="s">
        <v>20</v>
      </c>
      <c r="G123" t="s">
        <v>14</v>
      </c>
      <c r="H123" t="s">
        <v>15</v>
      </c>
      <c r="I123" s="7">
        <v>20.38</v>
      </c>
      <c r="J123" t="s">
        <v>43</v>
      </c>
      <c r="K123" t="s">
        <v>23</v>
      </c>
      <c r="L123" t="s">
        <v>41</v>
      </c>
      <c r="M123" s="7">
        <f>IF(A123=orden_agrupada!A123,orden_agrupada!B123,-1)+I123</f>
        <v>125.38</v>
      </c>
      <c r="N123" s="5">
        <f t="shared" si="7"/>
        <v>45018.057638888888</v>
      </c>
      <c r="O123" s="6">
        <f t="shared" si="8"/>
        <v>45018.057638888888</v>
      </c>
      <c r="P123" s="6">
        <f t="shared" si="9"/>
        <v>45018.116666666669</v>
      </c>
      <c r="Q123" s="6">
        <f t="shared" si="10"/>
        <v>6.9444444447678208E-2</v>
      </c>
      <c r="R123" s="2">
        <f>IF(A123=orden_agrupada!A123,orden_agrupada!D123/60,-1)</f>
        <v>0.53333333333333333</v>
      </c>
      <c r="S123" s="6">
        <f t="shared" si="11"/>
        <v>4.7222222225455988E-2</v>
      </c>
      <c r="T123" s="6" t="str">
        <f t="shared" si="12"/>
        <v>SI</v>
      </c>
      <c r="U123" s="6" t="str">
        <f t="shared" si="13"/>
        <v>domingo</v>
      </c>
      <c r="V123" s="7">
        <f>IF(A123=orden_agrupada!A123,orden_agrupada!B123,-1)</f>
        <v>105</v>
      </c>
      <c r="W123" s="7">
        <f>IF(A123=orden_agrupada!A123,orden_agrupada!C123,-1)</f>
        <v>42</v>
      </c>
    </row>
    <row r="124" spans="1:23" x14ac:dyDescent="0.3">
      <c r="A124">
        <v>123</v>
      </c>
      <c r="B124" t="s">
        <v>172</v>
      </c>
      <c r="C124">
        <v>6</v>
      </c>
      <c r="D124" s="1">
        <v>45018.131249999999</v>
      </c>
      <c r="E124" s="1">
        <v>45018.173611111109</v>
      </c>
      <c r="F124" t="s">
        <v>36</v>
      </c>
      <c r="G124" t="s">
        <v>14</v>
      </c>
      <c r="H124" t="s">
        <v>15</v>
      </c>
      <c r="I124" s="7">
        <v>46.88</v>
      </c>
      <c r="J124" t="s">
        <v>16</v>
      </c>
      <c r="K124" t="s">
        <v>79</v>
      </c>
      <c r="L124" t="s">
        <v>18</v>
      </c>
      <c r="M124" s="7">
        <f>IF(A124=orden_agrupada!A124,orden_agrupada!B124,-1)+I124</f>
        <v>70.88</v>
      </c>
      <c r="N124" s="5">
        <f t="shared" si="7"/>
        <v>45018.131249999999</v>
      </c>
      <c r="O124" s="6">
        <f t="shared" si="8"/>
        <v>45018.131249999999</v>
      </c>
      <c r="P124" s="6">
        <f t="shared" si="9"/>
        <v>45018.173611111109</v>
      </c>
      <c r="Q124" s="6">
        <f t="shared" si="10"/>
        <v>4.2361111110949423E-2</v>
      </c>
      <c r="R124" s="2">
        <f>IF(A124=orden_agrupada!A124,orden_agrupada!D124/60,-1)</f>
        <v>0.55000000000000004</v>
      </c>
      <c r="S124" s="6">
        <f t="shared" si="11"/>
        <v>1.9444444444282755E-2</v>
      </c>
      <c r="T124" s="6" t="str">
        <f t="shared" si="12"/>
        <v>SI</v>
      </c>
      <c r="U124" s="6" t="str">
        <f t="shared" si="13"/>
        <v>domingo</v>
      </c>
      <c r="V124" s="7">
        <f>IF(A124=orden_agrupada!A124,orden_agrupada!B124,-1)</f>
        <v>24</v>
      </c>
      <c r="W124" s="7">
        <f>IF(A124=orden_agrupada!A124,orden_agrupada!C124,-1)</f>
        <v>10</v>
      </c>
    </row>
    <row r="125" spans="1:23" x14ac:dyDescent="0.3">
      <c r="A125">
        <v>124</v>
      </c>
      <c r="B125" t="s">
        <v>173</v>
      </c>
      <c r="C125">
        <v>5</v>
      </c>
      <c r="D125" s="1">
        <v>45018.152083333334</v>
      </c>
      <c r="E125" s="1">
        <v>45018.223611111112</v>
      </c>
      <c r="F125" t="s">
        <v>13</v>
      </c>
      <c r="G125" t="s">
        <v>14</v>
      </c>
      <c r="H125" t="s">
        <v>15</v>
      </c>
      <c r="I125" s="7">
        <v>10.85</v>
      </c>
      <c r="J125" t="s">
        <v>28</v>
      </c>
      <c r="K125" t="s">
        <v>17</v>
      </c>
      <c r="L125" t="s">
        <v>60</v>
      </c>
      <c r="M125" s="7">
        <f>IF(A125=orden_agrupada!A125,orden_agrupada!B125,-1)+I125</f>
        <v>232.85</v>
      </c>
      <c r="N125" s="5">
        <f t="shared" si="7"/>
        <v>45018.152083333334</v>
      </c>
      <c r="O125" s="6">
        <f t="shared" si="8"/>
        <v>45018.152083333334</v>
      </c>
      <c r="P125" s="6">
        <f t="shared" si="9"/>
        <v>45018.223611111112</v>
      </c>
      <c r="Q125" s="6">
        <f t="shared" si="10"/>
        <v>7.1527777778101154E-2</v>
      </c>
      <c r="R125" s="2">
        <f>IF(A125=orden_agrupada!A125,orden_agrupada!D125/60,-1)</f>
        <v>2.2999999999999998</v>
      </c>
      <c r="S125" s="6">
        <f t="shared" si="11"/>
        <v>0</v>
      </c>
      <c r="T125" s="6" t="str">
        <f t="shared" si="12"/>
        <v>NO</v>
      </c>
      <c r="U125" s="6" t="str">
        <f t="shared" si="13"/>
        <v>domingo</v>
      </c>
      <c r="V125" s="7">
        <f>IF(A125=orden_agrupada!A125,orden_agrupada!B125,-1)</f>
        <v>222</v>
      </c>
      <c r="W125" s="7">
        <f>IF(A125=orden_agrupada!A125,orden_agrupada!C125,-1)</f>
        <v>89</v>
      </c>
    </row>
    <row r="126" spans="1:23" x14ac:dyDescent="0.3">
      <c r="A126">
        <v>125</v>
      </c>
      <c r="B126" t="s">
        <v>174</v>
      </c>
      <c r="C126">
        <v>2</v>
      </c>
      <c r="D126" s="1">
        <v>45018.12222222222</v>
      </c>
      <c r="E126" s="1">
        <v>45018.259027777778</v>
      </c>
      <c r="F126" t="s">
        <v>13</v>
      </c>
      <c r="G126" t="s">
        <v>14</v>
      </c>
      <c r="H126" t="s">
        <v>27</v>
      </c>
      <c r="I126" s="7">
        <v>24.66</v>
      </c>
      <c r="J126" t="s">
        <v>28</v>
      </c>
      <c r="K126" t="s">
        <v>49</v>
      </c>
      <c r="L126" t="s">
        <v>55</v>
      </c>
      <c r="M126" s="7">
        <f>IF(A126=orden_agrupada!A126,orden_agrupada!B126,-1)+I126</f>
        <v>208.66</v>
      </c>
      <c r="N126" s="5">
        <f t="shared" si="7"/>
        <v>45018.12222222222</v>
      </c>
      <c r="O126" s="6">
        <f t="shared" si="8"/>
        <v>45018.12222222222</v>
      </c>
      <c r="P126" s="6">
        <f t="shared" si="9"/>
        <v>45018.259027777778</v>
      </c>
      <c r="Q126" s="6">
        <f t="shared" si="10"/>
        <v>0.1368055555576575</v>
      </c>
      <c r="R126" s="2">
        <f>IF(A126=orden_agrupada!A126,orden_agrupada!D126/60,-1)</f>
        <v>1.4</v>
      </c>
      <c r="S126" s="6">
        <f t="shared" si="11"/>
        <v>7.8472222224324178E-2</v>
      </c>
      <c r="T126" s="6" t="str">
        <f t="shared" si="12"/>
        <v>SI</v>
      </c>
      <c r="U126" s="6" t="str">
        <f t="shared" si="13"/>
        <v>domingo</v>
      </c>
      <c r="V126" s="7">
        <f>IF(A126=orden_agrupada!A126,orden_agrupada!B126,-1)</f>
        <v>184</v>
      </c>
      <c r="W126" s="7">
        <f>IF(A126=orden_agrupada!A126,orden_agrupada!C126,-1)</f>
        <v>76</v>
      </c>
    </row>
    <row r="127" spans="1:23" x14ac:dyDescent="0.3">
      <c r="A127">
        <v>126</v>
      </c>
      <c r="B127" t="s">
        <v>175</v>
      </c>
      <c r="C127">
        <v>3</v>
      </c>
      <c r="D127" s="1">
        <v>45018.114583333336</v>
      </c>
      <c r="E127" s="1">
        <v>45018.216666666667</v>
      </c>
      <c r="F127" t="s">
        <v>20</v>
      </c>
      <c r="G127" t="s">
        <v>14</v>
      </c>
      <c r="H127" t="s">
        <v>27</v>
      </c>
      <c r="I127" s="7">
        <v>41.82</v>
      </c>
      <c r="J127" t="s">
        <v>28</v>
      </c>
      <c r="K127" t="s">
        <v>37</v>
      </c>
      <c r="L127" t="s">
        <v>55</v>
      </c>
      <c r="M127" s="7">
        <f>IF(A127=orden_agrupada!A127,orden_agrupada!B127,-1)+I127</f>
        <v>206.82</v>
      </c>
      <c r="N127" s="5">
        <f t="shared" si="7"/>
        <v>45018.114583333336</v>
      </c>
      <c r="O127" s="6">
        <f t="shared" si="8"/>
        <v>45018.114583333336</v>
      </c>
      <c r="P127" s="6">
        <f t="shared" si="9"/>
        <v>45018.216666666667</v>
      </c>
      <c r="Q127" s="6">
        <f t="shared" si="10"/>
        <v>0.10208333333139308</v>
      </c>
      <c r="R127" s="2">
        <f>IF(A127=orden_agrupada!A127,orden_agrupada!D127/60,-1)</f>
        <v>2.3166666666666669</v>
      </c>
      <c r="S127" s="6">
        <f t="shared" si="11"/>
        <v>5.5555555536152962E-3</v>
      </c>
      <c r="T127" s="6" t="str">
        <f t="shared" si="12"/>
        <v>SI</v>
      </c>
      <c r="U127" s="6" t="str">
        <f t="shared" si="13"/>
        <v>domingo</v>
      </c>
      <c r="V127" s="7">
        <f>IF(A127=orden_agrupada!A127,orden_agrupada!B127,-1)</f>
        <v>165</v>
      </c>
      <c r="W127" s="7">
        <f>IF(A127=orden_agrupada!A127,orden_agrupada!C127,-1)</f>
        <v>68</v>
      </c>
    </row>
    <row r="128" spans="1:23" x14ac:dyDescent="0.3">
      <c r="A128">
        <v>127</v>
      </c>
      <c r="B128" t="s">
        <v>176</v>
      </c>
      <c r="C128">
        <v>4</v>
      </c>
      <c r="D128" s="1">
        <v>45018.029166666667</v>
      </c>
      <c r="E128" s="1">
        <v>45018.102777777778</v>
      </c>
      <c r="F128" t="s">
        <v>36</v>
      </c>
      <c r="G128" t="s">
        <v>14</v>
      </c>
      <c r="H128" t="s">
        <v>27</v>
      </c>
      <c r="I128" s="7">
        <v>32.82</v>
      </c>
      <c r="J128" t="s">
        <v>28</v>
      </c>
      <c r="K128" t="s">
        <v>79</v>
      </c>
      <c r="L128" t="s">
        <v>93</v>
      </c>
      <c r="M128" s="7">
        <f>IF(A128=orden_agrupada!A128,orden_agrupada!B128,-1)+I128</f>
        <v>104.82</v>
      </c>
      <c r="N128" s="5">
        <f t="shared" si="7"/>
        <v>45018.029166666667</v>
      </c>
      <c r="O128" s="6">
        <f t="shared" si="8"/>
        <v>45018.029166666667</v>
      </c>
      <c r="P128" s="6">
        <f t="shared" si="9"/>
        <v>45018.102777777778</v>
      </c>
      <c r="Q128" s="6">
        <f t="shared" si="10"/>
        <v>7.3611111110949423E-2</v>
      </c>
      <c r="R128" s="2">
        <f>IF(A128=orden_agrupada!A128,orden_agrupada!D128/60,-1)</f>
        <v>0.5</v>
      </c>
      <c r="S128" s="6">
        <f t="shared" si="11"/>
        <v>5.2777777777616094E-2</v>
      </c>
      <c r="T128" s="6" t="str">
        <f t="shared" si="12"/>
        <v>SI</v>
      </c>
      <c r="U128" s="6" t="str">
        <f t="shared" si="13"/>
        <v>domingo</v>
      </c>
      <c r="V128" s="7">
        <f>IF(A128=orden_agrupada!A128,orden_agrupada!B128,-1)</f>
        <v>72</v>
      </c>
      <c r="W128" s="7">
        <f>IF(A128=orden_agrupada!A128,orden_agrupada!C128,-1)</f>
        <v>28</v>
      </c>
    </row>
    <row r="129" spans="1:23" x14ac:dyDescent="0.3">
      <c r="A129">
        <v>128</v>
      </c>
      <c r="B129" t="s">
        <v>177</v>
      </c>
      <c r="C129">
        <v>5</v>
      </c>
      <c r="D129" s="1">
        <v>45018.063194444447</v>
      </c>
      <c r="E129" s="1">
        <v>45018.144444444442</v>
      </c>
      <c r="F129" t="s">
        <v>26</v>
      </c>
      <c r="G129" t="s">
        <v>14</v>
      </c>
      <c r="H129" t="s">
        <v>22</v>
      </c>
      <c r="I129" s="7">
        <v>49.36</v>
      </c>
      <c r="J129" t="s">
        <v>43</v>
      </c>
      <c r="K129" t="s">
        <v>52</v>
      </c>
      <c r="L129" t="s">
        <v>81</v>
      </c>
      <c r="M129" s="7">
        <f>IF(A129=orden_agrupada!A129,orden_agrupada!B129,-1)+I129</f>
        <v>288.36</v>
      </c>
      <c r="N129" s="5">
        <f t="shared" si="7"/>
        <v>45018.063194444447</v>
      </c>
      <c r="O129" s="6">
        <f t="shared" si="8"/>
        <v>45018.063194444447</v>
      </c>
      <c r="P129" s="6">
        <f t="shared" si="9"/>
        <v>45018.144444444442</v>
      </c>
      <c r="Q129" s="6">
        <f t="shared" si="10"/>
        <v>9.1666666662301097E-2</v>
      </c>
      <c r="R129" s="2">
        <f>IF(A129=orden_agrupada!A129,orden_agrupada!D129/60,-1)</f>
        <v>2.8666666666666667</v>
      </c>
      <c r="S129" s="6">
        <f t="shared" si="11"/>
        <v>0</v>
      </c>
      <c r="T129" s="6" t="str">
        <f t="shared" si="12"/>
        <v>NO</v>
      </c>
      <c r="U129" s="6" t="str">
        <f t="shared" si="13"/>
        <v>domingo</v>
      </c>
      <c r="V129" s="7">
        <f>IF(A129=orden_agrupada!A129,orden_agrupada!B129,-1)</f>
        <v>239</v>
      </c>
      <c r="W129" s="7">
        <f>IF(A129=orden_agrupada!A129,orden_agrupada!C129,-1)</f>
        <v>98</v>
      </c>
    </row>
    <row r="130" spans="1:23" x14ac:dyDescent="0.3">
      <c r="A130">
        <v>129</v>
      </c>
      <c r="B130" t="s">
        <v>178</v>
      </c>
      <c r="C130">
        <v>5</v>
      </c>
      <c r="D130" s="1">
        <v>45018.02847222222</v>
      </c>
      <c r="E130" s="1">
        <v>45018.111805555556</v>
      </c>
      <c r="F130" t="s">
        <v>26</v>
      </c>
      <c r="G130" t="s">
        <v>14</v>
      </c>
      <c r="H130" t="s">
        <v>27</v>
      </c>
      <c r="I130" s="7">
        <v>49.3</v>
      </c>
      <c r="J130" t="s">
        <v>16</v>
      </c>
      <c r="K130" t="s">
        <v>37</v>
      </c>
      <c r="L130" t="s">
        <v>38</v>
      </c>
      <c r="M130" s="7">
        <f>IF(A130=orden_agrupada!A130,orden_agrupada!B130,-1)+I130</f>
        <v>155.30000000000001</v>
      </c>
      <c r="N130" s="5">
        <f t="shared" ref="N130:N193" si="14">D130</f>
        <v>45018.02847222222</v>
      </c>
      <c r="O130" s="6">
        <f t="shared" ref="O130:O193" si="15">D130</f>
        <v>45018.02847222222</v>
      </c>
      <c r="P130" s="6">
        <f t="shared" ref="P130:P193" si="16">E130</f>
        <v>45018.111805555556</v>
      </c>
      <c r="Q130" s="6">
        <f t="shared" ref="Q130:Q193" si="17">IF(J130="Ocupada",(P130-O130)+15/1440,P130-O130)</f>
        <v>8.3333333335758653E-2</v>
      </c>
      <c r="R130" s="2">
        <f>IF(A130=orden_agrupada!A130,orden_agrupada!D130/60,-1)</f>
        <v>1.3333333333333333</v>
      </c>
      <c r="S130" s="6">
        <f t="shared" ref="S130:S193" si="18">IF(Q130-(R130*(1/24))&gt;0,Q130-(R130*(1/24)),0)</f>
        <v>2.77777777802031E-2</v>
      </c>
      <c r="T130" s="6" t="str">
        <f t="shared" ref="T130:T193" si="19">IF(S130&gt;0,"SI","NO")</f>
        <v>SI</v>
      </c>
      <c r="U130" s="6" t="str">
        <f t="shared" ref="U130:U193" si="20">TEXT(N130, "dddd")</f>
        <v>domingo</v>
      </c>
      <c r="V130" s="7">
        <f>IF(A130=orden_agrupada!A130,orden_agrupada!B130,-1)</f>
        <v>106</v>
      </c>
      <c r="W130" s="7">
        <f>IF(A130=orden_agrupada!A130,orden_agrupada!C130,-1)</f>
        <v>44</v>
      </c>
    </row>
    <row r="131" spans="1:23" x14ac:dyDescent="0.3">
      <c r="A131">
        <v>130</v>
      </c>
      <c r="B131" t="s">
        <v>179</v>
      </c>
      <c r="C131">
        <v>4</v>
      </c>
      <c r="D131" s="1">
        <v>45018.018055555556</v>
      </c>
      <c r="E131" s="1">
        <v>45018.063888888886</v>
      </c>
      <c r="F131" t="s">
        <v>26</v>
      </c>
      <c r="G131" t="s">
        <v>14</v>
      </c>
      <c r="H131" t="s">
        <v>27</v>
      </c>
      <c r="I131" s="7">
        <v>38.130000000000003</v>
      </c>
      <c r="J131" t="s">
        <v>28</v>
      </c>
      <c r="K131" t="s">
        <v>23</v>
      </c>
      <c r="L131" t="s">
        <v>41</v>
      </c>
      <c r="M131" s="7">
        <f>IF(A131=orden_agrupada!A131,orden_agrupada!B131,-1)+I131</f>
        <v>73.13</v>
      </c>
      <c r="N131" s="5">
        <f t="shared" si="14"/>
        <v>45018.018055555556</v>
      </c>
      <c r="O131" s="6">
        <f t="shared" si="15"/>
        <v>45018.018055555556</v>
      </c>
      <c r="P131" s="6">
        <f t="shared" si="16"/>
        <v>45018.063888888886</v>
      </c>
      <c r="Q131" s="6">
        <f t="shared" si="17"/>
        <v>4.5833333329937886E-2</v>
      </c>
      <c r="R131" s="2">
        <f>IF(A131=orden_agrupada!A131,orden_agrupada!D131/60,-1)</f>
        <v>0.41666666666666669</v>
      </c>
      <c r="S131" s="6">
        <f t="shared" si="18"/>
        <v>2.8472222218826775E-2</v>
      </c>
      <c r="T131" s="6" t="str">
        <f t="shared" si="19"/>
        <v>SI</v>
      </c>
      <c r="U131" s="6" t="str">
        <f t="shared" si="20"/>
        <v>domingo</v>
      </c>
      <c r="V131" s="7">
        <f>IF(A131=orden_agrupada!A131,orden_agrupada!B131,-1)</f>
        <v>35</v>
      </c>
      <c r="W131" s="7">
        <f>IF(A131=orden_agrupada!A131,orden_agrupada!C131,-1)</f>
        <v>14</v>
      </c>
    </row>
    <row r="132" spans="1:23" x14ac:dyDescent="0.3">
      <c r="A132">
        <v>131</v>
      </c>
      <c r="B132" t="s">
        <v>61</v>
      </c>
      <c r="C132">
        <v>5</v>
      </c>
      <c r="D132" s="1">
        <v>45018.029861111114</v>
      </c>
      <c r="E132" s="1">
        <v>45018.179166666669</v>
      </c>
      <c r="F132" t="s">
        <v>36</v>
      </c>
      <c r="G132" t="s">
        <v>14</v>
      </c>
      <c r="H132" t="s">
        <v>27</v>
      </c>
      <c r="I132" s="7">
        <v>42.41</v>
      </c>
      <c r="J132" t="s">
        <v>43</v>
      </c>
      <c r="K132" t="s">
        <v>64</v>
      </c>
      <c r="L132" t="s">
        <v>30</v>
      </c>
      <c r="M132" s="7">
        <f>IF(A132=orden_agrupada!A132,orden_agrupada!B132,-1)+I132</f>
        <v>199.41</v>
      </c>
      <c r="N132" s="5">
        <f t="shared" si="14"/>
        <v>45018.029861111114</v>
      </c>
      <c r="O132" s="6">
        <f t="shared" si="15"/>
        <v>45018.029861111114</v>
      </c>
      <c r="P132" s="6">
        <f t="shared" si="16"/>
        <v>45018.179166666669</v>
      </c>
      <c r="Q132" s="6">
        <f t="shared" si="17"/>
        <v>0.15972222222141377</v>
      </c>
      <c r="R132" s="2">
        <f>IF(A132=orden_agrupada!A132,orden_agrupada!D132/60,-1)</f>
        <v>2</v>
      </c>
      <c r="S132" s="6">
        <f t="shared" si="18"/>
        <v>7.6388888888080445E-2</v>
      </c>
      <c r="T132" s="6" t="str">
        <f t="shared" si="19"/>
        <v>SI</v>
      </c>
      <c r="U132" s="6" t="str">
        <f t="shared" si="20"/>
        <v>domingo</v>
      </c>
      <c r="V132" s="7">
        <f>IF(A132=orden_agrupada!A132,orden_agrupada!B132,-1)</f>
        <v>157</v>
      </c>
      <c r="W132" s="7">
        <f>IF(A132=orden_agrupada!A132,orden_agrupada!C132,-1)</f>
        <v>63</v>
      </c>
    </row>
    <row r="133" spans="1:23" x14ac:dyDescent="0.3">
      <c r="A133">
        <v>132</v>
      </c>
      <c r="B133" t="s">
        <v>180</v>
      </c>
      <c r="C133">
        <v>2</v>
      </c>
      <c r="D133" s="1">
        <v>45018.05972222222</v>
      </c>
      <c r="E133" s="1">
        <v>45018.113194444442</v>
      </c>
      <c r="F133" t="s">
        <v>13</v>
      </c>
      <c r="G133" t="s">
        <v>40</v>
      </c>
      <c r="H133" t="s">
        <v>15</v>
      </c>
      <c r="I133" s="7">
        <v>30.96</v>
      </c>
      <c r="J133" t="s">
        <v>16</v>
      </c>
      <c r="K133" t="s">
        <v>49</v>
      </c>
      <c r="L133" t="s">
        <v>106</v>
      </c>
      <c r="M133" s="7">
        <f>IF(A133=orden_agrupada!A133,orden_agrupada!B133,-1)+I133</f>
        <v>236.96</v>
      </c>
      <c r="N133" s="5">
        <f t="shared" si="14"/>
        <v>45018.05972222222</v>
      </c>
      <c r="O133" s="6">
        <f t="shared" si="15"/>
        <v>45018.05972222222</v>
      </c>
      <c r="P133" s="6">
        <f t="shared" si="16"/>
        <v>45018.113194444442</v>
      </c>
      <c r="Q133" s="6">
        <f t="shared" si="17"/>
        <v>5.3472222221898846E-2</v>
      </c>
      <c r="R133" s="2">
        <f>IF(A133=orden_agrupada!A133,orden_agrupada!D133/60,-1)</f>
        <v>1.7</v>
      </c>
      <c r="S133" s="6">
        <f t="shared" si="18"/>
        <v>0</v>
      </c>
      <c r="T133" s="6" t="str">
        <f t="shared" si="19"/>
        <v>NO</v>
      </c>
      <c r="U133" s="6" t="str">
        <f t="shared" si="20"/>
        <v>domingo</v>
      </c>
      <c r="V133" s="7">
        <f>IF(A133=orden_agrupada!A133,orden_agrupada!B133,-1)</f>
        <v>206</v>
      </c>
      <c r="W133" s="7">
        <f>IF(A133=orden_agrupada!A133,orden_agrupada!C133,-1)</f>
        <v>81</v>
      </c>
    </row>
    <row r="134" spans="1:23" x14ac:dyDescent="0.3">
      <c r="A134">
        <v>133</v>
      </c>
      <c r="B134" t="s">
        <v>181</v>
      </c>
      <c r="C134">
        <v>6</v>
      </c>
      <c r="D134" s="1">
        <v>45018.037499999999</v>
      </c>
      <c r="E134" s="1">
        <v>45018.161111111112</v>
      </c>
      <c r="F134" t="s">
        <v>26</v>
      </c>
      <c r="G134" t="s">
        <v>14</v>
      </c>
      <c r="H134" t="s">
        <v>27</v>
      </c>
      <c r="I134" s="7">
        <v>39.74</v>
      </c>
      <c r="J134" t="s">
        <v>43</v>
      </c>
      <c r="K134" t="s">
        <v>67</v>
      </c>
      <c r="L134" t="s">
        <v>45</v>
      </c>
      <c r="M134" s="7">
        <f>IF(A134=orden_agrupada!A134,orden_agrupada!B134,-1)+I134</f>
        <v>221.74</v>
      </c>
      <c r="N134" s="5">
        <f t="shared" si="14"/>
        <v>45018.037499999999</v>
      </c>
      <c r="O134" s="6">
        <f t="shared" si="15"/>
        <v>45018.037499999999</v>
      </c>
      <c r="P134" s="6">
        <f t="shared" si="16"/>
        <v>45018.161111111112</v>
      </c>
      <c r="Q134" s="6">
        <f t="shared" si="17"/>
        <v>0.13402777778052646</v>
      </c>
      <c r="R134" s="2">
        <f>IF(A134=orden_agrupada!A134,orden_agrupada!D134/60,-1)</f>
        <v>1.7833333333333334</v>
      </c>
      <c r="S134" s="6">
        <f t="shared" si="18"/>
        <v>5.9722222224970908E-2</v>
      </c>
      <c r="T134" s="6" t="str">
        <f t="shared" si="19"/>
        <v>SI</v>
      </c>
      <c r="U134" s="6" t="str">
        <f t="shared" si="20"/>
        <v>domingo</v>
      </c>
      <c r="V134" s="7">
        <f>IF(A134=orden_agrupada!A134,orden_agrupada!B134,-1)</f>
        <v>182</v>
      </c>
      <c r="W134" s="7">
        <f>IF(A134=orden_agrupada!A134,orden_agrupada!C134,-1)</f>
        <v>75</v>
      </c>
    </row>
    <row r="135" spans="1:23" x14ac:dyDescent="0.3">
      <c r="A135">
        <v>134</v>
      </c>
      <c r="B135" t="s">
        <v>182</v>
      </c>
      <c r="C135">
        <v>6</v>
      </c>
      <c r="D135" s="1">
        <v>45018.004861111112</v>
      </c>
      <c r="E135" s="1">
        <v>45018.161111111112</v>
      </c>
      <c r="F135" t="s">
        <v>20</v>
      </c>
      <c r="G135" t="s">
        <v>40</v>
      </c>
      <c r="H135" t="s">
        <v>27</v>
      </c>
      <c r="I135" s="7">
        <v>30.1</v>
      </c>
      <c r="J135" t="s">
        <v>28</v>
      </c>
      <c r="K135" t="s">
        <v>52</v>
      </c>
      <c r="L135" t="s">
        <v>18</v>
      </c>
      <c r="M135" s="7">
        <f>IF(A135=orden_agrupada!A135,orden_agrupada!B135,-1)+I135</f>
        <v>150.1</v>
      </c>
      <c r="N135" s="5">
        <f t="shared" si="14"/>
        <v>45018.004861111112</v>
      </c>
      <c r="O135" s="6">
        <f t="shared" si="15"/>
        <v>45018.004861111112</v>
      </c>
      <c r="P135" s="6">
        <f t="shared" si="16"/>
        <v>45018.161111111112</v>
      </c>
      <c r="Q135" s="6">
        <f t="shared" si="17"/>
        <v>0.15625</v>
      </c>
      <c r="R135" s="2">
        <f>IF(A135=orden_agrupada!A135,orden_agrupada!D135/60,-1)</f>
        <v>0.8</v>
      </c>
      <c r="S135" s="6">
        <f t="shared" si="18"/>
        <v>0.12291666666666667</v>
      </c>
      <c r="T135" s="6" t="str">
        <f t="shared" si="19"/>
        <v>SI</v>
      </c>
      <c r="U135" s="6" t="str">
        <f t="shared" si="20"/>
        <v>domingo</v>
      </c>
      <c r="V135" s="7">
        <f>IF(A135=orden_agrupada!A135,orden_agrupada!B135,-1)</f>
        <v>120</v>
      </c>
      <c r="W135" s="7">
        <f>IF(A135=orden_agrupada!A135,orden_agrupada!C135,-1)</f>
        <v>49</v>
      </c>
    </row>
    <row r="136" spans="1:23" x14ac:dyDescent="0.3">
      <c r="A136">
        <v>135</v>
      </c>
      <c r="B136" t="s">
        <v>183</v>
      </c>
      <c r="C136">
        <v>1</v>
      </c>
      <c r="D136" s="1">
        <v>45018.041666666664</v>
      </c>
      <c r="E136" s="1">
        <v>45018.125694444447</v>
      </c>
      <c r="F136" t="s">
        <v>32</v>
      </c>
      <c r="G136" t="s">
        <v>40</v>
      </c>
      <c r="H136" t="s">
        <v>27</v>
      </c>
      <c r="I136" s="7">
        <v>34.700000000000003</v>
      </c>
      <c r="J136" t="s">
        <v>43</v>
      </c>
      <c r="K136" t="s">
        <v>29</v>
      </c>
      <c r="L136" t="s">
        <v>24</v>
      </c>
      <c r="M136" s="7">
        <f>IF(A136=orden_agrupada!A136,orden_agrupada!B136,-1)+I136</f>
        <v>294.7</v>
      </c>
      <c r="N136" s="5">
        <f t="shared" si="14"/>
        <v>45018.041666666664</v>
      </c>
      <c r="O136" s="6">
        <f t="shared" si="15"/>
        <v>45018.041666666664</v>
      </c>
      <c r="P136" s="6">
        <f t="shared" si="16"/>
        <v>45018.125694444447</v>
      </c>
      <c r="Q136" s="6">
        <f t="shared" si="17"/>
        <v>9.44444444491334E-2</v>
      </c>
      <c r="R136" s="2">
        <f>IF(A136=orden_agrupada!A136,orden_agrupada!D136/60,-1)</f>
        <v>1.4666666666666666</v>
      </c>
      <c r="S136" s="6">
        <f t="shared" si="18"/>
        <v>3.3333333338022297E-2</v>
      </c>
      <c r="T136" s="6" t="str">
        <f t="shared" si="19"/>
        <v>SI</v>
      </c>
      <c r="U136" s="6" t="str">
        <f t="shared" si="20"/>
        <v>domingo</v>
      </c>
      <c r="V136" s="7">
        <f>IF(A136=orden_agrupada!A136,orden_agrupada!B136,-1)</f>
        <v>260</v>
      </c>
      <c r="W136" s="7">
        <f>IF(A136=orden_agrupada!A136,orden_agrupada!C136,-1)</f>
        <v>102</v>
      </c>
    </row>
    <row r="137" spans="1:23" x14ac:dyDescent="0.3">
      <c r="A137">
        <v>136</v>
      </c>
      <c r="B137" t="s">
        <v>184</v>
      </c>
      <c r="C137">
        <v>1</v>
      </c>
      <c r="D137" s="1">
        <v>45018.076388888891</v>
      </c>
      <c r="E137" s="1">
        <v>45018.209027777775</v>
      </c>
      <c r="F137" t="s">
        <v>20</v>
      </c>
      <c r="G137" t="s">
        <v>14</v>
      </c>
      <c r="H137" t="s">
        <v>27</v>
      </c>
      <c r="I137" s="7">
        <v>30.25</v>
      </c>
      <c r="J137" t="s">
        <v>43</v>
      </c>
      <c r="K137" t="s">
        <v>49</v>
      </c>
      <c r="L137" t="s">
        <v>30</v>
      </c>
      <c r="M137" s="7">
        <f>IF(A137=orden_agrupada!A137,orden_agrupada!B137,-1)+I137</f>
        <v>110.25</v>
      </c>
      <c r="N137" s="5">
        <f t="shared" si="14"/>
        <v>45018.076388888891</v>
      </c>
      <c r="O137" s="6">
        <f t="shared" si="15"/>
        <v>45018.076388888891</v>
      </c>
      <c r="P137" s="6">
        <f t="shared" si="16"/>
        <v>45018.209027777775</v>
      </c>
      <c r="Q137" s="6">
        <f t="shared" si="17"/>
        <v>0.14305555555135166</v>
      </c>
      <c r="R137" s="2">
        <f>IF(A137=orden_agrupada!A137,orden_agrupada!D137/60,-1)</f>
        <v>0.21666666666666667</v>
      </c>
      <c r="S137" s="6">
        <f t="shared" si="18"/>
        <v>0.13402777777357389</v>
      </c>
      <c r="T137" s="6" t="str">
        <f t="shared" si="19"/>
        <v>SI</v>
      </c>
      <c r="U137" s="6" t="str">
        <f t="shared" si="20"/>
        <v>domingo</v>
      </c>
      <c r="V137" s="7">
        <f>IF(A137=orden_agrupada!A137,orden_agrupada!B137,-1)</f>
        <v>80</v>
      </c>
      <c r="W137" s="7">
        <f>IF(A137=orden_agrupada!A137,orden_agrupada!C137,-1)</f>
        <v>30</v>
      </c>
    </row>
    <row r="138" spans="1:23" x14ac:dyDescent="0.3">
      <c r="A138">
        <v>137</v>
      </c>
      <c r="B138" t="s">
        <v>185</v>
      </c>
      <c r="C138">
        <v>3</v>
      </c>
      <c r="D138" s="1">
        <v>45018.056250000001</v>
      </c>
      <c r="E138" s="1">
        <v>45018.174305555556</v>
      </c>
      <c r="F138" t="s">
        <v>36</v>
      </c>
      <c r="G138" t="s">
        <v>21</v>
      </c>
      <c r="H138" t="s">
        <v>27</v>
      </c>
      <c r="I138" s="7">
        <v>12.4</v>
      </c>
      <c r="J138" t="s">
        <v>43</v>
      </c>
      <c r="K138" t="s">
        <v>23</v>
      </c>
      <c r="L138" t="s">
        <v>90</v>
      </c>
      <c r="M138" s="7">
        <f>IF(A138=orden_agrupada!A138,orden_agrupada!B138,-1)+I138</f>
        <v>75.400000000000006</v>
      </c>
      <c r="N138" s="5">
        <f t="shared" si="14"/>
        <v>45018.056250000001</v>
      </c>
      <c r="O138" s="6">
        <f t="shared" si="15"/>
        <v>45018.056250000001</v>
      </c>
      <c r="P138" s="6">
        <f t="shared" si="16"/>
        <v>45018.174305555556</v>
      </c>
      <c r="Q138" s="6">
        <f t="shared" si="17"/>
        <v>0.12847222222141377</v>
      </c>
      <c r="R138" s="2">
        <f>IF(A138=orden_agrupada!A138,orden_agrupada!D138/60,-1)</f>
        <v>0.68333333333333335</v>
      </c>
      <c r="S138" s="6">
        <f t="shared" si="18"/>
        <v>9.9999999999191555E-2</v>
      </c>
      <c r="T138" s="6" t="str">
        <f t="shared" si="19"/>
        <v>SI</v>
      </c>
      <c r="U138" s="6" t="str">
        <f t="shared" si="20"/>
        <v>domingo</v>
      </c>
      <c r="V138" s="7">
        <f>IF(A138=orden_agrupada!A138,orden_agrupada!B138,-1)</f>
        <v>63</v>
      </c>
      <c r="W138" s="7">
        <f>IF(A138=orden_agrupada!A138,orden_agrupada!C138,-1)</f>
        <v>24</v>
      </c>
    </row>
    <row r="139" spans="1:23" x14ac:dyDescent="0.3">
      <c r="A139">
        <v>138</v>
      </c>
      <c r="B139" t="s">
        <v>186</v>
      </c>
      <c r="C139">
        <v>2</v>
      </c>
      <c r="D139" s="1">
        <v>45018.158333333333</v>
      </c>
      <c r="E139" s="1">
        <v>45018.214583333334</v>
      </c>
      <c r="F139" t="s">
        <v>26</v>
      </c>
      <c r="G139" t="s">
        <v>21</v>
      </c>
      <c r="H139" t="s">
        <v>15</v>
      </c>
      <c r="I139" s="7">
        <v>32.79</v>
      </c>
      <c r="J139" t="s">
        <v>43</v>
      </c>
      <c r="K139" t="s">
        <v>44</v>
      </c>
      <c r="L139" t="s">
        <v>24</v>
      </c>
      <c r="M139" s="7">
        <f>IF(A139=orden_agrupada!A139,orden_agrupada!B139,-1)+I139</f>
        <v>270.79000000000002</v>
      </c>
      <c r="N139" s="5">
        <f t="shared" si="14"/>
        <v>45018.158333333333</v>
      </c>
      <c r="O139" s="6">
        <f t="shared" si="15"/>
        <v>45018.158333333333</v>
      </c>
      <c r="P139" s="6">
        <f t="shared" si="16"/>
        <v>45018.214583333334</v>
      </c>
      <c r="Q139" s="6">
        <f t="shared" si="17"/>
        <v>6.6666666668121863E-2</v>
      </c>
      <c r="R139" s="2">
        <f>IF(A139=orden_agrupada!A139,orden_agrupada!D139/60,-1)</f>
        <v>1.6166666666666667</v>
      </c>
      <c r="S139" s="6">
        <f t="shared" si="18"/>
        <v>0</v>
      </c>
      <c r="T139" s="6" t="str">
        <f t="shared" si="19"/>
        <v>NO</v>
      </c>
      <c r="U139" s="6" t="str">
        <f t="shared" si="20"/>
        <v>domingo</v>
      </c>
      <c r="V139" s="7">
        <f>IF(A139=orden_agrupada!A139,orden_agrupada!B139,-1)</f>
        <v>238</v>
      </c>
      <c r="W139" s="7">
        <f>IF(A139=orden_agrupada!A139,orden_agrupada!C139,-1)</f>
        <v>97</v>
      </c>
    </row>
    <row r="140" spans="1:23" x14ac:dyDescent="0.3">
      <c r="A140">
        <v>139</v>
      </c>
      <c r="B140" t="s">
        <v>187</v>
      </c>
      <c r="C140">
        <v>3</v>
      </c>
      <c r="D140" s="1">
        <v>45018.027777777781</v>
      </c>
      <c r="E140" s="1">
        <v>45018.193749999999</v>
      </c>
      <c r="F140" t="s">
        <v>26</v>
      </c>
      <c r="G140" t="s">
        <v>14</v>
      </c>
      <c r="H140" t="s">
        <v>27</v>
      </c>
      <c r="I140" s="7">
        <v>47.2</v>
      </c>
      <c r="J140" t="s">
        <v>28</v>
      </c>
      <c r="K140" t="s">
        <v>67</v>
      </c>
      <c r="L140" t="s">
        <v>41</v>
      </c>
      <c r="M140" s="7">
        <f>IF(A140=orden_agrupada!A140,orden_agrupada!B140,-1)+I140</f>
        <v>82.2</v>
      </c>
      <c r="N140" s="5">
        <f t="shared" si="14"/>
        <v>45018.027777777781</v>
      </c>
      <c r="O140" s="6">
        <f t="shared" si="15"/>
        <v>45018.027777777781</v>
      </c>
      <c r="P140" s="6">
        <f t="shared" si="16"/>
        <v>45018.193749999999</v>
      </c>
      <c r="Q140" s="6">
        <f t="shared" si="17"/>
        <v>0.16597222221753327</v>
      </c>
      <c r="R140" s="2">
        <f>IF(A140=orden_agrupada!A140,orden_agrupada!D140/60,-1)</f>
        <v>0.43333333333333335</v>
      </c>
      <c r="S140" s="6">
        <f t="shared" si="18"/>
        <v>0.14791666666197772</v>
      </c>
      <c r="T140" s="6" t="str">
        <f t="shared" si="19"/>
        <v>SI</v>
      </c>
      <c r="U140" s="6" t="str">
        <f t="shared" si="20"/>
        <v>domingo</v>
      </c>
      <c r="V140" s="7">
        <f>IF(A140=orden_agrupada!A140,orden_agrupada!B140,-1)</f>
        <v>35</v>
      </c>
      <c r="W140" s="7">
        <f>IF(A140=orden_agrupada!A140,orden_agrupada!C140,-1)</f>
        <v>14</v>
      </c>
    </row>
    <row r="141" spans="1:23" x14ac:dyDescent="0.3">
      <c r="A141">
        <v>140</v>
      </c>
      <c r="B141" t="s">
        <v>188</v>
      </c>
      <c r="C141">
        <v>4</v>
      </c>
      <c r="D141" s="1">
        <v>45018.15902777778</v>
      </c>
      <c r="E141" s="1">
        <v>45018.270138888889</v>
      </c>
      <c r="F141" t="s">
        <v>26</v>
      </c>
      <c r="G141" t="s">
        <v>14</v>
      </c>
      <c r="H141" t="s">
        <v>22</v>
      </c>
      <c r="I141" s="7">
        <v>32.130000000000003</v>
      </c>
      <c r="J141" t="s">
        <v>28</v>
      </c>
      <c r="K141" t="s">
        <v>33</v>
      </c>
      <c r="L141" t="s">
        <v>81</v>
      </c>
      <c r="M141" s="7">
        <f>IF(A141=orden_agrupada!A141,orden_agrupada!B141,-1)+I141</f>
        <v>223.13</v>
      </c>
      <c r="N141" s="5">
        <f t="shared" si="14"/>
        <v>45018.15902777778</v>
      </c>
      <c r="O141" s="6">
        <f t="shared" si="15"/>
        <v>45018.15902777778</v>
      </c>
      <c r="P141" s="6">
        <f t="shared" si="16"/>
        <v>45018.270138888889</v>
      </c>
      <c r="Q141" s="6">
        <f t="shared" si="17"/>
        <v>0.11111111110949423</v>
      </c>
      <c r="R141" s="2">
        <f>IF(A141=orden_agrupada!A141,orden_agrupada!D141/60,-1)</f>
        <v>1.9666666666666666</v>
      </c>
      <c r="S141" s="6">
        <f t="shared" si="18"/>
        <v>2.9166666665049801E-2</v>
      </c>
      <c r="T141" s="6" t="str">
        <f t="shared" si="19"/>
        <v>SI</v>
      </c>
      <c r="U141" s="6" t="str">
        <f t="shared" si="20"/>
        <v>domingo</v>
      </c>
      <c r="V141" s="7">
        <f>IF(A141=orden_agrupada!A141,orden_agrupada!B141,-1)</f>
        <v>191</v>
      </c>
      <c r="W141" s="7">
        <f>IF(A141=orden_agrupada!A141,orden_agrupada!C141,-1)</f>
        <v>78</v>
      </c>
    </row>
    <row r="142" spans="1:23" x14ac:dyDescent="0.3">
      <c r="A142">
        <v>141</v>
      </c>
      <c r="B142" t="s">
        <v>189</v>
      </c>
      <c r="C142">
        <v>4</v>
      </c>
      <c r="D142" s="1">
        <v>45018.081944444442</v>
      </c>
      <c r="E142" s="1">
        <v>45018.239583333336</v>
      </c>
      <c r="F142" t="s">
        <v>13</v>
      </c>
      <c r="G142" t="s">
        <v>21</v>
      </c>
      <c r="H142" t="s">
        <v>27</v>
      </c>
      <c r="I142" s="7">
        <v>41.56</v>
      </c>
      <c r="J142" t="s">
        <v>16</v>
      </c>
      <c r="K142" t="s">
        <v>64</v>
      </c>
      <c r="L142" t="s">
        <v>90</v>
      </c>
      <c r="M142" s="7">
        <f>IF(A142=orden_agrupada!A142,orden_agrupada!B142,-1)+I142</f>
        <v>62.56</v>
      </c>
      <c r="N142" s="5">
        <f t="shared" si="14"/>
        <v>45018.081944444442</v>
      </c>
      <c r="O142" s="6">
        <f t="shared" si="15"/>
        <v>45018.081944444442</v>
      </c>
      <c r="P142" s="6">
        <f t="shared" si="16"/>
        <v>45018.239583333336</v>
      </c>
      <c r="Q142" s="6">
        <f t="shared" si="17"/>
        <v>0.15763888889341615</v>
      </c>
      <c r="R142" s="2">
        <f>IF(A142=orden_agrupada!A142,orden_agrupada!D142/60,-1)</f>
        <v>0.46666666666666667</v>
      </c>
      <c r="S142" s="6">
        <f t="shared" si="18"/>
        <v>0.13819444444897172</v>
      </c>
      <c r="T142" s="6" t="str">
        <f t="shared" si="19"/>
        <v>SI</v>
      </c>
      <c r="U142" s="6" t="str">
        <f t="shared" si="20"/>
        <v>domingo</v>
      </c>
      <c r="V142" s="7">
        <f>IF(A142=orden_agrupada!A142,orden_agrupada!B142,-1)</f>
        <v>21</v>
      </c>
      <c r="W142" s="7">
        <f>IF(A142=orden_agrupada!A142,orden_agrupada!C142,-1)</f>
        <v>8</v>
      </c>
    </row>
    <row r="143" spans="1:23" x14ac:dyDescent="0.3">
      <c r="A143">
        <v>142</v>
      </c>
      <c r="B143" t="s">
        <v>190</v>
      </c>
      <c r="C143">
        <v>3</v>
      </c>
      <c r="D143" s="1">
        <v>45018.086805555555</v>
      </c>
      <c r="E143" s="1">
        <v>45018.170138888891</v>
      </c>
      <c r="F143" t="s">
        <v>36</v>
      </c>
      <c r="G143" t="s">
        <v>14</v>
      </c>
      <c r="H143" t="s">
        <v>27</v>
      </c>
      <c r="I143" s="7">
        <v>16.29</v>
      </c>
      <c r="J143" t="s">
        <v>43</v>
      </c>
      <c r="K143" t="s">
        <v>79</v>
      </c>
      <c r="L143" t="s">
        <v>18</v>
      </c>
      <c r="M143" s="7">
        <f>IF(A143=orden_agrupada!A143,orden_agrupada!B143,-1)+I143</f>
        <v>197.29</v>
      </c>
      <c r="N143" s="5">
        <f t="shared" si="14"/>
        <v>45018.086805555555</v>
      </c>
      <c r="O143" s="6">
        <f t="shared" si="15"/>
        <v>45018.086805555555</v>
      </c>
      <c r="P143" s="6">
        <f t="shared" si="16"/>
        <v>45018.170138888891</v>
      </c>
      <c r="Q143" s="6">
        <f t="shared" si="17"/>
        <v>9.3750000002425324E-2</v>
      </c>
      <c r="R143" s="2">
        <f>IF(A143=orden_agrupada!A143,orden_agrupada!D143/60,-1)</f>
        <v>1.1666666666666667</v>
      </c>
      <c r="S143" s="6">
        <f t="shared" si="18"/>
        <v>4.5138888891314212E-2</v>
      </c>
      <c r="T143" s="6" t="str">
        <f t="shared" si="19"/>
        <v>SI</v>
      </c>
      <c r="U143" s="6" t="str">
        <f t="shared" si="20"/>
        <v>domingo</v>
      </c>
      <c r="V143" s="7">
        <f>IF(A143=orden_agrupada!A143,orden_agrupada!B143,-1)</f>
        <v>181</v>
      </c>
      <c r="W143" s="7">
        <f>IF(A143=orden_agrupada!A143,orden_agrupada!C143,-1)</f>
        <v>72</v>
      </c>
    </row>
    <row r="144" spans="1:23" x14ac:dyDescent="0.3">
      <c r="A144">
        <v>143</v>
      </c>
      <c r="B144" t="s">
        <v>191</v>
      </c>
      <c r="C144">
        <v>4</v>
      </c>
      <c r="D144" s="1">
        <v>45018.022222222222</v>
      </c>
      <c r="E144" s="1">
        <v>45018.1875</v>
      </c>
      <c r="F144" t="s">
        <v>36</v>
      </c>
      <c r="G144" t="s">
        <v>14</v>
      </c>
      <c r="H144" t="s">
        <v>22</v>
      </c>
      <c r="I144" s="7">
        <v>48.26</v>
      </c>
      <c r="J144" t="s">
        <v>28</v>
      </c>
      <c r="K144" t="s">
        <v>37</v>
      </c>
      <c r="L144" t="s">
        <v>81</v>
      </c>
      <c r="M144" s="7">
        <f>IF(A144=orden_agrupada!A144,orden_agrupada!B144,-1)+I144</f>
        <v>98.259999999999991</v>
      </c>
      <c r="N144" s="5">
        <f t="shared" si="14"/>
        <v>45018.022222222222</v>
      </c>
      <c r="O144" s="6">
        <f t="shared" si="15"/>
        <v>45018.022222222222</v>
      </c>
      <c r="P144" s="6">
        <f t="shared" si="16"/>
        <v>45018.1875</v>
      </c>
      <c r="Q144" s="6">
        <f t="shared" si="17"/>
        <v>0.16527777777810115</v>
      </c>
      <c r="R144" s="2">
        <f>IF(A144=orden_agrupada!A144,orden_agrupada!D144/60,-1)</f>
        <v>0.26666666666666666</v>
      </c>
      <c r="S144" s="6">
        <f t="shared" si="18"/>
        <v>0.15416666666699005</v>
      </c>
      <c r="T144" s="6" t="str">
        <f t="shared" si="19"/>
        <v>SI</v>
      </c>
      <c r="U144" s="6" t="str">
        <f t="shared" si="20"/>
        <v>domingo</v>
      </c>
      <c r="V144" s="7">
        <f>IF(A144=orden_agrupada!A144,orden_agrupada!B144,-1)</f>
        <v>50</v>
      </c>
      <c r="W144" s="7">
        <f>IF(A144=orden_agrupada!A144,orden_agrupada!C144,-1)</f>
        <v>20</v>
      </c>
    </row>
    <row r="145" spans="1:23" x14ac:dyDescent="0.3">
      <c r="A145">
        <v>144</v>
      </c>
      <c r="B145" t="s">
        <v>192</v>
      </c>
      <c r="C145">
        <v>1</v>
      </c>
      <c r="D145" s="1">
        <v>45018.123611111114</v>
      </c>
      <c r="E145" s="1">
        <v>45018.230555555558</v>
      </c>
      <c r="F145" t="s">
        <v>36</v>
      </c>
      <c r="G145" t="s">
        <v>40</v>
      </c>
      <c r="H145" t="s">
        <v>27</v>
      </c>
      <c r="I145" s="7">
        <v>11.22</v>
      </c>
      <c r="J145" t="s">
        <v>43</v>
      </c>
      <c r="K145" t="s">
        <v>37</v>
      </c>
      <c r="L145" t="s">
        <v>93</v>
      </c>
      <c r="M145" s="7">
        <f>IF(A145=orden_agrupada!A145,orden_agrupada!B145,-1)+I145</f>
        <v>196.22</v>
      </c>
      <c r="N145" s="5">
        <f t="shared" si="14"/>
        <v>45018.123611111114</v>
      </c>
      <c r="O145" s="6">
        <f t="shared" si="15"/>
        <v>45018.123611111114</v>
      </c>
      <c r="P145" s="6">
        <f t="shared" si="16"/>
        <v>45018.230555555558</v>
      </c>
      <c r="Q145" s="6">
        <f t="shared" si="17"/>
        <v>0.11736111111046436</v>
      </c>
      <c r="R145" s="2">
        <f>IF(A145=orden_agrupada!A145,orden_agrupada!D145/60,-1)</f>
        <v>2.5</v>
      </c>
      <c r="S145" s="6">
        <f t="shared" si="18"/>
        <v>1.3194444443797707E-2</v>
      </c>
      <c r="T145" s="6" t="str">
        <f t="shared" si="19"/>
        <v>SI</v>
      </c>
      <c r="U145" s="6" t="str">
        <f t="shared" si="20"/>
        <v>domingo</v>
      </c>
      <c r="V145" s="7">
        <f>IF(A145=orden_agrupada!A145,orden_agrupada!B145,-1)</f>
        <v>185</v>
      </c>
      <c r="W145" s="7">
        <f>IF(A145=orden_agrupada!A145,orden_agrupada!C145,-1)</f>
        <v>76</v>
      </c>
    </row>
    <row r="146" spans="1:23" x14ac:dyDescent="0.3">
      <c r="A146">
        <v>145</v>
      </c>
      <c r="B146" t="s">
        <v>193</v>
      </c>
      <c r="C146">
        <v>5</v>
      </c>
      <c r="D146" s="1">
        <v>45018.025694444441</v>
      </c>
      <c r="E146" s="1">
        <v>45018.070833333331</v>
      </c>
      <c r="F146" t="s">
        <v>26</v>
      </c>
      <c r="G146" t="s">
        <v>40</v>
      </c>
      <c r="H146" t="s">
        <v>27</v>
      </c>
      <c r="I146" s="7">
        <v>11.32</v>
      </c>
      <c r="J146" t="s">
        <v>43</v>
      </c>
      <c r="K146" t="s">
        <v>44</v>
      </c>
      <c r="L146" t="s">
        <v>47</v>
      </c>
      <c r="M146" s="7">
        <f>IF(A146=orden_agrupada!A146,orden_agrupada!B146,-1)+I146</f>
        <v>137.32</v>
      </c>
      <c r="N146" s="5">
        <f t="shared" si="14"/>
        <v>45018.025694444441</v>
      </c>
      <c r="O146" s="6">
        <f t="shared" si="15"/>
        <v>45018.025694444441</v>
      </c>
      <c r="P146" s="6">
        <f t="shared" si="16"/>
        <v>45018.070833333331</v>
      </c>
      <c r="Q146" s="6">
        <f t="shared" si="17"/>
        <v>5.5555555557172433E-2</v>
      </c>
      <c r="R146" s="2">
        <f>IF(A146=orden_agrupada!A146,orden_agrupada!D146/60,-1)</f>
        <v>1.7666666666666666</v>
      </c>
      <c r="S146" s="6">
        <f t="shared" si="18"/>
        <v>0</v>
      </c>
      <c r="T146" s="6" t="str">
        <f t="shared" si="19"/>
        <v>NO</v>
      </c>
      <c r="U146" s="6" t="str">
        <f t="shared" si="20"/>
        <v>domingo</v>
      </c>
      <c r="V146" s="7">
        <f>IF(A146=orden_agrupada!A146,orden_agrupada!B146,-1)</f>
        <v>126</v>
      </c>
      <c r="W146" s="7">
        <f>IF(A146=orden_agrupada!A146,orden_agrupada!C146,-1)</f>
        <v>51</v>
      </c>
    </row>
    <row r="147" spans="1:23" x14ac:dyDescent="0.3">
      <c r="A147">
        <v>146</v>
      </c>
      <c r="B147" t="s">
        <v>194</v>
      </c>
      <c r="C147">
        <v>6</v>
      </c>
      <c r="D147" s="1">
        <v>45018.069444444445</v>
      </c>
      <c r="E147" s="1">
        <v>45018.120833333334</v>
      </c>
      <c r="F147" t="s">
        <v>13</v>
      </c>
      <c r="G147" t="s">
        <v>14</v>
      </c>
      <c r="H147" t="s">
        <v>27</v>
      </c>
      <c r="I147" s="7">
        <v>38.4</v>
      </c>
      <c r="J147" t="s">
        <v>16</v>
      </c>
      <c r="K147" t="s">
        <v>33</v>
      </c>
      <c r="L147" t="s">
        <v>24</v>
      </c>
      <c r="M147" s="7">
        <f>IF(A147=orden_agrupada!A147,orden_agrupada!B147,-1)+I147</f>
        <v>100.4</v>
      </c>
      <c r="N147" s="5">
        <f t="shared" si="14"/>
        <v>45018.069444444445</v>
      </c>
      <c r="O147" s="6">
        <f t="shared" si="15"/>
        <v>45018.069444444445</v>
      </c>
      <c r="P147" s="6">
        <f t="shared" si="16"/>
        <v>45018.120833333334</v>
      </c>
      <c r="Q147" s="6">
        <f t="shared" si="17"/>
        <v>5.1388888889050577E-2</v>
      </c>
      <c r="R147" s="2">
        <f>IF(A147=orden_agrupada!A147,orden_agrupada!D147/60,-1)</f>
        <v>0.78333333333333333</v>
      </c>
      <c r="S147" s="6">
        <f t="shared" si="18"/>
        <v>1.8750000000161693E-2</v>
      </c>
      <c r="T147" s="6" t="str">
        <f t="shared" si="19"/>
        <v>SI</v>
      </c>
      <c r="U147" s="6" t="str">
        <f t="shared" si="20"/>
        <v>domingo</v>
      </c>
      <c r="V147" s="7">
        <f>IF(A147=orden_agrupada!A147,orden_agrupada!B147,-1)</f>
        <v>62</v>
      </c>
      <c r="W147" s="7">
        <f>IF(A147=orden_agrupada!A147,orden_agrupada!C147,-1)</f>
        <v>24</v>
      </c>
    </row>
    <row r="148" spans="1:23" x14ac:dyDescent="0.3">
      <c r="A148">
        <v>147</v>
      </c>
      <c r="B148" t="s">
        <v>195</v>
      </c>
      <c r="C148">
        <v>4</v>
      </c>
      <c r="D148" s="1">
        <v>45018.137499999997</v>
      </c>
      <c r="E148" s="1">
        <v>45018.206944444442</v>
      </c>
      <c r="F148" t="s">
        <v>13</v>
      </c>
      <c r="G148" t="s">
        <v>21</v>
      </c>
      <c r="H148" t="s">
        <v>27</v>
      </c>
      <c r="I148" s="7">
        <v>27.14</v>
      </c>
      <c r="J148" t="s">
        <v>16</v>
      </c>
      <c r="K148" t="s">
        <v>23</v>
      </c>
      <c r="L148" t="s">
        <v>30</v>
      </c>
      <c r="M148" s="7">
        <f>IF(A148=orden_agrupada!A148,orden_agrupada!B148,-1)+I148</f>
        <v>111.14</v>
      </c>
      <c r="N148" s="5">
        <f t="shared" si="14"/>
        <v>45018.137499999997</v>
      </c>
      <c r="O148" s="6">
        <f t="shared" si="15"/>
        <v>45018.137499999997</v>
      </c>
      <c r="P148" s="6">
        <f t="shared" si="16"/>
        <v>45018.206944444442</v>
      </c>
      <c r="Q148" s="6">
        <f t="shared" si="17"/>
        <v>6.9444444445252884E-2</v>
      </c>
      <c r="R148" s="2">
        <f>IF(A148=orden_agrupada!A148,orden_agrupada!D148/60,-1)</f>
        <v>0.55000000000000004</v>
      </c>
      <c r="S148" s="6">
        <f t="shared" si="18"/>
        <v>4.6527777778586216E-2</v>
      </c>
      <c r="T148" s="6" t="str">
        <f t="shared" si="19"/>
        <v>SI</v>
      </c>
      <c r="U148" s="6" t="str">
        <f t="shared" si="20"/>
        <v>domingo</v>
      </c>
      <c r="V148" s="7">
        <f>IF(A148=orden_agrupada!A148,orden_agrupada!B148,-1)</f>
        <v>84</v>
      </c>
      <c r="W148" s="7">
        <f>IF(A148=orden_agrupada!A148,orden_agrupada!C148,-1)</f>
        <v>33</v>
      </c>
    </row>
    <row r="149" spans="1:23" x14ac:dyDescent="0.3">
      <c r="A149">
        <v>148</v>
      </c>
      <c r="B149" t="s">
        <v>196</v>
      </c>
      <c r="C149">
        <v>6</v>
      </c>
      <c r="D149" s="1">
        <v>45018.161111111112</v>
      </c>
      <c r="E149" s="1">
        <v>45018.249305555553</v>
      </c>
      <c r="F149" t="s">
        <v>13</v>
      </c>
      <c r="G149" t="s">
        <v>14</v>
      </c>
      <c r="H149" t="s">
        <v>15</v>
      </c>
      <c r="I149" s="7">
        <v>46.26</v>
      </c>
      <c r="J149" t="s">
        <v>43</v>
      </c>
      <c r="K149" t="s">
        <v>23</v>
      </c>
      <c r="L149" t="s">
        <v>58</v>
      </c>
      <c r="M149" s="7">
        <f>IF(A149=orden_agrupada!A149,orden_agrupada!B149,-1)+I149</f>
        <v>258.26</v>
      </c>
      <c r="N149" s="5">
        <f t="shared" si="14"/>
        <v>45018.161111111112</v>
      </c>
      <c r="O149" s="6">
        <f t="shared" si="15"/>
        <v>45018.161111111112</v>
      </c>
      <c r="P149" s="6">
        <f t="shared" si="16"/>
        <v>45018.249305555553</v>
      </c>
      <c r="Q149" s="6">
        <f t="shared" si="17"/>
        <v>9.8611111107553981E-2</v>
      </c>
      <c r="R149" s="2">
        <f>IF(A149=orden_agrupada!A149,orden_agrupada!D149/60,-1)</f>
        <v>2.65</v>
      </c>
      <c r="S149" s="6">
        <f t="shared" si="18"/>
        <v>0</v>
      </c>
      <c r="T149" s="6" t="str">
        <f t="shared" si="19"/>
        <v>NO</v>
      </c>
      <c r="U149" s="6" t="str">
        <f t="shared" si="20"/>
        <v>domingo</v>
      </c>
      <c r="V149" s="7">
        <f>IF(A149=orden_agrupada!A149,orden_agrupada!B149,-1)</f>
        <v>212</v>
      </c>
      <c r="W149" s="7">
        <f>IF(A149=orden_agrupada!A149,orden_agrupada!C149,-1)</f>
        <v>87</v>
      </c>
    </row>
    <row r="150" spans="1:23" x14ac:dyDescent="0.3">
      <c r="A150">
        <v>149</v>
      </c>
      <c r="B150" t="s">
        <v>197</v>
      </c>
      <c r="C150">
        <v>4</v>
      </c>
      <c r="D150" s="1">
        <v>45018.065972222219</v>
      </c>
      <c r="E150" s="1">
        <v>45018.201388888891</v>
      </c>
      <c r="F150" t="s">
        <v>32</v>
      </c>
      <c r="G150" t="s">
        <v>21</v>
      </c>
      <c r="H150" t="s">
        <v>27</v>
      </c>
      <c r="I150" s="7">
        <v>15.92</v>
      </c>
      <c r="J150" t="s">
        <v>43</v>
      </c>
      <c r="K150" t="s">
        <v>29</v>
      </c>
      <c r="L150" t="s">
        <v>53</v>
      </c>
      <c r="M150" s="7">
        <f>IF(A150=orden_agrupada!A150,orden_agrupada!B150,-1)+I150</f>
        <v>241.92</v>
      </c>
      <c r="N150" s="5">
        <f t="shared" si="14"/>
        <v>45018.065972222219</v>
      </c>
      <c r="O150" s="6">
        <f t="shared" si="15"/>
        <v>45018.065972222219</v>
      </c>
      <c r="P150" s="6">
        <f t="shared" si="16"/>
        <v>45018.201388888891</v>
      </c>
      <c r="Q150" s="6">
        <f t="shared" si="17"/>
        <v>0.14583333333818396</v>
      </c>
      <c r="R150" s="2">
        <f>IF(A150=orden_agrupada!A150,orden_agrupada!D150/60,-1)</f>
        <v>2.3166666666666669</v>
      </c>
      <c r="S150" s="6">
        <f t="shared" si="18"/>
        <v>4.9305555560406181E-2</v>
      </c>
      <c r="T150" s="6" t="str">
        <f t="shared" si="19"/>
        <v>SI</v>
      </c>
      <c r="U150" s="6" t="str">
        <f t="shared" si="20"/>
        <v>domingo</v>
      </c>
      <c r="V150" s="7">
        <f>IF(A150=orden_agrupada!A150,orden_agrupada!B150,-1)</f>
        <v>226</v>
      </c>
      <c r="W150" s="7">
        <f>IF(A150=orden_agrupada!A150,orden_agrupada!C150,-1)</f>
        <v>94</v>
      </c>
    </row>
    <row r="151" spans="1:23" x14ac:dyDescent="0.3">
      <c r="A151">
        <v>150</v>
      </c>
      <c r="B151" t="s">
        <v>198</v>
      </c>
      <c r="C151">
        <v>6</v>
      </c>
      <c r="D151" s="1">
        <v>45018.025694444441</v>
      </c>
      <c r="E151" s="1">
        <v>45018.131944444445</v>
      </c>
      <c r="F151" t="s">
        <v>20</v>
      </c>
      <c r="G151" t="s">
        <v>14</v>
      </c>
      <c r="H151" t="s">
        <v>15</v>
      </c>
      <c r="I151" s="7">
        <v>48.43</v>
      </c>
      <c r="J151" t="s">
        <v>28</v>
      </c>
      <c r="K151" t="s">
        <v>79</v>
      </c>
      <c r="L151" t="s">
        <v>47</v>
      </c>
      <c r="M151" s="7">
        <f>IF(A151=orden_agrupada!A151,orden_agrupada!B151,-1)+I151</f>
        <v>198.43</v>
      </c>
      <c r="N151" s="5">
        <f t="shared" si="14"/>
        <v>45018.025694444441</v>
      </c>
      <c r="O151" s="6">
        <f t="shared" si="15"/>
        <v>45018.025694444441</v>
      </c>
      <c r="P151" s="6">
        <f t="shared" si="16"/>
        <v>45018.131944444445</v>
      </c>
      <c r="Q151" s="6">
        <f t="shared" si="17"/>
        <v>0.10625000000436557</v>
      </c>
      <c r="R151" s="2">
        <f>IF(A151=orden_agrupada!A151,orden_agrupada!D151/60,-1)</f>
        <v>1.7666666666666666</v>
      </c>
      <c r="S151" s="6">
        <f t="shared" si="18"/>
        <v>3.2638888893254475E-2</v>
      </c>
      <c r="T151" s="6" t="str">
        <f t="shared" si="19"/>
        <v>SI</v>
      </c>
      <c r="U151" s="6" t="str">
        <f t="shared" si="20"/>
        <v>domingo</v>
      </c>
      <c r="V151" s="7">
        <f>IF(A151=orden_agrupada!A151,orden_agrupada!B151,-1)</f>
        <v>150</v>
      </c>
      <c r="W151" s="7">
        <f>IF(A151=orden_agrupada!A151,orden_agrupada!C151,-1)</f>
        <v>60</v>
      </c>
    </row>
    <row r="152" spans="1:23" x14ac:dyDescent="0.3">
      <c r="A152">
        <v>151</v>
      </c>
      <c r="B152" t="s">
        <v>199</v>
      </c>
      <c r="C152">
        <v>2</v>
      </c>
      <c r="D152" s="1">
        <v>45018.135416666664</v>
      </c>
      <c r="E152" s="1">
        <v>45018.286805555559</v>
      </c>
      <c r="F152" t="s">
        <v>36</v>
      </c>
      <c r="G152" t="s">
        <v>40</v>
      </c>
      <c r="H152" t="s">
        <v>27</v>
      </c>
      <c r="I152" s="7">
        <v>41.51</v>
      </c>
      <c r="J152" t="s">
        <v>43</v>
      </c>
      <c r="K152" t="s">
        <v>64</v>
      </c>
      <c r="L152" t="s">
        <v>106</v>
      </c>
      <c r="M152" s="7">
        <f>IF(A152=orden_agrupada!A152,orden_agrupada!B152,-1)+I152</f>
        <v>173.51</v>
      </c>
      <c r="N152" s="5">
        <f t="shared" si="14"/>
        <v>45018.135416666664</v>
      </c>
      <c r="O152" s="6">
        <f t="shared" si="15"/>
        <v>45018.135416666664</v>
      </c>
      <c r="P152" s="6">
        <f t="shared" si="16"/>
        <v>45018.286805555559</v>
      </c>
      <c r="Q152" s="6">
        <f t="shared" si="17"/>
        <v>0.161805555561538</v>
      </c>
      <c r="R152" s="2">
        <f>IF(A152=orden_agrupada!A152,orden_agrupada!D152/60,-1)</f>
        <v>0.31666666666666665</v>
      </c>
      <c r="S152" s="6">
        <f t="shared" si="18"/>
        <v>0.14861111111709355</v>
      </c>
      <c r="T152" s="6" t="str">
        <f t="shared" si="19"/>
        <v>SI</v>
      </c>
      <c r="U152" s="6" t="str">
        <f t="shared" si="20"/>
        <v>domingo</v>
      </c>
      <c r="V152" s="7">
        <f>IF(A152=orden_agrupada!A152,orden_agrupada!B152,-1)</f>
        <v>132</v>
      </c>
      <c r="W152" s="7">
        <f>IF(A152=orden_agrupada!A152,orden_agrupada!C152,-1)</f>
        <v>51</v>
      </c>
    </row>
    <row r="153" spans="1:23" x14ac:dyDescent="0.3">
      <c r="A153">
        <v>152</v>
      </c>
      <c r="B153" t="s">
        <v>200</v>
      </c>
      <c r="C153">
        <v>6</v>
      </c>
      <c r="D153" s="1">
        <v>45018.051388888889</v>
      </c>
      <c r="E153" s="1">
        <v>45018.119444444441</v>
      </c>
      <c r="F153" t="s">
        <v>36</v>
      </c>
      <c r="G153" t="s">
        <v>14</v>
      </c>
      <c r="H153" t="s">
        <v>15</v>
      </c>
      <c r="I153" s="7">
        <v>25.57</v>
      </c>
      <c r="J153" t="s">
        <v>16</v>
      </c>
      <c r="K153" t="s">
        <v>64</v>
      </c>
      <c r="L153" t="s">
        <v>55</v>
      </c>
      <c r="M153" s="7">
        <f>IF(A153=orden_agrupada!A153,orden_agrupada!B153,-1)+I153</f>
        <v>81.569999999999993</v>
      </c>
      <c r="N153" s="5">
        <f t="shared" si="14"/>
        <v>45018.051388888889</v>
      </c>
      <c r="O153" s="6">
        <f t="shared" si="15"/>
        <v>45018.051388888889</v>
      </c>
      <c r="P153" s="6">
        <f t="shared" si="16"/>
        <v>45018.119444444441</v>
      </c>
      <c r="Q153" s="6">
        <f t="shared" si="17"/>
        <v>6.8055555551836733E-2</v>
      </c>
      <c r="R153" s="2">
        <f>IF(A153=orden_agrupada!A153,orden_agrupada!D153/60,-1)</f>
        <v>0.2</v>
      </c>
      <c r="S153" s="6">
        <f t="shared" si="18"/>
        <v>5.9722222218503401E-2</v>
      </c>
      <c r="T153" s="6" t="str">
        <f t="shared" si="19"/>
        <v>SI</v>
      </c>
      <c r="U153" s="6" t="str">
        <f t="shared" si="20"/>
        <v>domingo</v>
      </c>
      <c r="V153" s="7">
        <f>IF(A153=orden_agrupada!A153,orden_agrupada!B153,-1)</f>
        <v>56</v>
      </c>
      <c r="W153" s="7">
        <f>IF(A153=orden_agrupada!A153,orden_agrupada!C153,-1)</f>
        <v>24</v>
      </c>
    </row>
    <row r="154" spans="1:23" x14ac:dyDescent="0.3">
      <c r="A154">
        <v>153</v>
      </c>
      <c r="B154" t="s">
        <v>95</v>
      </c>
      <c r="C154">
        <v>1</v>
      </c>
      <c r="D154" s="1">
        <v>45018.129166666666</v>
      </c>
      <c r="E154" s="1">
        <v>45018.226388888892</v>
      </c>
      <c r="F154" t="s">
        <v>26</v>
      </c>
      <c r="G154" t="s">
        <v>21</v>
      </c>
      <c r="H154" t="s">
        <v>15</v>
      </c>
      <c r="I154" s="7">
        <v>42.84</v>
      </c>
      <c r="J154" t="s">
        <v>43</v>
      </c>
      <c r="K154" t="s">
        <v>33</v>
      </c>
      <c r="L154" t="s">
        <v>34</v>
      </c>
      <c r="M154" s="7">
        <f>IF(A154=orden_agrupada!A154,orden_agrupada!B154,-1)+I154</f>
        <v>245.84</v>
      </c>
      <c r="N154" s="5">
        <f t="shared" si="14"/>
        <v>45018.129166666666</v>
      </c>
      <c r="O154" s="6">
        <f t="shared" si="15"/>
        <v>45018.129166666666</v>
      </c>
      <c r="P154" s="6">
        <f t="shared" si="16"/>
        <v>45018.226388888892</v>
      </c>
      <c r="Q154" s="6">
        <f t="shared" si="17"/>
        <v>0.10763888889293109</v>
      </c>
      <c r="R154" s="2">
        <f>IF(A154=orden_agrupada!A154,orden_agrupada!D154/60,-1)</f>
        <v>1.4833333333333334</v>
      </c>
      <c r="S154" s="6">
        <f t="shared" si="18"/>
        <v>4.5833333337375534E-2</v>
      </c>
      <c r="T154" s="6" t="str">
        <f t="shared" si="19"/>
        <v>SI</v>
      </c>
      <c r="U154" s="6" t="str">
        <f t="shared" si="20"/>
        <v>domingo</v>
      </c>
      <c r="V154" s="7">
        <f>IF(A154=orden_agrupada!A154,orden_agrupada!B154,-1)</f>
        <v>203</v>
      </c>
      <c r="W154" s="7">
        <f>IF(A154=orden_agrupada!A154,orden_agrupada!C154,-1)</f>
        <v>79</v>
      </c>
    </row>
    <row r="155" spans="1:23" x14ac:dyDescent="0.3">
      <c r="A155">
        <v>154</v>
      </c>
      <c r="B155" t="s">
        <v>201</v>
      </c>
      <c r="C155">
        <v>6</v>
      </c>
      <c r="D155" s="1">
        <v>45018.089583333334</v>
      </c>
      <c r="E155" s="1">
        <v>45018.15</v>
      </c>
      <c r="F155" t="s">
        <v>20</v>
      </c>
      <c r="G155" t="s">
        <v>21</v>
      </c>
      <c r="H155" t="s">
        <v>27</v>
      </c>
      <c r="I155" s="7">
        <v>17.2</v>
      </c>
      <c r="J155" t="s">
        <v>28</v>
      </c>
      <c r="K155" t="s">
        <v>64</v>
      </c>
      <c r="L155" t="s">
        <v>93</v>
      </c>
      <c r="M155" s="7">
        <f>IF(A155=orden_agrupada!A155,orden_agrupada!B155,-1)+I155</f>
        <v>161.19999999999999</v>
      </c>
      <c r="N155" s="5">
        <f t="shared" si="14"/>
        <v>45018.089583333334</v>
      </c>
      <c r="O155" s="6">
        <f t="shared" si="15"/>
        <v>45018.089583333334</v>
      </c>
      <c r="P155" s="6">
        <f t="shared" si="16"/>
        <v>45018.15</v>
      </c>
      <c r="Q155" s="6">
        <f t="shared" si="17"/>
        <v>6.0416666667151731E-2</v>
      </c>
      <c r="R155" s="2">
        <f>IF(A155=orden_agrupada!A155,orden_agrupada!D155/60,-1)</f>
        <v>1.3666666666666667</v>
      </c>
      <c r="S155" s="6">
        <f t="shared" si="18"/>
        <v>3.4722222227072871E-3</v>
      </c>
      <c r="T155" s="6" t="str">
        <f t="shared" si="19"/>
        <v>SI</v>
      </c>
      <c r="U155" s="6" t="str">
        <f t="shared" si="20"/>
        <v>domingo</v>
      </c>
      <c r="V155" s="7">
        <f>IF(A155=orden_agrupada!A155,orden_agrupada!B155,-1)</f>
        <v>144</v>
      </c>
      <c r="W155" s="7">
        <f>IF(A155=orden_agrupada!A155,orden_agrupada!C155,-1)</f>
        <v>58</v>
      </c>
    </row>
    <row r="156" spans="1:23" x14ac:dyDescent="0.3">
      <c r="A156">
        <v>155</v>
      </c>
      <c r="B156" t="s">
        <v>202</v>
      </c>
      <c r="C156">
        <v>2</v>
      </c>
      <c r="D156" s="1">
        <v>45018.078472222223</v>
      </c>
      <c r="E156" s="1">
        <v>45018.197222222225</v>
      </c>
      <c r="F156" t="s">
        <v>32</v>
      </c>
      <c r="G156" t="s">
        <v>14</v>
      </c>
      <c r="H156" t="s">
        <v>27</v>
      </c>
      <c r="I156" s="7">
        <v>25.72</v>
      </c>
      <c r="J156" t="s">
        <v>16</v>
      </c>
      <c r="K156" t="s">
        <v>44</v>
      </c>
      <c r="L156" t="s">
        <v>102</v>
      </c>
      <c r="M156" s="7">
        <f>IF(A156=orden_agrupada!A156,orden_agrupada!B156,-1)+I156</f>
        <v>161.72</v>
      </c>
      <c r="N156" s="5">
        <f t="shared" si="14"/>
        <v>45018.078472222223</v>
      </c>
      <c r="O156" s="6">
        <f t="shared" si="15"/>
        <v>45018.078472222223</v>
      </c>
      <c r="P156" s="6">
        <f t="shared" si="16"/>
        <v>45018.197222222225</v>
      </c>
      <c r="Q156" s="6">
        <f t="shared" si="17"/>
        <v>0.11875000000145519</v>
      </c>
      <c r="R156" s="2">
        <f>IF(A156=orden_agrupada!A156,orden_agrupada!D156/60,-1)</f>
        <v>1.6666666666666667</v>
      </c>
      <c r="S156" s="6">
        <f t="shared" si="18"/>
        <v>4.9305555557010744E-2</v>
      </c>
      <c r="T156" s="6" t="str">
        <f t="shared" si="19"/>
        <v>SI</v>
      </c>
      <c r="U156" s="6" t="str">
        <f t="shared" si="20"/>
        <v>domingo</v>
      </c>
      <c r="V156" s="7">
        <f>IF(A156=orden_agrupada!A156,orden_agrupada!B156,-1)</f>
        <v>136</v>
      </c>
      <c r="W156" s="7">
        <f>IF(A156=orden_agrupada!A156,orden_agrupada!C156,-1)</f>
        <v>54</v>
      </c>
    </row>
    <row r="157" spans="1:23" x14ac:dyDescent="0.3">
      <c r="A157">
        <v>156</v>
      </c>
      <c r="B157" t="s">
        <v>203</v>
      </c>
      <c r="C157">
        <v>4</v>
      </c>
      <c r="D157" s="1">
        <v>45018.027777777781</v>
      </c>
      <c r="E157" s="1">
        <v>45018.178472222222</v>
      </c>
      <c r="F157" t="s">
        <v>13</v>
      </c>
      <c r="G157" t="s">
        <v>40</v>
      </c>
      <c r="H157" t="s">
        <v>27</v>
      </c>
      <c r="I157" s="7">
        <v>19.03</v>
      </c>
      <c r="J157" t="s">
        <v>28</v>
      </c>
      <c r="K157" t="s">
        <v>17</v>
      </c>
      <c r="L157" t="s">
        <v>55</v>
      </c>
      <c r="M157" s="7">
        <f>IF(A157=orden_agrupada!A157,orden_agrupada!B157,-1)+I157</f>
        <v>75.03</v>
      </c>
      <c r="N157" s="5">
        <f t="shared" si="14"/>
        <v>45018.027777777781</v>
      </c>
      <c r="O157" s="6">
        <f t="shared" si="15"/>
        <v>45018.027777777781</v>
      </c>
      <c r="P157" s="6">
        <f t="shared" si="16"/>
        <v>45018.178472222222</v>
      </c>
      <c r="Q157" s="6">
        <f t="shared" si="17"/>
        <v>0.15069444444088731</v>
      </c>
      <c r="R157" s="2">
        <f>IF(A157=orden_agrupada!A157,orden_agrupada!D157/60,-1)</f>
        <v>0.1</v>
      </c>
      <c r="S157" s="6">
        <f t="shared" si="18"/>
        <v>0.14652777777422063</v>
      </c>
      <c r="T157" s="6" t="str">
        <f t="shared" si="19"/>
        <v>SI</v>
      </c>
      <c r="U157" s="6" t="str">
        <f t="shared" si="20"/>
        <v>domingo</v>
      </c>
      <c r="V157" s="7">
        <f>IF(A157=orden_agrupada!A157,orden_agrupada!B157,-1)</f>
        <v>56</v>
      </c>
      <c r="W157" s="7">
        <f>IF(A157=orden_agrupada!A157,orden_agrupada!C157,-1)</f>
        <v>24</v>
      </c>
    </row>
    <row r="158" spans="1:23" x14ac:dyDescent="0.3">
      <c r="A158">
        <v>157</v>
      </c>
      <c r="B158" t="s">
        <v>204</v>
      </c>
      <c r="C158">
        <v>5</v>
      </c>
      <c r="D158" s="1">
        <v>45018.140277777777</v>
      </c>
      <c r="E158" s="1">
        <v>45018.260416666664</v>
      </c>
      <c r="F158" t="s">
        <v>13</v>
      </c>
      <c r="G158" t="s">
        <v>21</v>
      </c>
      <c r="H158" t="s">
        <v>27</v>
      </c>
      <c r="I158" s="7">
        <v>28.48</v>
      </c>
      <c r="J158" t="s">
        <v>43</v>
      </c>
      <c r="K158" t="s">
        <v>37</v>
      </c>
      <c r="L158" t="s">
        <v>81</v>
      </c>
      <c r="M158" s="7">
        <f>IF(A158=orden_agrupada!A158,orden_agrupada!B158,-1)+I158</f>
        <v>299.48</v>
      </c>
      <c r="N158" s="5">
        <f t="shared" si="14"/>
        <v>45018.140277777777</v>
      </c>
      <c r="O158" s="6">
        <f t="shared" si="15"/>
        <v>45018.140277777777</v>
      </c>
      <c r="P158" s="6">
        <f t="shared" si="16"/>
        <v>45018.260416666664</v>
      </c>
      <c r="Q158" s="6">
        <f t="shared" si="17"/>
        <v>0.13055555555426204</v>
      </c>
      <c r="R158" s="2">
        <f>IF(A158=orden_agrupada!A158,orden_agrupada!D158/60,-1)</f>
        <v>2.5</v>
      </c>
      <c r="S158" s="6">
        <f t="shared" si="18"/>
        <v>2.6388888887595385E-2</v>
      </c>
      <c r="T158" s="6" t="str">
        <f t="shared" si="19"/>
        <v>SI</v>
      </c>
      <c r="U158" s="6" t="str">
        <f t="shared" si="20"/>
        <v>domingo</v>
      </c>
      <c r="V158" s="7">
        <f>IF(A158=orden_agrupada!A158,orden_agrupada!B158,-1)</f>
        <v>271</v>
      </c>
      <c r="W158" s="7">
        <f>IF(A158=orden_agrupada!A158,orden_agrupada!C158,-1)</f>
        <v>108</v>
      </c>
    </row>
    <row r="159" spans="1:23" x14ac:dyDescent="0.3">
      <c r="A159">
        <v>158</v>
      </c>
      <c r="B159" t="s">
        <v>205</v>
      </c>
      <c r="C159">
        <v>5</v>
      </c>
      <c r="D159" s="1">
        <v>45018.114583333336</v>
      </c>
      <c r="E159" s="1">
        <v>45018.165972222225</v>
      </c>
      <c r="F159" t="s">
        <v>13</v>
      </c>
      <c r="G159" t="s">
        <v>14</v>
      </c>
      <c r="H159" t="s">
        <v>27</v>
      </c>
      <c r="I159" s="7">
        <v>48.75</v>
      </c>
      <c r="J159" t="s">
        <v>28</v>
      </c>
      <c r="K159" t="s">
        <v>67</v>
      </c>
      <c r="L159" t="s">
        <v>38</v>
      </c>
      <c r="M159" s="7">
        <f>IF(A159=orden_agrupada!A159,orden_agrupada!B159,-1)+I159</f>
        <v>358.75</v>
      </c>
      <c r="N159" s="5">
        <f t="shared" si="14"/>
        <v>45018.114583333336</v>
      </c>
      <c r="O159" s="6">
        <f t="shared" si="15"/>
        <v>45018.114583333336</v>
      </c>
      <c r="P159" s="6">
        <f t="shared" si="16"/>
        <v>45018.165972222225</v>
      </c>
      <c r="Q159" s="6">
        <f t="shared" si="17"/>
        <v>5.1388888889050577E-2</v>
      </c>
      <c r="R159" s="2">
        <f>IF(A159=orden_agrupada!A159,orden_agrupada!D159/60,-1)</f>
        <v>2.25</v>
      </c>
      <c r="S159" s="6">
        <f t="shared" si="18"/>
        <v>0</v>
      </c>
      <c r="T159" s="6" t="str">
        <f t="shared" si="19"/>
        <v>NO</v>
      </c>
      <c r="U159" s="6" t="str">
        <f t="shared" si="20"/>
        <v>domingo</v>
      </c>
      <c r="V159" s="7">
        <f>IF(A159=orden_agrupada!A159,orden_agrupada!B159,-1)</f>
        <v>310</v>
      </c>
      <c r="W159" s="7">
        <f>IF(A159=orden_agrupada!A159,orden_agrupada!C159,-1)</f>
        <v>125</v>
      </c>
    </row>
    <row r="160" spans="1:23" x14ac:dyDescent="0.3">
      <c r="A160">
        <v>159</v>
      </c>
      <c r="B160" t="s">
        <v>206</v>
      </c>
      <c r="C160">
        <v>1</v>
      </c>
      <c r="D160" s="1">
        <v>45018.006944444445</v>
      </c>
      <c r="E160" s="1">
        <v>45018.052083333336</v>
      </c>
      <c r="F160" t="s">
        <v>13</v>
      </c>
      <c r="G160" t="s">
        <v>21</v>
      </c>
      <c r="H160" t="s">
        <v>27</v>
      </c>
      <c r="I160" s="7">
        <v>47.81</v>
      </c>
      <c r="J160" t="s">
        <v>43</v>
      </c>
      <c r="K160" t="s">
        <v>29</v>
      </c>
      <c r="L160" t="s">
        <v>58</v>
      </c>
      <c r="M160" s="7">
        <f>IF(A160=orden_agrupada!A160,orden_agrupada!B160,-1)+I160</f>
        <v>300.81</v>
      </c>
      <c r="N160" s="5">
        <f t="shared" si="14"/>
        <v>45018.006944444445</v>
      </c>
      <c r="O160" s="6">
        <f t="shared" si="15"/>
        <v>45018.006944444445</v>
      </c>
      <c r="P160" s="6">
        <f t="shared" si="16"/>
        <v>45018.052083333336</v>
      </c>
      <c r="Q160" s="6">
        <f t="shared" si="17"/>
        <v>5.5555555557172433E-2</v>
      </c>
      <c r="R160" s="2">
        <f>IF(A160=orden_agrupada!A160,orden_agrupada!D160/60,-1)</f>
        <v>1.2333333333333334</v>
      </c>
      <c r="S160" s="6">
        <f t="shared" si="18"/>
        <v>4.166666668283546E-3</v>
      </c>
      <c r="T160" s="6" t="str">
        <f t="shared" si="19"/>
        <v>SI</v>
      </c>
      <c r="U160" s="6" t="str">
        <f t="shared" si="20"/>
        <v>domingo</v>
      </c>
      <c r="V160" s="7">
        <f>IF(A160=orden_agrupada!A160,orden_agrupada!B160,-1)</f>
        <v>253</v>
      </c>
      <c r="W160" s="7">
        <f>IF(A160=orden_agrupada!A160,orden_agrupada!C160,-1)</f>
        <v>103</v>
      </c>
    </row>
    <row r="161" spans="1:23" x14ac:dyDescent="0.3">
      <c r="A161">
        <v>160</v>
      </c>
      <c r="B161" t="s">
        <v>207</v>
      </c>
      <c r="C161">
        <v>6</v>
      </c>
      <c r="D161" s="1">
        <v>45018.04583333333</v>
      </c>
      <c r="E161" s="1">
        <v>45018.189583333333</v>
      </c>
      <c r="F161" t="s">
        <v>26</v>
      </c>
      <c r="G161" t="s">
        <v>14</v>
      </c>
      <c r="H161" t="s">
        <v>27</v>
      </c>
      <c r="I161" s="7">
        <v>26.02</v>
      </c>
      <c r="J161" t="s">
        <v>16</v>
      </c>
      <c r="K161" t="s">
        <v>23</v>
      </c>
      <c r="L161" t="s">
        <v>93</v>
      </c>
      <c r="M161" s="7">
        <f>IF(A161=orden_agrupada!A161,orden_agrupada!B161,-1)+I161</f>
        <v>182.02</v>
      </c>
      <c r="N161" s="5">
        <f t="shared" si="14"/>
        <v>45018.04583333333</v>
      </c>
      <c r="O161" s="6">
        <f t="shared" si="15"/>
        <v>45018.04583333333</v>
      </c>
      <c r="P161" s="6">
        <f t="shared" si="16"/>
        <v>45018.189583333333</v>
      </c>
      <c r="Q161" s="6">
        <f t="shared" si="17"/>
        <v>0.14375000000291038</v>
      </c>
      <c r="R161" s="2">
        <f>IF(A161=orden_agrupada!A161,orden_agrupada!D161/60,-1)</f>
        <v>1.1166666666666667</v>
      </c>
      <c r="S161" s="6">
        <f t="shared" si="18"/>
        <v>9.7222222225132604E-2</v>
      </c>
      <c r="T161" s="6" t="str">
        <f t="shared" si="19"/>
        <v>SI</v>
      </c>
      <c r="U161" s="6" t="str">
        <f t="shared" si="20"/>
        <v>domingo</v>
      </c>
      <c r="V161" s="7">
        <f>IF(A161=orden_agrupada!A161,orden_agrupada!B161,-1)</f>
        <v>156</v>
      </c>
      <c r="W161" s="7">
        <f>IF(A161=orden_agrupada!A161,orden_agrupada!C161,-1)</f>
        <v>62</v>
      </c>
    </row>
    <row r="162" spans="1:23" x14ac:dyDescent="0.3">
      <c r="A162">
        <v>161</v>
      </c>
      <c r="B162" t="s">
        <v>208</v>
      </c>
      <c r="C162">
        <v>6</v>
      </c>
      <c r="D162" s="1">
        <v>45018.03125</v>
      </c>
      <c r="E162" s="1">
        <v>45018.182638888888</v>
      </c>
      <c r="F162" t="s">
        <v>26</v>
      </c>
      <c r="G162" t="s">
        <v>14</v>
      </c>
      <c r="H162" t="s">
        <v>27</v>
      </c>
      <c r="I162" s="7">
        <v>18.86</v>
      </c>
      <c r="J162" t="s">
        <v>16</v>
      </c>
      <c r="K162" t="s">
        <v>33</v>
      </c>
      <c r="L162" t="s">
        <v>55</v>
      </c>
      <c r="M162" s="7">
        <f>IF(A162=orden_agrupada!A162,orden_agrupada!B162,-1)+I162</f>
        <v>102.86</v>
      </c>
      <c r="N162" s="5">
        <f t="shared" si="14"/>
        <v>45018.03125</v>
      </c>
      <c r="O162" s="6">
        <f t="shared" si="15"/>
        <v>45018.03125</v>
      </c>
      <c r="P162" s="6">
        <f t="shared" si="16"/>
        <v>45018.182638888888</v>
      </c>
      <c r="Q162" s="6">
        <f t="shared" si="17"/>
        <v>0.15138888888759539</v>
      </c>
      <c r="R162" s="2">
        <f>IF(A162=orden_agrupada!A162,orden_agrupada!D162/60,-1)</f>
        <v>0.95</v>
      </c>
      <c r="S162" s="6">
        <f t="shared" si="18"/>
        <v>0.11180555555426205</v>
      </c>
      <c r="T162" s="6" t="str">
        <f t="shared" si="19"/>
        <v>SI</v>
      </c>
      <c r="U162" s="6" t="str">
        <f t="shared" si="20"/>
        <v>domingo</v>
      </c>
      <c r="V162" s="7">
        <f>IF(A162=orden_agrupada!A162,orden_agrupada!B162,-1)</f>
        <v>84</v>
      </c>
      <c r="W162" s="7">
        <f>IF(A162=orden_agrupada!A162,orden_agrupada!C162,-1)</f>
        <v>36</v>
      </c>
    </row>
    <row r="163" spans="1:23" x14ac:dyDescent="0.3">
      <c r="A163">
        <v>162</v>
      </c>
      <c r="B163" t="s">
        <v>209</v>
      </c>
      <c r="C163">
        <v>4</v>
      </c>
      <c r="D163" s="1">
        <v>45018.039583333331</v>
      </c>
      <c r="E163" s="1">
        <v>45018.106944444444</v>
      </c>
      <c r="F163" t="s">
        <v>20</v>
      </c>
      <c r="G163" t="s">
        <v>14</v>
      </c>
      <c r="H163" t="s">
        <v>27</v>
      </c>
      <c r="I163" s="7">
        <v>17.55</v>
      </c>
      <c r="J163" t="s">
        <v>16</v>
      </c>
      <c r="K163" t="s">
        <v>33</v>
      </c>
      <c r="L163" t="s">
        <v>18</v>
      </c>
      <c r="M163" s="7">
        <f>IF(A163=orden_agrupada!A163,orden_agrupada!B163,-1)+I163</f>
        <v>89.55</v>
      </c>
      <c r="N163" s="5">
        <f t="shared" si="14"/>
        <v>45018.039583333331</v>
      </c>
      <c r="O163" s="6">
        <f t="shared" si="15"/>
        <v>45018.039583333331</v>
      </c>
      <c r="P163" s="6">
        <f t="shared" si="16"/>
        <v>45018.106944444444</v>
      </c>
      <c r="Q163" s="6">
        <f t="shared" si="17"/>
        <v>6.7361111112404615E-2</v>
      </c>
      <c r="R163" s="2">
        <f>IF(A163=orden_agrupada!A163,orden_agrupada!D163/60,-1)</f>
        <v>0.41666666666666669</v>
      </c>
      <c r="S163" s="6">
        <f t="shared" si="18"/>
        <v>5.0000000001293503E-2</v>
      </c>
      <c r="T163" s="6" t="str">
        <f t="shared" si="19"/>
        <v>SI</v>
      </c>
      <c r="U163" s="6" t="str">
        <f t="shared" si="20"/>
        <v>domingo</v>
      </c>
      <c r="V163" s="7">
        <f>IF(A163=orden_agrupada!A163,orden_agrupada!B163,-1)</f>
        <v>72</v>
      </c>
      <c r="W163" s="7">
        <f>IF(A163=orden_agrupada!A163,orden_agrupada!C163,-1)</f>
        <v>30</v>
      </c>
    </row>
    <row r="164" spans="1:23" x14ac:dyDescent="0.3">
      <c r="A164">
        <v>163</v>
      </c>
      <c r="B164" t="s">
        <v>210</v>
      </c>
      <c r="C164">
        <v>1</v>
      </c>
      <c r="D164" s="1">
        <v>45018.065972222219</v>
      </c>
      <c r="E164" s="1">
        <v>45018.17291666667</v>
      </c>
      <c r="F164" t="s">
        <v>32</v>
      </c>
      <c r="G164" t="s">
        <v>14</v>
      </c>
      <c r="H164" t="s">
        <v>27</v>
      </c>
      <c r="I164" s="7">
        <v>14.94</v>
      </c>
      <c r="J164" t="s">
        <v>43</v>
      </c>
      <c r="K164" t="s">
        <v>67</v>
      </c>
      <c r="L164" t="s">
        <v>24</v>
      </c>
      <c r="M164" s="7">
        <f>IF(A164=orden_agrupada!A164,orden_agrupada!B164,-1)+I164</f>
        <v>285.94</v>
      </c>
      <c r="N164" s="5">
        <f t="shared" si="14"/>
        <v>45018.065972222219</v>
      </c>
      <c r="O164" s="6">
        <f t="shared" si="15"/>
        <v>45018.065972222219</v>
      </c>
      <c r="P164" s="6">
        <f t="shared" si="16"/>
        <v>45018.17291666667</v>
      </c>
      <c r="Q164" s="6">
        <f t="shared" si="17"/>
        <v>0.11736111111774032</v>
      </c>
      <c r="R164" s="2">
        <f>IF(A164=orden_agrupada!A164,orden_agrupada!D164/60,-1)</f>
        <v>1.1833333333333333</v>
      </c>
      <c r="S164" s="6">
        <f t="shared" si="18"/>
        <v>6.8055555562184761E-2</v>
      </c>
      <c r="T164" s="6" t="str">
        <f t="shared" si="19"/>
        <v>SI</v>
      </c>
      <c r="U164" s="6" t="str">
        <f t="shared" si="20"/>
        <v>domingo</v>
      </c>
      <c r="V164" s="7">
        <f>IF(A164=orden_agrupada!A164,orden_agrupada!B164,-1)</f>
        <v>271</v>
      </c>
      <c r="W164" s="7">
        <f>IF(A164=orden_agrupada!A164,orden_agrupada!C164,-1)</f>
        <v>107</v>
      </c>
    </row>
    <row r="165" spans="1:23" x14ac:dyDescent="0.3">
      <c r="A165">
        <v>164</v>
      </c>
      <c r="B165" t="s">
        <v>211</v>
      </c>
      <c r="C165">
        <v>2</v>
      </c>
      <c r="D165" s="1">
        <v>45018.106944444444</v>
      </c>
      <c r="E165" s="1">
        <v>45018.251388888886</v>
      </c>
      <c r="F165" t="s">
        <v>36</v>
      </c>
      <c r="G165" t="s">
        <v>40</v>
      </c>
      <c r="H165" t="s">
        <v>27</v>
      </c>
      <c r="I165" s="7">
        <v>47.53</v>
      </c>
      <c r="J165" t="s">
        <v>16</v>
      </c>
      <c r="K165" t="s">
        <v>23</v>
      </c>
      <c r="L165" t="s">
        <v>47</v>
      </c>
      <c r="M165" s="7">
        <f>IF(A165=orden_agrupada!A165,orden_agrupada!B165,-1)+I165</f>
        <v>217.53</v>
      </c>
      <c r="N165" s="5">
        <f t="shared" si="14"/>
        <v>45018.106944444444</v>
      </c>
      <c r="O165" s="6">
        <f t="shared" si="15"/>
        <v>45018.106944444444</v>
      </c>
      <c r="P165" s="6">
        <f t="shared" si="16"/>
        <v>45018.251388888886</v>
      </c>
      <c r="Q165" s="6">
        <f t="shared" si="17"/>
        <v>0.1444444444423425</v>
      </c>
      <c r="R165" s="2">
        <f>IF(A165=orden_agrupada!A165,orden_agrupada!D165/60,-1)</f>
        <v>1.75</v>
      </c>
      <c r="S165" s="6">
        <f t="shared" si="18"/>
        <v>7.1527777775675844E-2</v>
      </c>
      <c r="T165" s="6" t="str">
        <f t="shared" si="19"/>
        <v>SI</v>
      </c>
      <c r="U165" s="6" t="str">
        <f t="shared" si="20"/>
        <v>domingo</v>
      </c>
      <c r="V165" s="7">
        <f>IF(A165=orden_agrupada!A165,orden_agrupada!B165,-1)</f>
        <v>170</v>
      </c>
      <c r="W165" s="7">
        <f>IF(A165=orden_agrupada!A165,orden_agrupada!C165,-1)</f>
        <v>69</v>
      </c>
    </row>
    <row r="166" spans="1:23" x14ac:dyDescent="0.3">
      <c r="A166">
        <v>165</v>
      </c>
      <c r="B166" t="s">
        <v>212</v>
      </c>
      <c r="C166">
        <v>3</v>
      </c>
      <c r="D166" s="1">
        <v>45018.097916666666</v>
      </c>
      <c r="E166" s="1">
        <v>45018.216666666667</v>
      </c>
      <c r="F166" t="s">
        <v>13</v>
      </c>
      <c r="G166" t="s">
        <v>40</v>
      </c>
      <c r="H166" t="s">
        <v>27</v>
      </c>
      <c r="I166" s="7">
        <v>41.9</v>
      </c>
      <c r="J166" t="s">
        <v>43</v>
      </c>
      <c r="K166" t="s">
        <v>37</v>
      </c>
      <c r="L166" t="s">
        <v>18</v>
      </c>
      <c r="M166" s="7">
        <f>IF(A166=orden_agrupada!A166,orden_agrupada!B166,-1)+I166</f>
        <v>131.9</v>
      </c>
      <c r="N166" s="5">
        <f t="shared" si="14"/>
        <v>45018.097916666666</v>
      </c>
      <c r="O166" s="6">
        <f t="shared" si="15"/>
        <v>45018.097916666666</v>
      </c>
      <c r="P166" s="6">
        <f t="shared" si="16"/>
        <v>45018.216666666667</v>
      </c>
      <c r="Q166" s="6">
        <f t="shared" si="17"/>
        <v>0.12916666666812185</v>
      </c>
      <c r="R166" s="2">
        <f>IF(A166=orden_agrupada!A166,orden_agrupada!D166/60,-1)</f>
        <v>0.93333333333333335</v>
      </c>
      <c r="S166" s="6">
        <f t="shared" si="18"/>
        <v>9.0277777779232959E-2</v>
      </c>
      <c r="T166" s="6" t="str">
        <f t="shared" si="19"/>
        <v>SI</v>
      </c>
      <c r="U166" s="6" t="str">
        <f t="shared" si="20"/>
        <v>domingo</v>
      </c>
      <c r="V166" s="7">
        <f>IF(A166=orden_agrupada!A166,orden_agrupada!B166,-1)</f>
        <v>90</v>
      </c>
      <c r="W166" s="7">
        <f>IF(A166=orden_agrupada!A166,orden_agrupada!C166,-1)</f>
        <v>36</v>
      </c>
    </row>
    <row r="167" spans="1:23" x14ac:dyDescent="0.3">
      <c r="A167">
        <v>166</v>
      </c>
      <c r="B167" t="s">
        <v>213</v>
      </c>
      <c r="C167">
        <v>1</v>
      </c>
      <c r="D167" s="1">
        <v>45018.054166666669</v>
      </c>
      <c r="E167" s="1">
        <v>45018.113888888889</v>
      </c>
      <c r="F167" t="s">
        <v>36</v>
      </c>
      <c r="G167" t="s">
        <v>14</v>
      </c>
      <c r="H167" t="s">
        <v>22</v>
      </c>
      <c r="I167" s="7">
        <v>43.95</v>
      </c>
      <c r="J167" t="s">
        <v>43</v>
      </c>
      <c r="K167" t="s">
        <v>37</v>
      </c>
      <c r="L167" t="s">
        <v>106</v>
      </c>
      <c r="M167" s="7">
        <f>IF(A167=orden_agrupada!A167,orden_agrupada!B167,-1)+I167</f>
        <v>89.95</v>
      </c>
      <c r="N167" s="5">
        <f t="shared" si="14"/>
        <v>45018.054166666669</v>
      </c>
      <c r="O167" s="6">
        <f t="shared" si="15"/>
        <v>45018.054166666669</v>
      </c>
      <c r="P167" s="6">
        <f t="shared" si="16"/>
        <v>45018.113888888889</v>
      </c>
      <c r="Q167" s="6">
        <f t="shared" si="17"/>
        <v>7.0138888887110326E-2</v>
      </c>
      <c r="R167" s="2">
        <f>IF(A167=orden_agrupada!A167,orden_agrupada!D167/60,-1)</f>
        <v>0.36666666666666664</v>
      </c>
      <c r="S167" s="6">
        <f t="shared" si="18"/>
        <v>5.4861111109332547E-2</v>
      </c>
      <c r="T167" s="6" t="str">
        <f t="shared" si="19"/>
        <v>SI</v>
      </c>
      <c r="U167" s="6" t="str">
        <f t="shared" si="20"/>
        <v>domingo</v>
      </c>
      <c r="V167" s="7">
        <f>IF(A167=orden_agrupada!A167,orden_agrupada!B167,-1)</f>
        <v>46</v>
      </c>
      <c r="W167" s="7">
        <f>IF(A167=orden_agrupada!A167,orden_agrupada!C167,-1)</f>
        <v>18</v>
      </c>
    </row>
    <row r="168" spans="1:23" x14ac:dyDescent="0.3">
      <c r="A168">
        <v>167</v>
      </c>
      <c r="B168" t="s">
        <v>214</v>
      </c>
      <c r="C168">
        <v>6</v>
      </c>
      <c r="D168" s="1">
        <v>45018.054861111108</v>
      </c>
      <c r="E168" s="1">
        <v>45018.115277777775</v>
      </c>
      <c r="F168" t="s">
        <v>26</v>
      </c>
      <c r="G168" t="s">
        <v>14</v>
      </c>
      <c r="H168" t="s">
        <v>15</v>
      </c>
      <c r="I168" s="7">
        <v>42.74</v>
      </c>
      <c r="J168" t="s">
        <v>16</v>
      </c>
      <c r="K168" t="s">
        <v>79</v>
      </c>
      <c r="L168" t="s">
        <v>38</v>
      </c>
      <c r="M168" s="7">
        <f>IF(A168=orden_agrupada!A168,orden_agrupada!B168,-1)+I168</f>
        <v>194.74</v>
      </c>
      <c r="N168" s="5">
        <f t="shared" si="14"/>
        <v>45018.054861111108</v>
      </c>
      <c r="O168" s="6">
        <f t="shared" si="15"/>
        <v>45018.054861111108</v>
      </c>
      <c r="P168" s="6">
        <f t="shared" si="16"/>
        <v>45018.115277777775</v>
      </c>
      <c r="Q168" s="6">
        <f t="shared" si="17"/>
        <v>6.0416666667151731E-2</v>
      </c>
      <c r="R168" s="2">
        <f>IF(A168=orden_agrupada!A168,orden_agrupada!D168/60,-1)</f>
        <v>1.2666666666666666</v>
      </c>
      <c r="S168" s="6">
        <f t="shared" si="18"/>
        <v>7.6388888893739598E-3</v>
      </c>
      <c r="T168" s="6" t="str">
        <f t="shared" si="19"/>
        <v>SI</v>
      </c>
      <c r="U168" s="6" t="str">
        <f t="shared" si="20"/>
        <v>domingo</v>
      </c>
      <c r="V168" s="7">
        <f>IF(A168=orden_agrupada!A168,orden_agrupada!B168,-1)</f>
        <v>152</v>
      </c>
      <c r="W168" s="7">
        <f>IF(A168=orden_agrupada!A168,orden_agrupada!C168,-1)</f>
        <v>62</v>
      </c>
    </row>
    <row r="169" spans="1:23" x14ac:dyDescent="0.3">
      <c r="A169">
        <v>168</v>
      </c>
      <c r="B169" t="s">
        <v>215</v>
      </c>
      <c r="C169">
        <v>4</v>
      </c>
      <c r="D169" s="1">
        <v>45018.086805555555</v>
      </c>
      <c r="E169" s="1">
        <v>45018.140972222223</v>
      </c>
      <c r="F169" t="s">
        <v>20</v>
      </c>
      <c r="G169" t="s">
        <v>14</v>
      </c>
      <c r="H169" t="s">
        <v>27</v>
      </c>
      <c r="I169" s="7">
        <v>17.09</v>
      </c>
      <c r="J169" t="s">
        <v>16</v>
      </c>
      <c r="K169" t="s">
        <v>44</v>
      </c>
      <c r="L169" t="s">
        <v>47</v>
      </c>
      <c r="M169" s="7">
        <f>IF(A169=orden_agrupada!A169,orden_agrupada!B169,-1)+I169</f>
        <v>61.09</v>
      </c>
      <c r="N169" s="5">
        <f t="shared" si="14"/>
        <v>45018.086805555555</v>
      </c>
      <c r="O169" s="6">
        <f t="shared" si="15"/>
        <v>45018.086805555555</v>
      </c>
      <c r="P169" s="6">
        <f t="shared" si="16"/>
        <v>45018.140972222223</v>
      </c>
      <c r="Q169" s="6">
        <f t="shared" si="17"/>
        <v>5.4166666668606922E-2</v>
      </c>
      <c r="R169" s="2">
        <f>IF(A169=orden_agrupada!A169,orden_agrupada!D169/60,-1)</f>
        <v>0.11666666666666667</v>
      </c>
      <c r="S169" s="6">
        <f t="shared" si="18"/>
        <v>4.9305555557495814E-2</v>
      </c>
      <c r="T169" s="6" t="str">
        <f t="shared" si="19"/>
        <v>SI</v>
      </c>
      <c r="U169" s="6" t="str">
        <f t="shared" si="20"/>
        <v>domingo</v>
      </c>
      <c r="V169" s="7">
        <f>IF(A169=orden_agrupada!A169,orden_agrupada!B169,-1)</f>
        <v>44</v>
      </c>
      <c r="W169" s="7">
        <f>IF(A169=orden_agrupada!A169,orden_agrupada!C169,-1)</f>
        <v>18</v>
      </c>
    </row>
    <row r="170" spans="1:23" x14ac:dyDescent="0.3">
      <c r="A170">
        <v>169</v>
      </c>
      <c r="B170" t="s">
        <v>216</v>
      </c>
      <c r="C170">
        <v>1</v>
      </c>
      <c r="D170" s="1">
        <v>45018.080555555556</v>
      </c>
      <c r="E170" s="1">
        <v>45018.218055555553</v>
      </c>
      <c r="F170" t="s">
        <v>13</v>
      </c>
      <c r="G170" t="s">
        <v>14</v>
      </c>
      <c r="H170" t="s">
        <v>15</v>
      </c>
      <c r="I170" s="7">
        <v>16.62</v>
      </c>
      <c r="J170" t="s">
        <v>28</v>
      </c>
      <c r="K170" t="s">
        <v>33</v>
      </c>
      <c r="L170" t="s">
        <v>90</v>
      </c>
      <c r="M170" s="7">
        <f>IF(A170=orden_agrupada!A170,orden_agrupada!B170,-1)+I170</f>
        <v>170.62</v>
      </c>
      <c r="N170" s="5">
        <f t="shared" si="14"/>
        <v>45018.080555555556</v>
      </c>
      <c r="O170" s="6">
        <f t="shared" si="15"/>
        <v>45018.080555555556</v>
      </c>
      <c r="P170" s="6">
        <f t="shared" si="16"/>
        <v>45018.218055555553</v>
      </c>
      <c r="Q170" s="6">
        <f t="shared" si="17"/>
        <v>0.13749999999708962</v>
      </c>
      <c r="R170" s="2">
        <f>IF(A170=orden_agrupada!A170,orden_agrupada!D170/60,-1)</f>
        <v>1.8333333333333333</v>
      </c>
      <c r="S170" s="6">
        <f t="shared" si="18"/>
        <v>6.1111111108200736E-2</v>
      </c>
      <c r="T170" s="6" t="str">
        <f t="shared" si="19"/>
        <v>SI</v>
      </c>
      <c r="U170" s="6" t="str">
        <f t="shared" si="20"/>
        <v>domingo</v>
      </c>
      <c r="V170" s="7">
        <f>IF(A170=orden_agrupada!A170,orden_agrupada!B170,-1)</f>
        <v>154</v>
      </c>
      <c r="W170" s="7">
        <f>IF(A170=orden_agrupada!A170,orden_agrupada!C170,-1)</f>
        <v>62</v>
      </c>
    </row>
    <row r="171" spans="1:23" x14ac:dyDescent="0.3">
      <c r="A171">
        <v>170</v>
      </c>
      <c r="B171" t="s">
        <v>217</v>
      </c>
      <c r="C171">
        <v>2</v>
      </c>
      <c r="D171" s="1">
        <v>45018.109027777777</v>
      </c>
      <c r="E171" s="1">
        <v>45018.226388888892</v>
      </c>
      <c r="F171" t="s">
        <v>26</v>
      </c>
      <c r="G171" t="s">
        <v>40</v>
      </c>
      <c r="H171" t="s">
        <v>27</v>
      </c>
      <c r="I171" s="7">
        <v>25.98</v>
      </c>
      <c r="J171" t="s">
        <v>28</v>
      </c>
      <c r="K171" t="s">
        <v>23</v>
      </c>
      <c r="L171" t="s">
        <v>60</v>
      </c>
      <c r="M171" s="7">
        <f>IF(A171=orden_agrupada!A171,orden_agrupada!B171,-1)+I171</f>
        <v>268.98</v>
      </c>
      <c r="N171" s="5">
        <f t="shared" si="14"/>
        <v>45018.109027777777</v>
      </c>
      <c r="O171" s="6">
        <f t="shared" si="15"/>
        <v>45018.109027777777</v>
      </c>
      <c r="P171" s="6">
        <f t="shared" si="16"/>
        <v>45018.226388888892</v>
      </c>
      <c r="Q171" s="6">
        <f t="shared" si="17"/>
        <v>0.117361111115315</v>
      </c>
      <c r="R171" s="2">
        <f>IF(A171=orden_agrupada!A171,orden_agrupada!D171/60,-1)</f>
        <v>1.2166666666666666</v>
      </c>
      <c r="S171" s="6">
        <f t="shared" si="18"/>
        <v>6.6666666670870567E-2</v>
      </c>
      <c r="T171" s="6" t="str">
        <f t="shared" si="19"/>
        <v>SI</v>
      </c>
      <c r="U171" s="6" t="str">
        <f t="shared" si="20"/>
        <v>domingo</v>
      </c>
      <c r="V171" s="7">
        <f>IF(A171=orden_agrupada!A171,orden_agrupada!B171,-1)</f>
        <v>243</v>
      </c>
      <c r="W171" s="7">
        <f>IF(A171=orden_agrupada!A171,orden_agrupada!C171,-1)</f>
        <v>98</v>
      </c>
    </row>
    <row r="172" spans="1:23" x14ac:dyDescent="0.3">
      <c r="A172">
        <v>171</v>
      </c>
      <c r="B172" t="s">
        <v>218</v>
      </c>
      <c r="C172">
        <v>6</v>
      </c>
      <c r="D172" s="1">
        <v>45018.078472222223</v>
      </c>
      <c r="E172" s="1">
        <v>45018.12777777778</v>
      </c>
      <c r="F172" t="s">
        <v>26</v>
      </c>
      <c r="G172" t="s">
        <v>40</v>
      </c>
      <c r="H172" t="s">
        <v>27</v>
      </c>
      <c r="I172" s="7">
        <v>46.56</v>
      </c>
      <c r="J172" t="s">
        <v>28</v>
      </c>
      <c r="K172" t="s">
        <v>29</v>
      </c>
      <c r="L172" t="s">
        <v>74</v>
      </c>
      <c r="M172" s="7">
        <f>IF(A172=orden_agrupada!A172,orden_agrupada!B172,-1)+I172</f>
        <v>185.56</v>
      </c>
      <c r="N172" s="5">
        <f t="shared" si="14"/>
        <v>45018.078472222223</v>
      </c>
      <c r="O172" s="6">
        <f t="shared" si="15"/>
        <v>45018.078472222223</v>
      </c>
      <c r="P172" s="6">
        <f t="shared" si="16"/>
        <v>45018.12777777778</v>
      </c>
      <c r="Q172" s="6">
        <f t="shared" si="17"/>
        <v>4.9305555556202307E-2</v>
      </c>
      <c r="R172" s="2">
        <f>IF(A172=orden_agrupada!A172,orden_agrupada!D172/60,-1)</f>
        <v>0.85</v>
      </c>
      <c r="S172" s="6">
        <f t="shared" si="18"/>
        <v>1.3888888889535642E-2</v>
      </c>
      <c r="T172" s="6" t="str">
        <f t="shared" si="19"/>
        <v>SI</v>
      </c>
      <c r="U172" s="6" t="str">
        <f t="shared" si="20"/>
        <v>domingo</v>
      </c>
      <c r="V172" s="7">
        <f>IF(A172=orden_agrupada!A172,orden_agrupada!B172,-1)</f>
        <v>139</v>
      </c>
      <c r="W172" s="7">
        <f>IF(A172=orden_agrupada!A172,orden_agrupada!C172,-1)</f>
        <v>58</v>
      </c>
    </row>
    <row r="173" spans="1:23" x14ac:dyDescent="0.3">
      <c r="A173">
        <v>172</v>
      </c>
      <c r="B173" t="s">
        <v>219</v>
      </c>
      <c r="C173">
        <v>3</v>
      </c>
      <c r="D173" s="1">
        <v>45018.117361111108</v>
      </c>
      <c r="E173" s="1">
        <v>45018.254166666666</v>
      </c>
      <c r="F173" t="s">
        <v>20</v>
      </c>
      <c r="G173" t="s">
        <v>14</v>
      </c>
      <c r="H173" t="s">
        <v>27</v>
      </c>
      <c r="I173" s="7">
        <v>45.17</v>
      </c>
      <c r="J173" t="s">
        <v>43</v>
      </c>
      <c r="K173" t="s">
        <v>49</v>
      </c>
      <c r="L173" t="s">
        <v>53</v>
      </c>
      <c r="M173" s="7">
        <f>IF(A173=orden_agrupada!A173,orden_agrupada!B173,-1)+I173</f>
        <v>113.17</v>
      </c>
      <c r="N173" s="5">
        <f t="shared" si="14"/>
        <v>45018.117361111108</v>
      </c>
      <c r="O173" s="6">
        <f t="shared" si="15"/>
        <v>45018.117361111108</v>
      </c>
      <c r="P173" s="6">
        <f t="shared" si="16"/>
        <v>45018.254166666666</v>
      </c>
      <c r="Q173" s="6">
        <f t="shared" si="17"/>
        <v>0.14722222222432416</v>
      </c>
      <c r="R173" s="2">
        <f>IF(A173=orden_agrupada!A173,orden_agrupada!D173/60,-1)</f>
        <v>0.45</v>
      </c>
      <c r="S173" s="6">
        <f t="shared" si="18"/>
        <v>0.12847222222432417</v>
      </c>
      <c r="T173" s="6" t="str">
        <f t="shared" si="19"/>
        <v>SI</v>
      </c>
      <c r="U173" s="6" t="str">
        <f t="shared" si="20"/>
        <v>domingo</v>
      </c>
      <c r="V173" s="7">
        <f>IF(A173=orden_agrupada!A173,orden_agrupada!B173,-1)</f>
        <v>68</v>
      </c>
      <c r="W173" s="7">
        <f>IF(A173=orden_agrupada!A173,orden_agrupada!C173,-1)</f>
        <v>28</v>
      </c>
    </row>
    <row r="174" spans="1:23" x14ac:dyDescent="0.3">
      <c r="A174">
        <v>173</v>
      </c>
      <c r="B174" t="s">
        <v>220</v>
      </c>
      <c r="C174">
        <v>3</v>
      </c>
      <c r="D174" s="1">
        <v>45018.012499999997</v>
      </c>
      <c r="E174" s="1">
        <v>45018.154861111114</v>
      </c>
      <c r="F174" t="s">
        <v>36</v>
      </c>
      <c r="G174" t="s">
        <v>14</v>
      </c>
      <c r="H174" t="s">
        <v>27</v>
      </c>
      <c r="I174" s="7">
        <v>48.73</v>
      </c>
      <c r="J174" t="s">
        <v>43</v>
      </c>
      <c r="K174" t="s">
        <v>67</v>
      </c>
      <c r="L174" t="s">
        <v>102</v>
      </c>
      <c r="M174" s="7">
        <f>IF(A174=orden_agrupada!A174,orden_agrupada!B174,-1)+I174</f>
        <v>225.73</v>
      </c>
      <c r="N174" s="5">
        <f t="shared" si="14"/>
        <v>45018.012499999997</v>
      </c>
      <c r="O174" s="6">
        <f t="shared" si="15"/>
        <v>45018.012499999997</v>
      </c>
      <c r="P174" s="6">
        <f t="shared" si="16"/>
        <v>45018.154861111114</v>
      </c>
      <c r="Q174" s="6">
        <f t="shared" si="17"/>
        <v>0.15277777778343685</v>
      </c>
      <c r="R174" s="2">
        <f>IF(A174=orden_agrupada!A174,orden_agrupada!D174/60,-1)</f>
        <v>1.1166666666666667</v>
      </c>
      <c r="S174" s="6">
        <f t="shared" si="18"/>
        <v>0.10625000000565907</v>
      </c>
      <c r="T174" s="6" t="str">
        <f t="shared" si="19"/>
        <v>SI</v>
      </c>
      <c r="U174" s="6" t="str">
        <f t="shared" si="20"/>
        <v>domingo</v>
      </c>
      <c r="V174" s="7">
        <f>IF(A174=orden_agrupada!A174,orden_agrupada!B174,-1)</f>
        <v>177</v>
      </c>
      <c r="W174" s="7">
        <f>IF(A174=orden_agrupada!A174,orden_agrupada!C174,-1)</f>
        <v>72</v>
      </c>
    </row>
    <row r="175" spans="1:23" x14ac:dyDescent="0.3">
      <c r="A175">
        <v>174</v>
      </c>
      <c r="B175" t="s">
        <v>221</v>
      </c>
      <c r="C175">
        <v>5</v>
      </c>
      <c r="D175" s="1">
        <v>45018.006249999999</v>
      </c>
      <c r="E175" s="1">
        <v>45018.05</v>
      </c>
      <c r="F175" t="s">
        <v>36</v>
      </c>
      <c r="G175" t="s">
        <v>14</v>
      </c>
      <c r="H175" t="s">
        <v>27</v>
      </c>
      <c r="I175" s="7">
        <v>48.24</v>
      </c>
      <c r="J175" t="s">
        <v>16</v>
      </c>
      <c r="K175" t="s">
        <v>44</v>
      </c>
      <c r="L175" t="s">
        <v>50</v>
      </c>
      <c r="M175" s="7">
        <f>IF(A175=orden_agrupada!A175,orden_agrupada!B175,-1)+I175</f>
        <v>108.24000000000001</v>
      </c>
      <c r="N175" s="5">
        <f t="shared" si="14"/>
        <v>45018.006249999999</v>
      </c>
      <c r="O175" s="6">
        <f t="shared" si="15"/>
        <v>45018.006249999999</v>
      </c>
      <c r="P175" s="6">
        <f t="shared" si="16"/>
        <v>45018.05</v>
      </c>
      <c r="Q175" s="6">
        <f t="shared" si="17"/>
        <v>4.3750000004365575E-2</v>
      </c>
      <c r="R175" s="2">
        <f>IF(A175=orden_agrupada!A175,orden_agrupada!D175/60,-1)</f>
        <v>0.2</v>
      </c>
      <c r="S175" s="6">
        <f t="shared" si="18"/>
        <v>3.5416666671032243E-2</v>
      </c>
      <c r="T175" s="6" t="str">
        <f t="shared" si="19"/>
        <v>SI</v>
      </c>
      <c r="U175" s="6" t="str">
        <f t="shared" si="20"/>
        <v>domingo</v>
      </c>
      <c r="V175" s="7">
        <f>IF(A175=orden_agrupada!A175,orden_agrupada!B175,-1)</f>
        <v>60</v>
      </c>
      <c r="W175" s="7">
        <f>IF(A175=orden_agrupada!A175,orden_agrupada!C175,-1)</f>
        <v>24</v>
      </c>
    </row>
    <row r="176" spans="1:23" x14ac:dyDescent="0.3">
      <c r="A176">
        <v>175</v>
      </c>
      <c r="B176" t="s">
        <v>138</v>
      </c>
      <c r="C176">
        <v>3</v>
      </c>
      <c r="D176" s="1">
        <v>45018.060416666667</v>
      </c>
      <c r="E176" s="1">
        <v>45018.12777777778</v>
      </c>
      <c r="F176" t="s">
        <v>13</v>
      </c>
      <c r="G176" t="s">
        <v>14</v>
      </c>
      <c r="H176" t="s">
        <v>27</v>
      </c>
      <c r="I176" s="7">
        <v>27.94</v>
      </c>
      <c r="J176" t="s">
        <v>16</v>
      </c>
      <c r="K176" t="s">
        <v>23</v>
      </c>
      <c r="L176" t="s">
        <v>45</v>
      </c>
      <c r="M176" s="7">
        <f>IF(A176=orden_agrupada!A176,orden_agrupada!B176,-1)+I176</f>
        <v>171.94</v>
      </c>
      <c r="N176" s="5">
        <f t="shared" si="14"/>
        <v>45018.060416666667</v>
      </c>
      <c r="O176" s="6">
        <f t="shared" si="15"/>
        <v>45018.060416666667</v>
      </c>
      <c r="P176" s="6">
        <f t="shared" si="16"/>
        <v>45018.12777777778</v>
      </c>
      <c r="Q176" s="6">
        <f t="shared" si="17"/>
        <v>6.7361111112404615E-2</v>
      </c>
      <c r="R176" s="2">
        <f>IF(A176=orden_agrupada!A176,orden_agrupada!D176/60,-1)</f>
        <v>0.78333333333333333</v>
      </c>
      <c r="S176" s="6">
        <f t="shared" si="18"/>
        <v>3.4722222223515731E-2</v>
      </c>
      <c r="T176" s="6" t="str">
        <f t="shared" si="19"/>
        <v>SI</v>
      </c>
      <c r="U176" s="6" t="str">
        <f t="shared" si="20"/>
        <v>domingo</v>
      </c>
      <c r="V176" s="7">
        <f>IF(A176=orden_agrupada!A176,orden_agrupada!B176,-1)</f>
        <v>144</v>
      </c>
      <c r="W176" s="7">
        <f>IF(A176=orden_agrupada!A176,orden_agrupada!C176,-1)</f>
        <v>59</v>
      </c>
    </row>
    <row r="177" spans="1:23" x14ac:dyDescent="0.3">
      <c r="A177">
        <v>176</v>
      </c>
      <c r="B177" t="s">
        <v>222</v>
      </c>
      <c r="C177">
        <v>4</v>
      </c>
      <c r="D177" s="1">
        <v>45018.102083333331</v>
      </c>
      <c r="E177" s="1">
        <v>45018.188888888886</v>
      </c>
      <c r="F177" t="s">
        <v>26</v>
      </c>
      <c r="G177" t="s">
        <v>14</v>
      </c>
      <c r="H177" t="s">
        <v>27</v>
      </c>
      <c r="I177" s="7">
        <v>30.5</v>
      </c>
      <c r="J177" t="s">
        <v>43</v>
      </c>
      <c r="K177" t="s">
        <v>67</v>
      </c>
      <c r="L177" t="s">
        <v>90</v>
      </c>
      <c r="M177" s="7">
        <f>IF(A177=orden_agrupada!A177,orden_agrupada!B177,-1)+I177</f>
        <v>93.5</v>
      </c>
      <c r="N177" s="5">
        <f t="shared" si="14"/>
        <v>45018.102083333331</v>
      </c>
      <c r="O177" s="6">
        <f t="shared" si="15"/>
        <v>45018.102083333331</v>
      </c>
      <c r="P177" s="6">
        <f t="shared" si="16"/>
        <v>45018.188888888886</v>
      </c>
      <c r="Q177" s="6">
        <f t="shared" si="17"/>
        <v>9.7222222221413787E-2</v>
      </c>
      <c r="R177" s="2">
        <f>IF(A177=orden_agrupada!A177,orden_agrupada!D177/60,-1)</f>
        <v>0.8</v>
      </c>
      <c r="S177" s="6">
        <f t="shared" si="18"/>
        <v>6.3888888888080447E-2</v>
      </c>
      <c r="T177" s="6" t="str">
        <f t="shared" si="19"/>
        <v>SI</v>
      </c>
      <c r="U177" s="6" t="str">
        <f t="shared" si="20"/>
        <v>domingo</v>
      </c>
      <c r="V177" s="7">
        <f>IF(A177=orden_agrupada!A177,orden_agrupada!B177,-1)</f>
        <v>63</v>
      </c>
      <c r="W177" s="7">
        <f>IF(A177=orden_agrupada!A177,orden_agrupada!C177,-1)</f>
        <v>24</v>
      </c>
    </row>
    <row r="178" spans="1:23" x14ac:dyDescent="0.3">
      <c r="A178">
        <v>177</v>
      </c>
      <c r="B178" t="s">
        <v>223</v>
      </c>
      <c r="C178">
        <v>1</v>
      </c>
      <c r="D178" s="1">
        <v>45018.009722222225</v>
      </c>
      <c r="E178" s="1">
        <v>45018.051388888889</v>
      </c>
      <c r="F178" t="s">
        <v>36</v>
      </c>
      <c r="G178" t="s">
        <v>40</v>
      </c>
      <c r="H178" t="s">
        <v>27</v>
      </c>
      <c r="I178" s="7">
        <v>10.39</v>
      </c>
      <c r="J178" t="s">
        <v>43</v>
      </c>
      <c r="K178" t="s">
        <v>37</v>
      </c>
      <c r="L178" t="s">
        <v>18</v>
      </c>
      <c r="M178" s="7">
        <f>IF(A178=orden_agrupada!A178,orden_agrupada!B178,-1)+I178</f>
        <v>183.39</v>
      </c>
      <c r="N178" s="5">
        <f t="shared" si="14"/>
        <v>45018.009722222225</v>
      </c>
      <c r="O178" s="6">
        <f t="shared" si="15"/>
        <v>45018.009722222225</v>
      </c>
      <c r="P178" s="6">
        <f t="shared" si="16"/>
        <v>45018.051388888889</v>
      </c>
      <c r="Q178" s="6">
        <f t="shared" si="17"/>
        <v>5.2083333330908012E-2</v>
      </c>
      <c r="R178" s="2">
        <f>IF(A178=orden_agrupada!A178,orden_agrupada!D178/60,-1)</f>
        <v>2.3666666666666667</v>
      </c>
      <c r="S178" s="6">
        <f t="shared" si="18"/>
        <v>0</v>
      </c>
      <c r="T178" s="6" t="str">
        <f t="shared" si="19"/>
        <v>NO</v>
      </c>
      <c r="U178" s="6" t="str">
        <f t="shared" si="20"/>
        <v>domingo</v>
      </c>
      <c r="V178" s="7">
        <f>IF(A178=orden_agrupada!A178,orden_agrupada!B178,-1)</f>
        <v>173</v>
      </c>
      <c r="W178" s="7">
        <f>IF(A178=orden_agrupada!A178,orden_agrupada!C178,-1)</f>
        <v>71</v>
      </c>
    </row>
    <row r="179" spans="1:23" x14ac:dyDescent="0.3">
      <c r="A179">
        <v>178</v>
      </c>
      <c r="B179" t="s">
        <v>224</v>
      </c>
      <c r="C179">
        <v>6</v>
      </c>
      <c r="D179" s="1">
        <v>45018.078472222223</v>
      </c>
      <c r="E179" s="1">
        <v>45018.220833333333</v>
      </c>
      <c r="F179" t="s">
        <v>13</v>
      </c>
      <c r="G179" t="s">
        <v>40</v>
      </c>
      <c r="H179" t="s">
        <v>27</v>
      </c>
      <c r="I179" s="7">
        <v>31.6</v>
      </c>
      <c r="J179" t="s">
        <v>16</v>
      </c>
      <c r="K179" t="s">
        <v>44</v>
      </c>
      <c r="L179" t="s">
        <v>50</v>
      </c>
      <c r="M179" s="7">
        <f>IF(A179=orden_agrupada!A179,orden_agrupada!B179,-1)+I179</f>
        <v>239.6</v>
      </c>
      <c r="N179" s="5">
        <f t="shared" si="14"/>
        <v>45018.078472222223</v>
      </c>
      <c r="O179" s="6">
        <f t="shared" si="15"/>
        <v>45018.078472222223</v>
      </c>
      <c r="P179" s="6">
        <f t="shared" si="16"/>
        <v>45018.220833333333</v>
      </c>
      <c r="Q179" s="6">
        <f t="shared" si="17"/>
        <v>0.14236111110949423</v>
      </c>
      <c r="R179" s="2">
        <f>IF(A179=orden_agrupada!A179,orden_agrupada!D179/60,-1)</f>
        <v>2.4333333333333331</v>
      </c>
      <c r="S179" s="6">
        <f t="shared" si="18"/>
        <v>4.0972222220605356E-2</v>
      </c>
      <c r="T179" s="6" t="str">
        <f t="shared" si="19"/>
        <v>SI</v>
      </c>
      <c r="U179" s="6" t="str">
        <f t="shared" si="20"/>
        <v>domingo</v>
      </c>
      <c r="V179" s="7">
        <f>IF(A179=orden_agrupada!A179,orden_agrupada!B179,-1)</f>
        <v>208</v>
      </c>
      <c r="W179" s="7">
        <f>IF(A179=orden_agrupada!A179,orden_agrupada!C179,-1)</f>
        <v>83</v>
      </c>
    </row>
    <row r="180" spans="1:23" x14ac:dyDescent="0.3">
      <c r="A180">
        <v>179</v>
      </c>
      <c r="B180" t="s">
        <v>225</v>
      </c>
      <c r="C180">
        <v>2</v>
      </c>
      <c r="D180" s="1">
        <v>45018.030555555553</v>
      </c>
      <c r="E180" s="1">
        <v>45018.130555555559</v>
      </c>
      <c r="F180" t="s">
        <v>36</v>
      </c>
      <c r="G180" t="s">
        <v>21</v>
      </c>
      <c r="H180" t="s">
        <v>27</v>
      </c>
      <c r="I180" s="7">
        <v>13.3</v>
      </c>
      <c r="J180" t="s">
        <v>16</v>
      </c>
      <c r="K180" t="s">
        <v>23</v>
      </c>
      <c r="L180" t="s">
        <v>24</v>
      </c>
      <c r="M180" s="7">
        <f>IF(A180=orden_agrupada!A180,orden_agrupada!B180,-1)+I180</f>
        <v>75.3</v>
      </c>
      <c r="N180" s="5">
        <f t="shared" si="14"/>
        <v>45018.030555555553</v>
      </c>
      <c r="O180" s="6">
        <f t="shared" si="15"/>
        <v>45018.030555555553</v>
      </c>
      <c r="P180" s="6">
        <f t="shared" si="16"/>
        <v>45018.130555555559</v>
      </c>
      <c r="Q180" s="6">
        <f t="shared" si="17"/>
        <v>0.10000000000582077</v>
      </c>
      <c r="R180" s="2">
        <f>IF(A180=orden_agrupada!A180,orden_agrupada!D180/60,-1)</f>
        <v>0.43333333333333335</v>
      </c>
      <c r="S180" s="6">
        <f t="shared" si="18"/>
        <v>8.1944444450265219E-2</v>
      </c>
      <c r="T180" s="6" t="str">
        <f t="shared" si="19"/>
        <v>SI</v>
      </c>
      <c r="U180" s="6" t="str">
        <f t="shared" si="20"/>
        <v>domingo</v>
      </c>
      <c r="V180" s="7">
        <f>IF(A180=orden_agrupada!A180,orden_agrupada!B180,-1)</f>
        <v>62</v>
      </c>
      <c r="W180" s="7">
        <f>IF(A180=orden_agrupada!A180,orden_agrupada!C180,-1)</f>
        <v>24</v>
      </c>
    </row>
    <row r="181" spans="1:23" x14ac:dyDescent="0.3">
      <c r="A181">
        <v>180</v>
      </c>
      <c r="B181" t="s">
        <v>226</v>
      </c>
      <c r="C181">
        <v>1</v>
      </c>
      <c r="D181" s="1">
        <v>45018.097916666666</v>
      </c>
      <c r="E181" s="1">
        <v>45018.214583333334</v>
      </c>
      <c r="F181" t="s">
        <v>26</v>
      </c>
      <c r="G181" t="s">
        <v>40</v>
      </c>
      <c r="H181" t="s">
        <v>27</v>
      </c>
      <c r="I181" s="7">
        <v>46.61</v>
      </c>
      <c r="J181" t="s">
        <v>16</v>
      </c>
      <c r="K181" t="s">
        <v>29</v>
      </c>
      <c r="L181" t="s">
        <v>58</v>
      </c>
      <c r="M181" s="7">
        <f>IF(A181=orden_agrupada!A181,orden_agrupada!B181,-1)+I181</f>
        <v>212.61</v>
      </c>
      <c r="N181" s="5">
        <f t="shared" si="14"/>
        <v>45018.097916666666</v>
      </c>
      <c r="O181" s="6">
        <f t="shared" si="15"/>
        <v>45018.097916666666</v>
      </c>
      <c r="P181" s="6">
        <f t="shared" si="16"/>
        <v>45018.214583333334</v>
      </c>
      <c r="Q181" s="6">
        <f t="shared" si="17"/>
        <v>0.11666666666860692</v>
      </c>
      <c r="R181" s="2">
        <f>IF(A181=orden_agrupada!A181,orden_agrupada!D181/60,-1)</f>
        <v>2.6833333333333331</v>
      </c>
      <c r="S181" s="6">
        <f t="shared" si="18"/>
        <v>4.8611111130513751E-3</v>
      </c>
      <c r="T181" s="6" t="str">
        <f t="shared" si="19"/>
        <v>SI</v>
      </c>
      <c r="U181" s="6" t="str">
        <f t="shared" si="20"/>
        <v>domingo</v>
      </c>
      <c r="V181" s="7">
        <f>IF(A181=orden_agrupada!A181,orden_agrupada!B181,-1)</f>
        <v>166</v>
      </c>
      <c r="W181" s="7">
        <f>IF(A181=orden_agrupada!A181,orden_agrupada!C181,-1)</f>
        <v>67</v>
      </c>
    </row>
    <row r="182" spans="1:23" x14ac:dyDescent="0.3">
      <c r="A182">
        <v>181</v>
      </c>
      <c r="B182" t="s">
        <v>227</v>
      </c>
      <c r="C182">
        <v>1</v>
      </c>
      <c r="D182" s="1">
        <v>45018.114583333336</v>
      </c>
      <c r="E182" s="1">
        <v>45018.162499999999</v>
      </c>
      <c r="F182" t="s">
        <v>20</v>
      </c>
      <c r="G182" t="s">
        <v>40</v>
      </c>
      <c r="H182" t="s">
        <v>27</v>
      </c>
      <c r="I182" s="7">
        <v>42.58</v>
      </c>
      <c r="J182" t="s">
        <v>43</v>
      </c>
      <c r="K182" t="s">
        <v>33</v>
      </c>
      <c r="L182" t="s">
        <v>102</v>
      </c>
      <c r="M182" s="7">
        <f>IF(A182=orden_agrupada!A182,orden_agrupada!B182,-1)+I182</f>
        <v>69.58</v>
      </c>
      <c r="N182" s="5">
        <f t="shared" si="14"/>
        <v>45018.114583333336</v>
      </c>
      <c r="O182" s="6">
        <f t="shared" si="15"/>
        <v>45018.114583333336</v>
      </c>
      <c r="P182" s="6">
        <f t="shared" si="16"/>
        <v>45018.162499999999</v>
      </c>
      <c r="Q182" s="6">
        <f t="shared" si="17"/>
        <v>5.833333332945282E-2</v>
      </c>
      <c r="R182" s="2">
        <f>IF(A182=orden_agrupada!A182,orden_agrupada!D182/60,-1)</f>
        <v>0.91666666666666663</v>
      </c>
      <c r="S182" s="6">
        <f t="shared" si="18"/>
        <v>2.013888888500838E-2</v>
      </c>
      <c r="T182" s="6" t="str">
        <f t="shared" si="19"/>
        <v>SI</v>
      </c>
      <c r="U182" s="6" t="str">
        <f t="shared" si="20"/>
        <v>domingo</v>
      </c>
      <c r="V182" s="7">
        <f>IF(A182=orden_agrupada!A182,orden_agrupada!B182,-1)</f>
        <v>27</v>
      </c>
      <c r="W182" s="7">
        <f>IF(A182=orden_agrupada!A182,orden_agrupada!C182,-1)</f>
        <v>11</v>
      </c>
    </row>
    <row r="183" spans="1:23" x14ac:dyDescent="0.3">
      <c r="A183">
        <v>182</v>
      </c>
      <c r="B183" t="s">
        <v>228</v>
      </c>
      <c r="C183">
        <v>2</v>
      </c>
      <c r="D183" s="1">
        <v>45018.161805555559</v>
      </c>
      <c r="E183" s="1">
        <v>45018.270833333336</v>
      </c>
      <c r="F183" t="s">
        <v>13</v>
      </c>
      <c r="G183" t="s">
        <v>14</v>
      </c>
      <c r="H183" t="s">
        <v>15</v>
      </c>
      <c r="I183" s="7">
        <v>38.36</v>
      </c>
      <c r="J183" t="s">
        <v>28</v>
      </c>
      <c r="K183" t="s">
        <v>33</v>
      </c>
      <c r="L183" t="s">
        <v>38</v>
      </c>
      <c r="M183" s="7">
        <f>IF(A183=orden_agrupada!A183,orden_agrupada!B183,-1)+I183</f>
        <v>76.36</v>
      </c>
      <c r="N183" s="5">
        <f t="shared" si="14"/>
        <v>45018.161805555559</v>
      </c>
      <c r="O183" s="6">
        <f t="shared" si="15"/>
        <v>45018.161805555559</v>
      </c>
      <c r="P183" s="6">
        <f t="shared" si="16"/>
        <v>45018.270833333336</v>
      </c>
      <c r="Q183" s="6">
        <f t="shared" si="17"/>
        <v>0.10902777777664596</v>
      </c>
      <c r="R183" s="2">
        <f>IF(A183=orden_agrupada!A183,orden_agrupada!D183/60,-1)</f>
        <v>0.18333333333333332</v>
      </c>
      <c r="S183" s="6">
        <f t="shared" si="18"/>
        <v>0.10138888888775707</v>
      </c>
      <c r="T183" s="6" t="str">
        <f t="shared" si="19"/>
        <v>SI</v>
      </c>
      <c r="U183" s="6" t="str">
        <f t="shared" si="20"/>
        <v>domingo</v>
      </c>
      <c r="V183" s="7">
        <f>IF(A183=orden_agrupada!A183,orden_agrupada!B183,-1)</f>
        <v>38</v>
      </c>
      <c r="W183" s="7">
        <f>IF(A183=orden_agrupada!A183,orden_agrupada!C183,-1)</f>
        <v>16</v>
      </c>
    </row>
    <row r="184" spans="1:23" x14ac:dyDescent="0.3">
      <c r="A184">
        <v>183</v>
      </c>
      <c r="B184" t="s">
        <v>229</v>
      </c>
      <c r="C184">
        <v>1</v>
      </c>
      <c r="D184" s="1">
        <v>45018.115277777775</v>
      </c>
      <c r="E184" s="1">
        <v>45018.269444444442</v>
      </c>
      <c r="F184" t="s">
        <v>20</v>
      </c>
      <c r="G184" t="s">
        <v>14</v>
      </c>
      <c r="H184" t="s">
        <v>27</v>
      </c>
      <c r="I184" s="7">
        <v>11.69</v>
      </c>
      <c r="J184" t="s">
        <v>43</v>
      </c>
      <c r="K184" t="s">
        <v>52</v>
      </c>
      <c r="L184" t="s">
        <v>45</v>
      </c>
      <c r="M184" s="7">
        <f>IF(A184=orden_agrupada!A184,orden_agrupada!B184,-1)+I184</f>
        <v>266.69</v>
      </c>
      <c r="N184" s="5">
        <f t="shared" si="14"/>
        <v>45018.115277777775</v>
      </c>
      <c r="O184" s="6">
        <f t="shared" si="15"/>
        <v>45018.115277777775</v>
      </c>
      <c r="P184" s="6">
        <f t="shared" si="16"/>
        <v>45018.269444444442</v>
      </c>
      <c r="Q184" s="6">
        <f t="shared" si="17"/>
        <v>0.16458333333381839</v>
      </c>
      <c r="R184" s="2">
        <f>IF(A184=orden_agrupada!A184,orden_agrupada!D184/60,-1)</f>
        <v>2.7666666666666666</v>
      </c>
      <c r="S184" s="6">
        <f t="shared" si="18"/>
        <v>4.9305555556040617E-2</v>
      </c>
      <c r="T184" s="6" t="str">
        <f t="shared" si="19"/>
        <v>SI</v>
      </c>
      <c r="U184" s="6" t="str">
        <f t="shared" si="20"/>
        <v>domingo</v>
      </c>
      <c r="V184" s="7">
        <f>IF(A184=orden_agrupada!A184,orden_agrupada!B184,-1)</f>
        <v>255</v>
      </c>
      <c r="W184" s="7">
        <f>IF(A184=orden_agrupada!A184,orden_agrupada!C184,-1)</f>
        <v>103</v>
      </c>
    </row>
    <row r="185" spans="1:23" x14ac:dyDescent="0.3">
      <c r="A185">
        <v>184</v>
      </c>
      <c r="B185" t="s">
        <v>230</v>
      </c>
      <c r="C185">
        <v>6</v>
      </c>
      <c r="D185" s="1">
        <v>45018.163194444445</v>
      </c>
      <c r="E185" s="1">
        <v>45018.292361111111</v>
      </c>
      <c r="F185" t="s">
        <v>32</v>
      </c>
      <c r="G185" t="s">
        <v>14</v>
      </c>
      <c r="H185" t="s">
        <v>27</v>
      </c>
      <c r="I185" s="7">
        <v>24.24</v>
      </c>
      <c r="J185" t="s">
        <v>43</v>
      </c>
      <c r="K185" t="s">
        <v>67</v>
      </c>
      <c r="L185" t="s">
        <v>55</v>
      </c>
      <c r="M185" s="7">
        <f>IF(A185=orden_agrupada!A185,orden_agrupada!B185,-1)+I185</f>
        <v>229.24</v>
      </c>
      <c r="N185" s="5">
        <f t="shared" si="14"/>
        <v>45018.163194444445</v>
      </c>
      <c r="O185" s="6">
        <f t="shared" si="15"/>
        <v>45018.163194444445</v>
      </c>
      <c r="P185" s="6">
        <f t="shared" si="16"/>
        <v>45018.292361111111</v>
      </c>
      <c r="Q185" s="6">
        <f t="shared" si="17"/>
        <v>0.1395833333323632</v>
      </c>
      <c r="R185" s="2">
        <f>IF(A185=orden_agrupada!A185,orden_agrupada!D185/60,-1)</f>
        <v>0.48333333333333334</v>
      </c>
      <c r="S185" s="6">
        <f t="shared" si="18"/>
        <v>0.11944444444347431</v>
      </c>
      <c r="T185" s="6" t="str">
        <f t="shared" si="19"/>
        <v>SI</v>
      </c>
      <c r="U185" s="6" t="str">
        <f t="shared" si="20"/>
        <v>domingo</v>
      </c>
      <c r="V185" s="7">
        <f>IF(A185=orden_agrupada!A185,orden_agrupada!B185,-1)</f>
        <v>205</v>
      </c>
      <c r="W185" s="7">
        <f>IF(A185=orden_agrupada!A185,orden_agrupada!C185,-1)</f>
        <v>85</v>
      </c>
    </row>
    <row r="186" spans="1:23" x14ac:dyDescent="0.3">
      <c r="A186">
        <v>185</v>
      </c>
      <c r="B186" t="s">
        <v>194</v>
      </c>
      <c r="C186">
        <v>2</v>
      </c>
      <c r="D186" s="1">
        <v>45018.115972222222</v>
      </c>
      <c r="E186" s="1">
        <v>45018.268055555556</v>
      </c>
      <c r="F186" t="s">
        <v>20</v>
      </c>
      <c r="G186" t="s">
        <v>21</v>
      </c>
      <c r="H186" t="s">
        <v>27</v>
      </c>
      <c r="I186" s="7">
        <v>28.07</v>
      </c>
      <c r="J186" t="s">
        <v>28</v>
      </c>
      <c r="K186" t="s">
        <v>52</v>
      </c>
      <c r="L186" t="s">
        <v>90</v>
      </c>
      <c r="M186" s="7">
        <f>IF(A186=orden_agrupada!A186,orden_agrupada!B186,-1)+I186</f>
        <v>119.07</v>
      </c>
      <c r="N186" s="5">
        <f t="shared" si="14"/>
        <v>45018.115972222222</v>
      </c>
      <c r="O186" s="6">
        <f t="shared" si="15"/>
        <v>45018.115972222222</v>
      </c>
      <c r="P186" s="6">
        <f t="shared" si="16"/>
        <v>45018.268055555556</v>
      </c>
      <c r="Q186" s="6">
        <f t="shared" si="17"/>
        <v>0.15208333333430346</v>
      </c>
      <c r="R186" s="2">
        <f>IF(A186=orden_agrupada!A186,orden_agrupada!D186/60,-1)</f>
        <v>0.66666666666666663</v>
      </c>
      <c r="S186" s="6">
        <f t="shared" si="18"/>
        <v>0.12430555555652568</v>
      </c>
      <c r="T186" s="6" t="str">
        <f t="shared" si="19"/>
        <v>SI</v>
      </c>
      <c r="U186" s="6" t="str">
        <f t="shared" si="20"/>
        <v>domingo</v>
      </c>
      <c r="V186" s="7">
        <f>IF(A186=orden_agrupada!A186,orden_agrupada!B186,-1)</f>
        <v>91</v>
      </c>
      <c r="W186" s="7">
        <f>IF(A186=orden_agrupada!A186,orden_agrupada!C186,-1)</f>
        <v>36</v>
      </c>
    </row>
    <row r="187" spans="1:23" x14ac:dyDescent="0.3">
      <c r="A187">
        <v>186</v>
      </c>
      <c r="B187" t="s">
        <v>231</v>
      </c>
      <c r="C187">
        <v>6</v>
      </c>
      <c r="D187" s="1">
        <v>45018.027777777781</v>
      </c>
      <c r="E187" s="1">
        <v>45018.176388888889</v>
      </c>
      <c r="F187" t="s">
        <v>20</v>
      </c>
      <c r="G187" t="s">
        <v>14</v>
      </c>
      <c r="H187" t="s">
        <v>27</v>
      </c>
      <c r="I187" s="7">
        <v>17.55</v>
      </c>
      <c r="J187" t="s">
        <v>16</v>
      </c>
      <c r="K187" t="s">
        <v>23</v>
      </c>
      <c r="L187" t="s">
        <v>102</v>
      </c>
      <c r="M187" s="7">
        <f>IF(A187=orden_agrupada!A187,orden_agrupada!B187,-1)+I187</f>
        <v>287.55</v>
      </c>
      <c r="N187" s="5">
        <f t="shared" si="14"/>
        <v>45018.027777777781</v>
      </c>
      <c r="O187" s="6">
        <f t="shared" si="15"/>
        <v>45018.027777777781</v>
      </c>
      <c r="P187" s="6">
        <f t="shared" si="16"/>
        <v>45018.176388888889</v>
      </c>
      <c r="Q187" s="6">
        <f t="shared" si="17"/>
        <v>0.14861111110803904</v>
      </c>
      <c r="R187" s="2">
        <f>IF(A187=orden_agrupada!A187,orden_agrupada!D187/60,-1)</f>
        <v>1.55</v>
      </c>
      <c r="S187" s="6">
        <f t="shared" si="18"/>
        <v>8.4027777774705714E-2</v>
      </c>
      <c r="T187" s="6" t="str">
        <f t="shared" si="19"/>
        <v>SI</v>
      </c>
      <c r="U187" s="6" t="str">
        <f t="shared" si="20"/>
        <v>domingo</v>
      </c>
      <c r="V187" s="7">
        <f>IF(A187=orden_agrupada!A187,orden_agrupada!B187,-1)</f>
        <v>270</v>
      </c>
      <c r="W187" s="7">
        <f>IF(A187=orden_agrupada!A187,orden_agrupada!C187,-1)</f>
        <v>108</v>
      </c>
    </row>
    <row r="188" spans="1:23" x14ac:dyDescent="0.3">
      <c r="A188">
        <v>187</v>
      </c>
      <c r="B188" t="s">
        <v>232</v>
      </c>
      <c r="C188">
        <v>1</v>
      </c>
      <c r="D188" s="1">
        <v>45018.099305555559</v>
      </c>
      <c r="E188" s="1">
        <v>45018.227777777778</v>
      </c>
      <c r="F188" t="s">
        <v>36</v>
      </c>
      <c r="G188" t="s">
        <v>14</v>
      </c>
      <c r="H188" t="s">
        <v>27</v>
      </c>
      <c r="I188" s="7">
        <v>17.399999999999999</v>
      </c>
      <c r="J188" t="s">
        <v>28</v>
      </c>
      <c r="K188" t="s">
        <v>44</v>
      </c>
      <c r="L188" t="s">
        <v>53</v>
      </c>
      <c r="M188" s="7">
        <f>IF(A188=orden_agrupada!A188,orden_agrupada!B188,-1)+I188</f>
        <v>225.4</v>
      </c>
      <c r="N188" s="5">
        <f t="shared" si="14"/>
        <v>45018.099305555559</v>
      </c>
      <c r="O188" s="6">
        <f t="shared" si="15"/>
        <v>45018.099305555559</v>
      </c>
      <c r="P188" s="6">
        <f t="shared" si="16"/>
        <v>45018.227777777778</v>
      </c>
      <c r="Q188" s="6">
        <f t="shared" si="17"/>
        <v>0.12847222221898846</v>
      </c>
      <c r="R188" s="2">
        <f>IF(A188=orden_agrupada!A188,orden_agrupada!D188/60,-1)</f>
        <v>2.1</v>
      </c>
      <c r="S188" s="6">
        <f t="shared" si="18"/>
        <v>4.0972222218988469E-2</v>
      </c>
      <c r="T188" s="6" t="str">
        <f t="shared" si="19"/>
        <v>SI</v>
      </c>
      <c r="U188" s="6" t="str">
        <f t="shared" si="20"/>
        <v>domingo</v>
      </c>
      <c r="V188" s="7">
        <f>IF(A188=orden_agrupada!A188,orden_agrupada!B188,-1)</f>
        <v>208</v>
      </c>
      <c r="W188" s="7">
        <f>IF(A188=orden_agrupada!A188,orden_agrupada!C188,-1)</f>
        <v>86</v>
      </c>
    </row>
    <row r="189" spans="1:23" x14ac:dyDescent="0.3">
      <c r="A189">
        <v>188</v>
      </c>
      <c r="B189" t="s">
        <v>233</v>
      </c>
      <c r="C189">
        <v>4</v>
      </c>
      <c r="D189" s="1">
        <v>45018.152777777781</v>
      </c>
      <c r="E189" s="1">
        <v>45018.222916666666</v>
      </c>
      <c r="F189" t="s">
        <v>13</v>
      </c>
      <c r="G189" t="s">
        <v>21</v>
      </c>
      <c r="H189" t="s">
        <v>27</v>
      </c>
      <c r="I189" s="7">
        <v>13.95</v>
      </c>
      <c r="J189" t="s">
        <v>16</v>
      </c>
      <c r="K189" t="s">
        <v>23</v>
      </c>
      <c r="L189" t="s">
        <v>24</v>
      </c>
      <c r="M189" s="7">
        <f>IF(A189=orden_agrupada!A189,orden_agrupada!B189,-1)+I189</f>
        <v>96.95</v>
      </c>
      <c r="N189" s="5">
        <f t="shared" si="14"/>
        <v>45018.152777777781</v>
      </c>
      <c r="O189" s="6">
        <f t="shared" si="15"/>
        <v>45018.152777777781</v>
      </c>
      <c r="P189" s="6">
        <f t="shared" si="16"/>
        <v>45018.222916666666</v>
      </c>
      <c r="Q189" s="6">
        <f t="shared" si="17"/>
        <v>7.0138888884685002E-2</v>
      </c>
      <c r="R189" s="2">
        <f>IF(A189=orden_agrupada!A189,orden_agrupada!D189/60,-1)</f>
        <v>1.75</v>
      </c>
      <c r="S189" s="6">
        <f t="shared" si="18"/>
        <v>0</v>
      </c>
      <c r="T189" s="6" t="str">
        <f t="shared" si="19"/>
        <v>NO</v>
      </c>
      <c r="U189" s="6" t="str">
        <f t="shared" si="20"/>
        <v>domingo</v>
      </c>
      <c r="V189" s="7">
        <f>IF(A189=orden_agrupada!A189,orden_agrupada!B189,-1)</f>
        <v>83</v>
      </c>
      <c r="W189" s="7">
        <f>IF(A189=orden_agrupada!A189,orden_agrupada!C189,-1)</f>
        <v>34</v>
      </c>
    </row>
    <row r="190" spans="1:23" x14ac:dyDescent="0.3">
      <c r="A190">
        <v>189</v>
      </c>
      <c r="B190" t="s">
        <v>234</v>
      </c>
      <c r="C190">
        <v>4</v>
      </c>
      <c r="D190" s="1">
        <v>45018.158333333333</v>
      </c>
      <c r="E190" s="1">
        <v>45018.256944444445</v>
      </c>
      <c r="F190" t="s">
        <v>26</v>
      </c>
      <c r="G190" t="s">
        <v>14</v>
      </c>
      <c r="H190" t="s">
        <v>27</v>
      </c>
      <c r="I190" s="7">
        <v>41.66</v>
      </c>
      <c r="J190" t="s">
        <v>16</v>
      </c>
      <c r="K190" t="s">
        <v>17</v>
      </c>
      <c r="L190" t="s">
        <v>53</v>
      </c>
      <c r="M190" s="7">
        <f>IF(A190=orden_agrupada!A190,orden_agrupada!B190,-1)+I190</f>
        <v>233.66</v>
      </c>
      <c r="N190" s="5">
        <f t="shared" si="14"/>
        <v>45018.158333333333</v>
      </c>
      <c r="O190" s="6">
        <f t="shared" si="15"/>
        <v>45018.158333333333</v>
      </c>
      <c r="P190" s="6">
        <f t="shared" si="16"/>
        <v>45018.256944444445</v>
      </c>
      <c r="Q190" s="6">
        <f t="shared" si="17"/>
        <v>9.8611111112404615E-2</v>
      </c>
      <c r="R190" s="2">
        <f>IF(A190=orden_agrupada!A190,orden_agrupada!D190/60,-1)</f>
        <v>1.95</v>
      </c>
      <c r="S190" s="6">
        <f t="shared" si="18"/>
        <v>1.7361111112404626E-2</v>
      </c>
      <c r="T190" s="6" t="str">
        <f t="shared" si="19"/>
        <v>SI</v>
      </c>
      <c r="U190" s="6" t="str">
        <f t="shared" si="20"/>
        <v>domingo</v>
      </c>
      <c r="V190" s="7">
        <f>IF(A190=orden_agrupada!A190,orden_agrupada!B190,-1)</f>
        <v>192</v>
      </c>
      <c r="W190" s="7">
        <f>IF(A190=orden_agrupada!A190,orden_agrupada!C190,-1)</f>
        <v>80</v>
      </c>
    </row>
    <row r="191" spans="1:23" x14ac:dyDescent="0.3">
      <c r="A191">
        <v>190</v>
      </c>
      <c r="B191" t="s">
        <v>197</v>
      </c>
      <c r="C191">
        <v>2</v>
      </c>
      <c r="D191" s="1">
        <v>45018.063194444447</v>
      </c>
      <c r="E191" s="1">
        <v>45018.140277777777</v>
      </c>
      <c r="F191" t="s">
        <v>26</v>
      </c>
      <c r="G191" t="s">
        <v>14</v>
      </c>
      <c r="H191" t="s">
        <v>27</v>
      </c>
      <c r="I191" s="7">
        <v>38.880000000000003</v>
      </c>
      <c r="J191" t="s">
        <v>28</v>
      </c>
      <c r="K191" t="s">
        <v>23</v>
      </c>
      <c r="L191" t="s">
        <v>71</v>
      </c>
      <c r="M191" s="7">
        <f>IF(A191=orden_agrupada!A191,orden_agrupada!B191,-1)+I191</f>
        <v>240.88</v>
      </c>
      <c r="N191" s="5">
        <f t="shared" si="14"/>
        <v>45018.063194444447</v>
      </c>
      <c r="O191" s="6">
        <f t="shared" si="15"/>
        <v>45018.063194444447</v>
      </c>
      <c r="P191" s="6">
        <f t="shared" si="16"/>
        <v>45018.140277777777</v>
      </c>
      <c r="Q191" s="6">
        <f t="shared" si="17"/>
        <v>7.7083333329937886E-2</v>
      </c>
      <c r="R191" s="2">
        <f>IF(A191=orden_agrupada!A191,orden_agrupada!D191/60,-1)</f>
        <v>1.7</v>
      </c>
      <c r="S191" s="6">
        <f t="shared" si="18"/>
        <v>6.249999996604555E-3</v>
      </c>
      <c r="T191" s="6" t="str">
        <f t="shared" si="19"/>
        <v>SI</v>
      </c>
      <c r="U191" s="6" t="str">
        <f t="shared" si="20"/>
        <v>domingo</v>
      </c>
      <c r="V191" s="7">
        <f>IF(A191=orden_agrupada!A191,orden_agrupada!B191,-1)</f>
        <v>202</v>
      </c>
      <c r="W191" s="7">
        <f>IF(A191=orden_agrupada!A191,orden_agrupada!C191,-1)</f>
        <v>79</v>
      </c>
    </row>
    <row r="192" spans="1:23" x14ac:dyDescent="0.3">
      <c r="A192">
        <v>191</v>
      </c>
      <c r="B192" t="s">
        <v>235</v>
      </c>
      <c r="C192">
        <v>6</v>
      </c>
      <c r="D192" s="1">
        <v>45018</v>
      </c>
      <c r="E192" s="1">
        <v>45018.10833333333</v>
      </c>
      <c r="F192" t="s">
        <v>26</v>
      </c>
      <c r="G192" t="s">
        <v>14</v>
      </c>
      <c r="H192" t="s">
        <v>27</v>
      </c>
      <c r="I192" s="7">
        <v>24.36</v>
      </c>
      <c r="J192" t="s">
        <v>43</v>
      </c>
      <c r="K192" t="s">
        <v>33</v>
      </c>
      <c r="L192" t="s">
        <v>81</v>
      </c>
      <c r="M192" s="7">
        <f>IF(A192=orden_agrupada!A192,orden_agrupada!B192,-1)+I192</f>
        <v>186.36</v>
      </c>
      <c r="N192" s="5">
        <f t="shared" si="14"/>
        <v>45018</v>
      </c>
      <c r="O192" s="6">
        <f t="shared" si="15"/>
        <v>45018</v>
      </c>
      <c r="P192" s="6">
        <f t="shared" si="16"/>
        <v>45018.10833333333</v>
      </c>
      <c r="Q192" s="6">
        <f t="shared" si="17"/>
        <v>0.11874999999660456</v>
      </c>
      <c r="R192" s="2">
        <f>IF(A192=orden_agrupada!A192,orden_agrupada!D192/60,-1)</f>
        <v>1.45</v>
      </c>
      <c r="S192" s="6">
        <f t="shared" si="18"/>
        <v>5.8333333329937898E-2</v>
      </c>
      <c r="T192" s="6" t="str">
        <f t="shared" si="19"/>
        <v>SI</v>
      </c>
      <c r="U192" s="6" t="str">
        <f t="shared" si="20"/>
        <v>domingo</v>
      </c>
      <c r="V192" s="7">
        <f>IF(A192=orden_agrupada!A192,orden_agrupada!B192,-1)</f>
        <v>162</v>
      </c>
      <c r="W192" s="7">
        <f>IF(A192=orden_agrupada!A192,orden_agrupada!C192,-1)</f>
        <v>66</v>
      </c>
    </row>
    <row r="193" spans="1:23" x14ac:dyDescent="0.3">
      <c r="A193">
        <v>192</v>
      </c>
      <c r="B193" t="s">
        <v>236</v>
      </c>
      <c r="C193">
        <v>4</v>
      </c>
      <c r="D193" s="1">
        <v>45018.10833333333</v>
      </c>
      <c r="E193" s="1">
        <v>45018.203472222223</v>
      </c>
      <c r="F193" t="s">
        <v>26</v>
      </c>
      <c r="G193" t="s">
        <v>21</v>
      </c>
      <c r="H193" t="s">
        <v>22</v>
      </c>
      <c r="I193" s="7">
        <v>15.99</v>
      </c>
      <c r="J193" t="s">
        <v>28</v>
      </c>
      <c r="K193" t="s">
        <v>67</v>
      </c>
      <c r="L193" t="s">
        <v>81</v>
      </c>
      <c r="M193" s="7">
        <f>IF(A193=orden_agrupada!A193,orden_agrupada!B193,-1)+I193</f>
        <v>90.99</v>
      </c>
      <c r="N193" s="5">
        <f t="shared" si="14"/>
        <v>45018.10833333333</v>
      </c>
      <c r="O193" s="6">
        <f t="shared" si="15"/>
        <v>45018.10833333333</v>
      </c>
      <c r="P193" s="6">
        <f t="shared" si="16"/>
        <v>45018.203472222223</v>
      </c>
      <c r="Q193" s="6">
        <f t="shared" si="17"/>
        <v>9.5138888893416151E-2</v>
      </c>
      <c r="R193" s="2">
        <f>IF(A193=orden_agrupada!A193,orden_agrupada!D193/60,-1)</f>
        <v>0.43333333333333335</v>
      </c>
      <c r="S193" s="6">
        <f t="shared" si="18"/>
        <v>7.7083333337860604E-2</v>
      </c>
      <c r="T193" s="6" t="str">
        <f t="shared" si="19"/>
        <v>SI</v>
      </c>
      <c r="U193" s="6" t="str">
        <f t="shared" si="20"/>
        <v>domingo</v>
      </c>
      <c r="V193" s="7">
        <f>IF(A193=orden_agrupada!A193,orden_agrupada!B193,-1)</f>
        <v>75</v>
      </c>
      <c r="W193" s="7">
        <f>IF(A193=orden_agrupada!A193,orden_agrupada!C193,-1)</f>
        <v>30</v>
      </c>
    </row>
    <row r="194" spans="1:23" x14ac:dyDescent="0.3">
      <c r="A194">
        <v>193</v>
      </c>
      <c r="B194" t="s">
        <v>237</v>
      </c>
      <c r="C194">
        <v>5</v>
      </c>
      <c r="D194" s="1">
        <v>45018.008333333331</v>
      </c>
      <c r="E194" s="1">
        <v>45018.12777777778</v>
      </c>
      <c r="F194" t="s">
        <v>32</v>
      </c>
      <c r="G194" t="s">
        <v>21</v>
      </c>
      <c r="H194" t="s">
        <v>27</v>
      </c>
      <c r="I194" s="7">
        <v>24.85</v>
      </c>
      <c r="J194" t="s">
        <v>16</v>
      </c>
      <c r="K194" t="s">
        <v>79</v>
      </c>
      <c r="L194" t="s">
        <v>74</v>
      </c>
      <c r="M194" s="7">
        <f>IF(A194=orden_agrupada!A194,orden_agrupada!B194,-1)+I194</f>
        <v>244.85</v>
      </c>
      <c r="N194" s="5">
        <f t="shared" ref="N194:N257" si="21">D194</f>
        <v>45018.008333333331</v>
      </c>
      <c r="O194" s="6">
        <f t="shared" ref="O194:O257" si="22">D194</f>
        <v>45018.008333333331</v>
      </c>
      <c r="P194" s="6">
        <f t="shared" ref="P194:P257" si="23">E194</f>
        <v>45018.12777777778</v>
      </c>
      <c r="Q194" s="6">
        <f t="shared" ref="Q194:Q257" si="24">IF(J194="Ocupada",(P194-O194)+15/1440,P194-O194)</f>
        <v>0.11944444444816327</v>
      </c>
      <c r="R194" s="2">
        <f>IF(A194=orden_agrupada!A194,orden_agrupada!D194/60,-1)</f>
        <v>2.85</v>
      </c>
      <c r="S194" s="6">
        <f t="shared" ref="S194:S257" si="25">IF(Q194-(R194*(1/24))&gt;0,Q194-(R194*(1/24)),0)</f>
        <v>6.9444444816327278E-4</v>
      </c>
      <c r="T194" s="6" t="str">
        <f t="shared" ref="T194:T257" si="26">IF(S194&gt;0,"SI","NO")</f>
        <v>SI</v>
      </c>
      <c r="U194" s="6" t="str">
        <f t="shared" ref="U194:U257" si="27">TEXT(N194, "dddd")</f>
        <v>domingo</v>
      </c>
      <c r="V194" s="7">
        <f>IF(A194=orden_agrupada!A194,orden_agrupada!B194,-1)</f>
        <v>220</v>
      </c>
      <c r="W194" s="7">
        <f>IF(A194=orden_agrupada!A194,orden_agrupada!C194,-1)</f>
        <v>88</v>
      </c>
    </row>
    <row r="195" spans="1:23" x14ac:dyDescent="0.3">
      <c r="A195">
        <v>194</v>
      </c>
      <c r="B195" t="s">
        <v>238</v>
      </c>
      <c r="C195">
        <v>6</v>
      </c>
      <c r="D195" s="1">
        <v>45018.111111111109</v>
      </c>
      <c r="E195" s="1">
        <v>45018.163888888892</v>
      </c>
      <c r="F195" t="s">
        <v>32</v>
      </c>
      <c r="G195" t="s">
        <v>14</v>
      </c>
      <c r="H195" t="s">
        <v>15</v>
      </c>
      <c r="I195" s="7">
        <v>11.41</v>
      </c>
      <c r="J195" t="s">
        <v>16</v>
      </c>
      <c r="K195" t="s">
        <v>37</v>
      </c>
      <c r="L195" t="s">
        <v>34</v>
      </c>
      <c r="M195" s="7">
        <f>IF(A195=orden_agrupada!A195,orden_agrupada!B195,-1)+I195</f>
        <v>107.41</v>
      </c>
      <c r="N195" s="5">
        <f t="shared" si="21"/>
        <v>45018.111111111109</v>
      </c>
      <c r="O195" s="6">
        <f t="shared" si="22"/>
        <v>45018.111111111109</v>
      </c>
      <c r="P195" s="6">
        <f t="shared" si="23"/>
        <v>45018.163888888892</v>
      </c>
      <c r="Q195" s="6">
        <f t="shared" si="24"/>
        <v>5.2777777782466728E-2</v>
      </c>
      <c r="R195" s="2">
        <f>IF(A195=orden_agrupada!A195,orden_agrupada!D195/60,-1)</f>
        <v>1.1333333333333333</v>
      </c>
      <c r="S195" s="6">
        <f t="shared" si="25"/>
        <v>5.5555555602445073E-3</v>
      </c>
      <c r="T195" s="6" t="str">
        <f t="shared" si="26"/>
        <v>SI</v>
      </c>
      <c r="U195" s="6" t="str">
        <f t="shared" si="27"/>
        <v>domingo</v>
      </c>
      <c r="V195" s="7">
        <f>IF(A195=orden_agrupada!A195,orden_agrupada!B195,-1)</f>
        <v>96</v>
      </c>
      <c r="W195" s="7">
        <f>IF(A195=orden_agrupada!A195,orden_agrupada!C195,-1)</f>
        <v>38</v>
      </c>
    </row>
    <row r="196" spans="1:23" x14ac:dyDescent="0.3">
      <c r="A196">
        <v>195</v>
      </c>
      <c r="B196" t="s">
        <v>239</v>
      </c>
      <c r="C196">
        <v>1</v>
      </c>
      <c r="D196" s="1">
        <v>45018.12777777778</v>
      </c>
      <c r="E196" s="1">
        <v>45018.17291666667</v>
      </c>
      <c r="F196" t="s">
        <v>13</v>
      </c>
      <c r="G196" t="s">
        <v>14</v>
      </c>
      <c r="H196" t="s">
        <v>15</v>
      </c>
      <c r="I196" s="7">
        <v>10.06</v>
      </c>
      <c r="J196" t="s">
        <v>43</v>
      </c>
      <c r="K196" t="s">
        <v>23</v>
      </c>
      <c r="L196" t="s">
        <v>81</v>
      </c>
      <c r="M196" s="7">
        <f>IF(A196=orden_agrupada!A196,orden_agrupada!B196,-1)+I196</f>
        <v>60.06</v>
      </c>
      <c r="N196" s="5">
        <f t="shared" si="21"/>
        <v>45018.12777777778</v>
      </c>
      <c r="O196" s="6">
        <f t="shared" si="22"/>
        <v>45018.12777777778</v>
      </c>
      <c r="P196" s="6">
        <f t="shared" si="23"/>
        <v>45018.17291666667</v>
      </c>
      <c r="Q196" s="6">
        <f t="shared" si="24"/>
        <v>5.5555555557172433E-2</v>
      </c>
      <c r="R196" s="2">
        <f>IF(A196=orden_agrupada!A196,orden_agrupada!D196/60,-1)</f>
        <v>0.85</v>
      </c>
      <c r="S196" s="6">
        <f t="shared" si="25"/>
        <v>2.0138888890505767E-2</v>
      </c>
      <c r="T196" s="6" t="str">
        <f t="shared" si="26"/>
        <v>SI</v>
      </c>
      <c r="U196" s="6" t="str">
        <f t="shared" si="27"/>
        <v>domingo</v>
      </c>
      <c r="V196" s="7">
        <f>IF(A196=orden_agrupada!A196,orden_agrupada!B196,-1)</f>
        <v>50</v>
      </c>
      <c r="W196" s="7">
        <f>IF(A196=orden_agrupada!A196,orden_agrupada!C196,-1)</f>
        <v>20</v>
      </c>
    </row>
    <row r="197" spans="1:23" x14ac:dyDescent="0.3">
      <c r="A197">
        <v>196</v>
      </c>
      <c r="B197" t="s">
        <v>39</v>
      </c>
      <c r="C197">
        <v>3</v>
      </c>
      <c r="D197" s="1">
        <v>45018.007638888892</v>
      </c>
      <c r="E197" s="1">
        <v>45018.173611111109</v>
      </c>
      <c r="F197" t="s">
        <v>26</v>
      </c>
      <c r="G197" t="s">
        <v>14</v>
      </c>
      <c r="H197" t="s">
        <v>27</v>
      </c>
      <c r="I197" s="7">
        <v>42.65</v>
      </c>
      <c r="J197" t="s">
        <v>16</v>
      </c>
      <c r="K197" t="s">
        <v>17</v>
      </c>
      <c r="L197" t="s">
        <v>60</v>
      </c>
      <c r="M197" s="7">
        <f>IF(A197=orden_agrupada!A197,orden_agrupada!B197,-1)+I197</f>
        <v>233.65</v>
      </c>
      <c r="N197" s="5">
        <f t="shared" si="21"/>
        <v>45018.007638888892</v>
      </c>
      <c r="O197" s="6">
        <f t="shared" si="22"/>
        <v>45018.007638888892</v>
      </c>
      <c r="P197" s="6">
        <f t="shared" si="23"/>
        <v>45018.173611111109</v>
      </c>
      <c r="Q197" s="6">
        <f t="shared" si="24"/>
        <v>0.16597222221753327</v>
      </c>
      <c r="R197" s="2">
        <f>IF(A197=orden_agrupada!A197,orden_agrupada!D197/60,-1)</f>
        <v>2.9333333333333331</v>
      </c>
      <c r="S197" s="6">
        <f t="shared" si="25"/>
        <v>4.3749999995311067E-2</v>
      </c>
      <c r="T197" s="6" t="str">
        <f t="shared" si="26"/>
        <v>SI</v>
      </c>
      <c r="U197" s="6" t="str">
        <f t="shared" si="27"/>
        <v>domingo</v>
      </c>
      <c r="V197" s="7">
        <f>IF(A197=orden_agrupada!A197,orden_agrupada!B197,-1)</f>
        <v>191</v>
      </c>
      <c r="W197" s="7">
        <f>IF(A197=orden_agrupada!A197,orden_agrupada!C197,-1)</f>
        <v>78</v>
      </c>
    </row>
    <row r="198" spans="1:23" x14ac:dyDescent="0.3">
      <c r="A198">
        <v>197</v>
      </c>
      <c r="B198" t="s">
        <v>240</v>
      </c>
      <c r="C198">
        <v>6</v>
      </c>
      <c r="D198" s="1">
        <v>45018.115277777775</v>
      </c>
      <c r="E198" s="1">
        <v>45018.20416666667</v>
      </c>
      <c r="F198" t="s">
        <v>26</v>
      </c>
      <c r="G198" t="s">
        <v>21</v>
      </c>
      <c r="H198" t="s">
        <v>15</v>
      </c>
      <c r="I198" s="7">
        <v>20.11</v>
      </c>
      <c r="J198" t="s">
        <v>43</v>
      </c>
      <c r="K198" t="s">
        <v>23</v>
      </c>
      <c r="L198" t="s">
        <v>53</v>
      </c>
      <c r="M198" s="7">
        <f>IF(A198=orden_agrupada!A198,orden_agrupada!B198,-1)+I198</f>
        <v>149.11000000000001</v>
      </c>
      <c r="N198" s="5">
        <f t="shared" si="21"/>
        <v>45018.115277777775</v>
      </c>
      <c r="O198" s="6">
        <f t="shared" si="22"/>
        <v>45018.115277777775</v>
      </c>
      <c r="P198" s="6">
        <f t="shared" si="23"/>
        <v>45018.20416666667</v>
      </c>
      <c r="Q198" s="6">
        <f t="shared" si="24"/>
        <v>9.9305555561538014E-2</v>
      </c>
      <c r="R198" s="2">
        <f>IF(A198=orden_agrupada!A198,orden_agrupada!D198/60,-1)</f>
        <v>1.2</v>
      </c>
      <c r="S198" s="6">
        <f t="shared" si="25"/>
        <v>4.9305555561538018E-2</v>
      </c>
      <c r="T198" s="6" t="str">
        <f t="shared" si="26"/>
        <v>SI</v>
      </c>
      <c r="U198" s="6" t="str">
        <f t="shared" si="27"/>
        <v>domingo</v>
      </c>
      <c r="V198" s="7">
        <f>IF(A198=orden_agrupada!A198,orden_agrupada!B198,-1)</f>
        <v>129</v>
      </c>
      <c r="W198" s="7">
        <f>IF(A198=orden_agrupada!A198,orden_agrupada!C198,-1)</f>
        <v>53</v>
      </c>
    </row>
    <row r="199" spans="1:23" x14ac:dyDescent="0.3">
      <c r="A199">
        <v>198</v>
      </c>
      <c r="B199" t="s">
        <v>241</v>
      </c>
      <c r="C199">
        <v>4</v>
      </c>
      <c r="D199" s="1">
        <v>45018.025000000001</v>
      </c>
      <c r="E199" s="1">
        <v>45018.128472222219</v>
      </c>
      <c r="F199" t="s">
        <v>20</v>
      </c>
      <c r="G199" t="s">
        <v>14</v>
      </c>
      <c r="H199" t="s">
        <v>27</v>
      </c>
      <c r="I199" s="7">
        <v>36.72</v>
      </c>
      <c r="J199" t="s">
        <v>16</v>
      </c>
      <c r="K199" t="s">
        <v>17</v>
      </c>
      <c r="L199" t="s">
        <v>102</v>
      </c>
      <c r="M199" s="7">
        <f>IF(A199=orden_agrupada!A199,orden_agrupada!B199,-1)+I199</f>
        <v>90.72</v>
      </c>
      <c r="N199" s="5">
        <f t="shared" si="21"/>
        <v>45018.025000000001</v>
      </c>
      <c r="O199" s="6">
        <f t="shared" si="22"/>
        <v>45018.025000000001</v>
      </c>
      <c r="P199" s="6">
        <f t="shared" si="23"/>
        <v>45018.128472222219</v>
      </c>
      <c r="Q199" s="6">
        <f t="shared" si="24"/>
        <v>0.10347222221753327</v>
      </c>
      <c r="R199" s="2">
        <f>IF(A199=orden_agrupada!A199,orden_agrupada!D199/60,-1)</f>
        <v>0.55000000000000004</v>
      </c>
      <c r="S199" s="6">
        <f t="shared" si="25"/>
        <v>8.0555555550866603E-2</v>
      </c>
      <c r="T199" s="6" t="str">
        <f t="shared" si="26"/>
        <v>SI</v>
      </c>
      <c r="U199" s="6" t="str">
        <f t="shared" si="27"/>
        <v>domingo</v>
      </c>
      <c r="V199" s="7">
        <f>IF(A199=orden_agrupada!A199,orden_agrupada!B199,-1)</f>
        <v>54</v>
      </c>
      <c r="W199" s="7">
        <f>IF(A199=orden_agrupada!A199,orden_agrupada!C199,-1)</f>
        <v>22</v>
      </c>
    </row>
    <row r="200" spans="1:23" x14ac:dyDescent="0.3">
      <c r="A200">
        <v>199</v>
      </c>
      <c r="B200" t="s">
        <v>242</v>
      </c>
      <c r="C200">
        <v>5</v>
      </c>
      <c r="D200" s="1">
        <v>45018.080555555556</v>
      </c>
      <c r="E200" s="1">
        <v>45018.236111111109</v>
      </c>
      <c r="F200" t="s">
        <v>26</v>
      </c>
      <c r="G200" t="s">
        <v>40</v>
      </c>
      <c r="H200" t="s">
        <v>15</v>
      </c>
      <c r="I200" s="7">
        <v>13.26</v>
      </c>
      <c r="J200" t="s">
        <v>28</v>
      </c>
      <c r="K200" t="s">
        <v>33</v>
      </c>
      <c r="L200" t="s">
        <v>58</v>
      </c>
      <c r="M200" s="7">
        <f>IF(A200=orden_agrupada!A200,orden_agrupada!B200,-1)+I200</f>
        <v>274.26</v>
      </c>
      <c r="N200" s="5">
        <f t="shared" si="21"/>
        <v>45018.080555555556</v>
      </c>
      <c r="O200" s="6">
        <f t="shared" si="22"/>
        <v>45018.080555555556</v>
      </c>
      <c r="P200" s="6">
        <f t="shared" si="23"/>
        <v>45018.236111111109</v>
      </c>
      <c r="Q200" s="6">
        <f t="shared" si="24"/>
        <v>0.15555555555329192</v>
      </c>
      <c r="R200" s="2">
        <f>IF(A200=orden_agrupada!A200,orden_agrupada!D200/60,-1)</f>
        <v>2.3666666666666667</v>
      </c>
      <c r="S200" s="6">
        <f t="shared" si="25"/>
        <v>5.6944444442180817E-2</v>
      </c>
      <c r="T200" s="6" t="str">
        <f t="shared" si="26"/>
        <v>SI</v>
      </c>
      <c r="U200" s="6" t="str">
        <f t="shared" si="27"/>
        <v>domingo</v>
      </c>
      <c r="V200" s="7">
        <f>IF(A200=orden_agrupada!A200,orden_agrupada!B200,-1)</f>
        <v>261</v>
      </c>
      <c r="W200" s="7">
        <f>IF(A200=orden_agrupada!A200,orden_agrupada!C200,-1)</f>
        <v>105</v>
      </c>
    </row>
    <row r="201" spans="1:23" x14ac:dyDescent="0.3">
      <c r="A201">
        <v>200</v>
      </c>
      <c r="B201" t="s">
        <v>243</v>
      </c>
      <c r="C201">
        <v>4</v>
      </c>
      <c r="D201" s="1">
        <v>45018.107638888891</v>
      </c>
      <c r="E201" s="1">
        <v>45018.226388888892</v>
      </c>
      <c r="F201" t="s">
        <v>13</v>
      </c>
      <c r="G201" t="s">
        <v>14</v>
      </c>
      <c r="H201" t="s">
        <v>27</v>
      </c>
      <c r="I201" s="7">
        <v>48.73</v>
      </c>
      <c r="J201" t="s">
        <v>16</v>
      </c>
      <c r="K201" t="s">
        <v>23</v>
      </c>
      <c r="L201" t="s">
        <v>38</v>
      </c>
      <c r="M201" s="7">
        <f>IF(A201=orden_agrupada!A201,orden_agrupada!B201,-1)+I201</f>
        <v>136.72999999999999</v>
      </c>
      <c r="N201" s="5">
        <f t="shared" si="21"/>
        <v>45018.107638888891</v>
      </c>
      <c r="O201" s="6">
        <f t="shared" si="22"/>
        <v>45018.107638888891</v>
      </c>
      <c r="P201" s="6">
        <f t="shared" si="23"/>
        <v>45018.226388888892</v>
      </c>
      <c r="Q201" s="6">
        <f t="shared" si="24"/>
        <v>0.11875000000145519</v>
      </c>
      <c r="R201" s="2">
        <f>IF(A201=orden_agrupada!A201,orden_agrupada!D201/60,-1)</f>
        <v>1.1166666666666667</v>
      </c>
      <c r="S201" s="6">
        <f t="shared" si="25"/>
        <v>7.2222222223677413E-2</v>
      </c>
      <c r="T201" s="6" t="str">
        <f t="shared" si="26"/>
        <v>SI</v>
      </c>
      <c r="U201" s="6" t="str">
        <f t="shared" si="27"/>
        <v>domingo</v>
      </c>
      <c r="V201" s="7">
        <f>IF(A201=orden_agrupada!A201,orden_agrupada!B201,-1)</f>
        <v>88</v>
      </c>
      <c r="W201" s="7">
        <f>IF(A201=orden_agrupada!A201,orden_agrupada!C201,-1)</f>
        <v>36</v>
      </c>
    </row>
    <row r="202" spans="1:23" x14ac:dyDescent="0.3">
      <c r="A202">
        <v>201</v>
      </c>
      <c r="B202" t="s">
        <v>244</v>
      </c>
      <c r="C202">
        <v>5</v>
      </c>
      <c r="D202" s="1">
        <v>45018.012499999997</v>
      </c>
      <c r="E202" s="1">
        <v>45018.076388888891</v>
      </c>
      <c r="F202" t="s">
        <v>20</v>
      </c>
      <c r="G202" t="s">
        <v>40</v>
      </c>
      <c r="H202" t="s">
        <v>27</v>
      </c>
      <c r="I202" s="7">
        <v>19.84</v>
      </c>
      <c r="J202" t="s">
        <v>16</v>
      </c>
      <c r="K202" t="s">
        <v>37</v>
      </c>
      <c r="L202" t="s">
        <v>18</v>
      </c>
      <c r="M202" s="7">
        <f>IF(A202=orden_agrupada!A202,orden_agrupada!B202,-1)+I202</f>
        <v>91.84</v>
      </c>
      <c r="N202" s="5">
        <f t="shared" si="21"/>
        <v>45018.012499999997</v>
      </c>
      <c r="O202" s="6">
        <f t="shared" si="22"/>
        <v>45018.012499999997</v>
      </c>
      <c r="P202" s="6">
        <f t="shared" si="23"/>
        <v>45018.076388888891</v>
      </c>
      <c r="Q202" s="6">
        <f t="shared" si="24"/>
        <v>6.3888888893416151E-2</v>
      </c>
      <c r="R202" s="2">
        <f>IF(A202=orden_agrupada!A202,orden_agrupada!D202/60,-1)</f>
        <v>0.96666666666666667</v>
      </c>
      <c r="S202" s="6">
        <f t="shared" si="25"/>
        <v>2.3611111115638378E-2</v>
      </c>
      <c r="T202" s="6" t="str">
        <f t="shared" si="26"/>
        <v>SI</v>
      </c>
      <c r="U202" s="6" t="str">
        <f t="shared" si="27"/>
        <v>domingo</v>
      </c>
      <c r="V202" s="7">
        <f>IF(A202=orden_agrupada!A202,orden_agrupada!B202,-1)</f>
        <v>72</v>
      </c>
      <c r="W202" s="7">
        <f>IF(A202=orden_agrupada!A202,orden_agrupada!C202,-1)</f>
        <v>30</v>
      </c>
    </row>
    <row r="203" spans="1:23" x14ac:dyDescent="0.3">
      <c r="A203">
        <v>202</v>
      </c>
      <c r="B203" t="s">
        <v>245</v>
      </c>
      <c r="C203">
        <v>5</v>
      </c>
      <c r="D203" s="1">
        <v>45018.040277777778</v>
      </c>
      <c r="E203" s="1">
        <v>45018.083333333336</v>
      </c>
      <c r="F203" t="s">
        <v>13</v>
      </c>
      <c r="G203" t="s">
        <v>14</v>
      </c>
      <c r="H203" t="s">
        <v>27</v>
      </c>
      <c r="I203" s="7">
        <v>24.19</v>
      </c>
      <c r="J203" t="s">
        <v>43</v>
      </c>
      <c r="K203" t="s">
        <v>49</v>
      </c>
      <c r="L203" t="s">
        <v>93</v>
      </c>
      <c r="M203" s="7">
        <f>IF(A203=orden_agrupada!A203,orden_agrupada!B203,-1)+I203</f>
        <v>230.19</v>
      </c>
      <c r="N203" s="5">
        <f t="shared" si="21"/>
        <v>45018.040277777778</v>
      </c>
      <c r="O203" s="6">
        <f t="shared" si="22"/>
        <v>45018.040277777778</v>
      </c>
      <c r="P203" s="6">
        <f t="shared" si="23"/>
        <v>45018.083333333336</v>
      </c>
      <c r="Q203" s="6">
        <f t="shared" si="24"/>
        <v>5.3472222224324163E-2</v>
      </c>
      <c r="R203" s="2">
        <f>IF(A203=orden_agrupada!A203,orden_agrupada!D203/60,-1)</f>
        <v>2.6</v>
      </c>
      <c r="S203" s="6">
        <f t="shared" si="25"/>
        <v>0</v>
      </c>
      <c r="T203" s="6" t="str">
        <f t="shared" si="26"/>
        <v>NO</v>
      </c>
      <c r="U203" s="6" t="str">
        <f t="shared" si="27"/>
        <v>domingo</v>
      </c>
      <c r="V203" s="7">
        <f>IF(A203=orden_agrupada!A203,orden_agrupada!B203,-1)</f>
        <v>206</v>
      </c>
      <c r="W203" s="7">
        <f>IF(A203=orden_agrupada!A203,orden_agrupada!C203,-1)</f>
        <v>80</v>
      </c>
    </row>
    <row r="204" spans="1:23" x14ac:dyDescent="0.3">
      <c r="A204">
        <v>203</v>
      </c>
      <c r="B204" t="s">
        <v>246</v>
      </c>
      <c r="C204">
        <v>2</v>
      </c>
      <c r="D204" s="1">
        <v>45018.164583333331</v>
      </c>
      <c r="E204" s="1">
        <v>45018.222916666666</v>
      </c>
      <c r="F204" t="s">
        <v>20</v>
      </c>
      <c r="G204" t="s">
        <v>14</v>
      </c>
      <c r="H204" t="s">
        <v>27</v>
      </c>
      <c r="I204" s="7">
        <v>40.19</v>
      </c>
      <c r="J204" t="s">
        <v>28</v>
      </c>
      <c r="K204" t="s">
        <v>37</v>
      </c>
      <c r="L204" t="s">
        <v>24</v>
      </c>
      <c r="M204" s="7">
        <f>IF(A204=orden_agrupada!A204,orden_agrupada!B204,-1)+I204</f>
        <v>196.19</v>
      </c>
      <c r="N204" s="5">
        <f t="shared" si="21"/>
        <v>45018.164583333331</v>
      </c>
      <c r="O204" s="6">
        <f t="shared" si="22"/>
        <v>45018.164583333331</v>
      </c>
      <c r="P204" s="6">
        <f t="shared" si="23"/>
        <v>45018.222916666666</v>
      </c>
      <c r="Q204" s="6">
        <f t="shared" si="24"/>
        <v>5.8333333334303461E-2</v>
      </c>
      <c r="R204" s="2">
        <f>IF(A204=orden_agrupada!A204,orden_agrupada!D204/60,-1)</f>
        <v>1.4166666666666667</v>
      </c>
      <c r="S204" s="6">
        <f t="shared" si="25"/>
        <v>0</v>
      </c>
      <c r="T204" s="6" t="str">
        <f t="shared" si="26"/>
        <v>NO</v>
      </c>
      <c r="U204" s="6" t="str">
        <f t="shared" si="27"/>
        <v>domingo</v>
      </c>
      <c r="V204" s="7">
        <f>IF(A204=orden_agrupada!A204,orden_agrupada!B204,-1)</f>
        <v>156</v>
      </c>
      <c r="W204" s="7">
        <f>IF(A204=orden_agrupada!A204,orden_agrupada!C204,-1)</f>
        <v>60</v>
      </c>
    </row>
    <row r="205" spans="1:23" x14ac:dyDescent="0.3">
      <c r="A205">
        <v>204</v>
      </c>
      <c r="B205" t="s">
        <v>247</v>
      </c>
      <c r="C205">
        <v>5</v>
      </c>
      <c r="D205" s="1">
        <v>45018.011805555558</v>
      </c>
      <c r="E205" s="1">
        <v>45018.100694444445</v>
      </c>
      <c r="F205" t="s">
        <v>20</v>
      </c>
      <c r="G205" t="s">
        <v>14</v>
      </c>
      <c r="H205" t="s">
        <v>22</v>
      </c>
      <c r="I205" s="7">
        <v>49.56</v>
      </c>
      <c r="J205" t="s">
        <v>28</v>
      </c>
      <c r="K205" t="s">
        <v>52</v>
      </c>
      <c r="L205" t="s">
        <v>18</v>
      </c>
      <c r="M205" s="7">
        <f>IF(A205=orden_agrupada!A205,orden_agrupada!B205,-1)+I205</f>
        <v>97.56</v>
      </c>
      <c r="N205" s="5">
        <f t="shared" si="21"/>
        <v>45018.011805555558</v>
      </c>
      <c r="O205" s="6">
        <f t="shared" si="22"/>
        <v>45018.011805555558</v>
      </c>
      <c r="P205" s="6">
        <f t="shared" si="23"/>
        <v>45018.100694444445</v>
      </c>
      <c r="Q205" s="6">
        <f t="shared" si="24"/>
        <v>8.8888888887595385E-2</v>
      </c>
      <c r="R205" s="2">
        <f>IF(A205=orden_agrupada!A205,orden_agrupada!D205/60,-1)</f>
        <v>0.35</v>
      </c>
      <c r="S205" s="6">
        <f t="shared" si="25"/>
        <v>7.4305555554262048E-2</v>
      </c>
      <c r="T205" s="6" t="str">
        <f t="shared" si="26"/>
        <v>SI</v>
      </c>
      <c r="U205" s="6" t="str">
        <f t="shared" si="27"/>
        <v>domingo</v>
      </c>
      <c r="V205" s="7">
        <f>IF(A205=orden_agrupada!A205,orden_agrupada!B205,-1)</f>
        <v>48</v>
      </c>
      <c r="W205" s="7">
        <f>IF(A205=orden_agrupada!A205,orden_agrupada!C205,-1)</f>
        <v>20</v>
      </c>
    </row>
    <row r="206" spans="1:23" x14ac:dyDescent="0.3">
      <c r="A206">
        <v>205</v>
      </c>
      <c r="B206" t="s">
        <v>248</v>
      </c>
      <c r="C206">
        <v>1</v>
      </c>
      <c r="D206" s="1">
        <v>45018.09375</v>
      </c>
      <c r="E206" s="1">
        <v>45018.259722222225</v>
      </c>
      <c r="F206" t="s">
        <v>26</v>
      </c>
      <c r="G206" t="s">
        <v>14</v>
      </c>
      <c r="H206" t="s">
        <v>15</v>
      </c>
      <c r="I206" s="7">
        <v>26.49</v>
      </c>
      <c r="J206" t="s">
        <v>28</v>
      </c>
      <c r="K206" t="s">
        <v>67</v>
      </c>
      <c r="L206" t="s">
        <v>45</v>
      </c>
      <c r="M206" s="7">
        <f>IF(A206=orden_agrupada!A206,orden_agrupada!B206,-1)+I206</f>
        <v>87.49</v>
      </c>
      <c r="N206" s="5">
        <f t="shared" si="21"/>
        <v>45018.09375</v>
      </c>
      <c r="O206" s="6">
        <f t="shared" si="22"/>
        <v>45018.09375</v>
      </c>
      <c r="P206" s="6">
        <f t="shared" si="23"/>
        <v>45018.259722222225</v>
      </c>
      <c r="Q206" s="6">
        <f t="shared" si="24"/>
        <v>0.16597222222480923</v>
      </c>
      <c r="R206" s="2">
        <f>IF(A206=orden_agrupada!A206,orden_agrupada!D206/60,-1)</f>
        <v>1.4333333333333333</v>
      </c>
      <c r="S206" s="6">
        <f t="shared" si="25"/>
        <v>0.10625000000258701</v>
      </c>
      <c r="T206" s="6" t="str">
        <f t="shared" si="26"/>
        <v>SI</v>
      </c>
      <c r="U206" s="6" t="str">
        <f t="shared" si="27"/>
        <v>domingo</v>
      </c>
      <c r="V206" s="7">
        <f>IF(A206=orden_agrupada!A206,orden_agrupada!B206,-1)</f>
        <v>61</v>
      </c>
      <c r="W206" s="7">
        <f>IF(A206=orden_agrupada!A206,orden_agrupada!C206,-1)</f>
        <v>25</v>
      </c>
    </row>
    <row r="207" spans="1:23" x14ac:dyDescent="0.3">
      <c r="A207">
        <v>206</v>
      </c>
      <c r="B207" t="s">
        <v>249</v>
      </c>
      <c r="C207">
        <v>6</v>
      </c>
      <c r="D207" s="1">
        <v>45018.143750000003</v>
      </c>
      <c r="E207" s="1">
        <v>45018.256249999999</v>
      </c>
      <c r="F207" t="s">
        <v>36</v>
      </c>
      <c r="G207" t="s">
        <v>14</v>
      </c>
      <c r="H207" t="s">
        <v>27</v>
      </c>
      <c r="I207" s="7">
        <v>36.96</v>
      </c>
      <c r="J207" t="s">
        <v>43</v>
      </c>
      <c r="K207" t="s">
        <v>49</v>
      </c>
      <c r="L207" t="s">
        <v>50</v>
      </c>
      <c r="M207" s="7">
        <f>IF(A207=orden_agrupada!A207,orden_agrupada!B207,-1)+I207</f>
        <v>66.960000000000008</v>
      </c>
      <c r="N207" s="5">
        <f t="shared" si="21"/>
        <v>45018.143750000003</v>
      </c>
      <c r="O207" s="6">
        <f t="shared" si="22"/>
        <v>45018.143750000003</v>
      </c>
      <c r="P207" s="6">
        <f t="shared" si="23"/>
        <v>45018.256249999999</v>
      </c>
      <c r="Q207" s="6">
        <f t="shared" si="24"/>
        <v>0.1229166666623011</v>
      </c>
      <c r="R207" s="2">
        <f>IF(A207=orden_agrupada!A207,orden_agrupada!D207/60,-1)</f>
        <v>0.96666666666666667</v>
      </c>
      <c r="S207" s="6">
        <f t="shared" si="25"/>
        <v>8.2638888884523323E-2</v>
      </c>
      <c r="T207" s="6" t="str">
        <f t="shared" si="26"/>
        <v>SI</v>
      </c>
      <c r="U207" s="6" t="str">
        <f t="shared" si="27"/>
        <v>domingo</v>
      </c>
      <c r="V207" s="7">
        <f>IF(A207=orden_agrupada!A207,orden_agrupada!B207,-1)</f>
        <v>30</v>
      </c>
      <c r="W207" s="7">
        <f>IF(A207=orden_agrupada!A207,orden_agrupada!C207,-1)</f>
        <v>12</v>
      </c>
    </row>
    <row r="208" spans="1:23" x14ac:dyDescent="0.3">
      <c r="A208">
        <v>207</v>
      </c>
      <c r="B208" t="s">
        <v>250</v>
      </c>
      <c r="C208">
        <v>3</v>
      </c>
      <c r="D208" s="1">
        <v>45018.117361111108</v>
      </c>
      <c r="E208" s="1">
        <v>45018.168055555558</v>
      </c>
      <c r="F208" t="s">
        <v>32</v>
      </c>
      <c r="G208" t="s">
        <v>40</v>
      </c>
      <c r="H208" t="s">
        <v>27</v>
      </c>
      <c r="I208" s="7">
        <v>46.54</v>
      </c>
      <c r="J208" t="s">
        <v>16</v>
      </c>
      <c r="K208" t="s">
        <v>29</v>
      </c>
      <c r="L208" t="s">
        <v>74</v>
      </c>
      <c r="M208" s="7">
        <f>IF(A208=orden_agrupada!A208,orden_agrupada!B208,-1)+I208</f>
        <v>226.54</v>
      </c>
      <c r="N208" s="5">
        <f t="shared" si="21"/>
        <v>45018.117361111108</v>
      </c>
      <c r="O208" s="6">
        <f t="shared" si="22"/>
        <v>45018.117361111108</v>
      </c>
      <c r="P208" s="6">
        <f t="shared" si="23"/>
        <v>45018.168055555558</v>
      </c>
      <c r="Q208" s="6">
        <f t="shared" si="24"/>
        <v>5.0694444449618459E-2</v>
      </c>
      <c r="R208" s="2">
        <f>IF(A208=orden_agrupada!A208,orden_agrupada!D208/60,-1)</f>
        <v>1.85</v>
      </c>
      <c r="S208" s="6">
        <f t="shared" si="25"/>
        <v>0</v>
      </c>
      <c r="T208" s="6" t="str">
        <f t="shared" si="26"/>
        <v>NO</v>
      </c>
      <c r="U208" s="6" t="str">
        <f t="shared" si="27"/>
        <v>domingo</v>
      </c>
      <c r="V208" s="7">
        <f>IF(A208=orden_agrupada!A208,orden_agrupada!B208,-1)</f>
        <v>180</v>
      </c>
      <c r="W208" s="7">
        <f>IF(A208=orden_agrupada!A208,orden_agrupada!C208,-1)</f>
        <v>72</v>
      </c>
    </row>
    <row r="209" spans="1:23" x14ac:dyDescent="0.3">
      <c r="A209">
        <v>208</v>
      </c>
      <c r="B209" t="s">
        <v>251</v>
      </c>
      <c r="C209">
        <v>4</v>
      </c>
      <c r="D209" s="1">
        <v>45018.147916666669</v>
      </c>
      <c r="E209" s="1">
        <v>45018.275000000001</v>
      </c>
      <c r="F209" t="s">
        <v>20</v>
      </c>
      <c r="G209" t="s">
        <v>14</v>
      </c>
      <c r="H209" t="s">
        <v>15</v>
      </c>
      <c r="I209" s="7">
        <v>36.700000000000003</v>
      </c>
      <c r="J209" t="s">
        <v>43</v>
      </c>
      <c r="K209" t="s">
        <v>37</v>
      </c>
      <c r="L209" t="s">
        <v>45</v>
      </c>
      <c r="M209" s="7">
        <f>IF(A209=orden_agrupada!A209,orden_agrupada!B209,-1)+I209</f>
        <v>216.7</v>
      </c>
      <c r="N209" s="5">
        <f t="shared" si="21"/>
        <v>45018.147916666669</v>
      </c>
      <c r="O209" s="6">
        <f t="shared" si="22"/>
        <v>45018.147916666669</v>
      </c>
      <c r="P209" s="6">
        <f t="shared" si="23"/>
        <v>45018.275000000001</v>
      </c>
      <c r="Q209" s="6">
        <f t="shared" si="24"/>
        <v>0.13749999999951493</v>
      </c>
      <c r="R209" s="2">
        <f>IF(A209=orden_agrupada!A209,orden_agrupada!D209/60,-1)</f>
        <v>1.6666666666666667</v>
      </c>
      <c r="S209" s="6">
        <f t="shared" si="25"/>
        <v>6.8055555555070479E-2</v>
      </c>
      <c r="T209" s="6" t="str">
        <f t="shared" si="26"/>
        <v>SI</v>
      </c>
      <c r="U209" s="6" t="str">
        <f t="shared" si="27"/>
        <v>domingo</v>
      </c>
      <c r="V209" s="7">
        <f>IF(A209=orden_agrupada!A209,orden_agrupada!B209,-1)</f>
        <v>180</v>
      </c>
      <c r="W209" s="7">
        <f>IF(A209=orden_agrupada!A209,orden_agrupada!C209,-1)</f>
        <v>71</v>
      </c>
    </row>
    <row r="210" spans="1:23" x14ac:dyDescent="0.3">
      <c r="A210">
        <v>209</v>
      </c>
      <c r="B210" t="s">
        <v>252</v>
      </c>
      <c r="C210">
        <v>6</v>
      </c>
      <c r="D210" s="1">
        <v>45018.063194444447</v>
      </c>
      <c r="E210" s="1">
        <v>45018.17083333333</v>
      </c>
      <c r="F210" t="s">
        <v>20</v>
      </c>
      <c r="G210" t="s">
        <v>40</v>
      </c>
      <c r="H210" t="s">
        <v>22</v>
      </c>
      <c r="I210" s="7">
        <v>34.49</v>
      </c>
      <c r="J210" t="s">
        <v>16</v>
      </c>
      <c r="K210" t="s">
        <v>49</v>
      </c>
      <c r="L210" t="s">
        <v>106</v>
      </c>
      <c r="M210" s="7">
        <f>IF(A210=orden_agrupada!A210,orden_agrupada!B210,-1)+I210</f>
        <v>248.49</v>
      </c>
      <c r="N210" s="5">
        <f t="shared" si="21"/>
        <v>45018.063194444447</v>
      </c>
      <c r="O210" s="6">
        <f t="shared" si="22"/>
        <v>45018.063194444447</v>
      </c>
      <c r="P210" s="6">
        <f t="shared" si="23"/>
        <v>45018.17083333333</v>
      </c>
      <c r="Q210" s="6">
        <f t="shared" si="24"/>
        <v>0.10763888888322981</v>
      </c>
      <c r="R210" s="2">
        <f>IF(A210=orden_agrupada!A210,orden_agrupada!D210/60,-1)</f>
        <v>2.85</v>
      </c>
      <c r="S210" s="6">
        <f t="shared" si="25"/>
        <v>0</v>
      </c>
      <c r="T210" s="6" t="str">
        <f t="shared" si="26"/>
        <v>NO</v>
      </c>
      <c r="U210" s="6" t="str">
        <f t="shared" si="27"/>
        <v>domingo</v>
      </c>
      <c r="V210" s="7">
        <f>IF(A210=orden_agrupada!A210,orden_agrupada!B210,-1)</f>
        <v>214</v>
      </c>
      <c r="W210" s="7">
        <f>IF(A210=orden_agrupada!A210,orden_agrupada!C210,-1)</f>
        <v>87</v>
      </c>
    </row>
    <row r="211" spans="1:23" x14ac:dyDescent="0.3">
      <c r="A211">
        <v>210</v>
      </c>
      <c r="B211" t="s">
        <v>253</v>
      </c>
      <c r="C211">
        <v>4</v>
      </c>
      <c r="D211" s="1">
        <v>45018.113194444442</v>
      </c>
      <c r="E211" s="1">
        <v>45018.186805555553</v>
      </c>
      <c r="F211" t="s">
        <v>26</v>
      </c>
      <c r="G211" t="s">
        <v>21</v>
      </c>
      <c r="H211" t="s">
        <v>27</v>
      </c>
      <c r="I211" s="7">
        <v>14.67</v>
      </c>
      <c r="J211" t="s">
        <v>28</v>
      </c>
      <c r="K211" t="s">
        <v>44</v>
      </c>
      <c r="L211" t="s">
        <v>90</v>
      </c>
      <c r="M211" s="7">
        <f>IF(A211=orden_agrupada!A211,orden_agrupada!B211,-1)+I211</f>
        <v>209.67</v>
      </c>
      <c r="N211" s="5">
        <f t="shared" si="21"/>
        <v>45018.113194444442</v>
      </c>
      <c r="O211" s="6">
        <f t="shared" si="22"/>
        <v>45018.113194444442</v>
      </c>
      <c r="P211" s="6">
        <f t="shared" si="23"/>
        <v>45018.186805555553</v>
      </c>
      <c r="Q211" s="6">
        <f t="shared" si="24"/>
        <v>7.3611111110949423E-2</v>
      </c>
      <c r="R211" s="2">
        <f>IF(A211=orden_agrupada!A211,orden_agrupada!D211/60,-1)</f>
        <v>2.6333333333333333</v>
      </c>
      <c r="S211" s="6">
        <f t="shared" si="25"/>
        <v>0</v>
      </c>
      <c r="T211" s="6" t="str">
        <f t="shared" si="26"/>
        <v>NO</v>
      </c>
      <c r="U211" s="6" t="str">
        <f t="shared" si="27"/>
        <v>domingo</v>
      </c>
      <c r="V211" s="7">
        <f>IF(A211=orden_agrupada!A211,orden_agrupada!B211,-1)</f>
        <v>195</v>
      </c>
      <c r="W211" s="7">
        <f>IF(A211=orden_agrupada!A211,orden_agrupada!C211,-1)</f>
        <v>75</v>
      </c>
    </row>
    <row r="212" spans="1:23" x14ac:dyDescent="0.3">
      <c r="A212">
        <v>211</v>
      </c>
      <c r="B212" t="s">
        <v>254</v>
      </c>
      <c r="C212">
        <v>2</v>
      </c>
      <c r="D212" s="1">
        <v>45018.152777777781</v>
      </c>
      <c r="E212" s="1">
        <v>45018.226388888892</v>
      </c>
      <c r="F212" t="s">
        <v>20</v>
      </c>
      <c r="G212" t="s">
        <v>14</v>
      </c>
      <c r="H212" t="s">
        <v>15</v>
      </c>
      <c r="I212" s="7">
        <v>11.13</v>
      </c>
      <c r="J212" t="s">
        <v>16</v>
      </c>
      <c r="K212" t="s">
        <v>79</v>
      </c>
      <c r="L212" t="s">
        <v>90</v>
      </c>
      <c r="M212" s="7">
        <f>IF(A212=orden_agrupada!A212,orden_agrupada!B212,-1)+I212</f>
        <v>180.13</v>
      </c>
      <c r="N212" s="5">
        <f t="shared" si="21"/>
        <v>45018.152777777781</v>
      </c>
      <c r="O212" s="6">
        <f t="shared" si="22"/>
        <v>45018.152777777781</v>
      </c>
      <c r="P212" s="6">
        <f t="shared" si="23"/>
        <v>45018.226388888892</v>
      </c>
      <c r="Q212" s="6">
        <f t="shared" si="24"/>
        <v>7.3611111110949423E-2</v>
      </c>
      <c r="R212" s="2">
        <f>IF(A212=orden_agrupada!A212,orden_agrupada!D212/60,-1)</f>
        <v>2.25</v>
      </c>
      <c r="S212" s="6">
        <f t="shared" si="25"/>
        <v>0</v>
      </c>
      <c r="T212" s="6" t="str">
        <f t="shared" si="26"/>
        <v>NO</v>
      </c>
      <c r="U212" s="6" t="str">
        <f t="shared" si="27"/>
        <v>domingo</v>
      </c>
      <c r="V212" s="7">
        <f>IF(A212=orden_agrupada!A212,orden_agrupada!B212,-1)</f>
        <v>169</v>
      </c>
      <c r="W212" s="7">
        <f>IF(A212=orden_agrupada!A212,orden_agrupada!C212,-1)</f>
        <v>68</v>
      </c>
    </row>
    <row r="213" spans="1:23" x14ac:dyDescent="0.3">
      <c r="A213">
        <v>212</v>
      </c>
      <c r="B213" t="s">
        <v>141</v>
      </c>
      <c r="C213">
        <v>6</v>
      </c>
      <c r="D213" s="1">
        <v>45018.107638888891</v>
      </c>
      <c r="E213" s="1">
        <v>45018.152777777781</v>
      </c>
      <c r="F213" t="s">
        <v>36</v>
      </c>
      <c r="G213" t="s">
        <v>14</v>
      </c>
      <c r="H213" t="s">
        <v>15</v>
      </c>
      <c r="I213" s="7">
        <v>18.850000000000001</v>
      </c>
      <c r="J213" t="s">
        <v>43</v>
      </c>
      <c r="K213" t="s">
        <v>37</v>
      </c>
      <c r="L213" t="s">
        <v>50</v>
      </c>
      <c r="M213" s="7">
        <f>IF(A213=orden_agrupada!A213,orden_agrupada!B213,-1)+I213</f>
        <v>263.85000000000002</v>
      </c>
      <c r="N213" s="5">
        <f t="shared" si="21"/>
        <v>45018.107638888891</v>
      </c>
      <c r="O213" s="6">
        <f t="shared" si="22"/>
        <v>45018.107638888891</v>
      </c>
      <c r="P213" s="6">
        <f t="shared" si="23"/>
        <v>45018.152777777781</v>
      </c>
      <c r="Q213" s="6">
        <f t="shared" si="24"/>
        <v>5.5555555557172433E-2</v>
      </c>
      <c r="R213" s="2">
        <f>IF(A213=orden_agrupada!A213,orden_agrupada!D213/60,-1)</f>
        <v>2.7333333333333334</v>
      </c>
      <c r="S213" s="6">
        <f t="shared" si="25"/>
        <v>0</v>
      </c>
      <c r="T213" s="6" t="str">
        <f t="shared" si="26"/>
        <v>NO</v>
      </c>
      <c r="U213" s="6" t="str">
        <f t="shared" si="27"/>
        <v>domingo</v>
      </c>
      <c r="V213" s="7">
        <f>IF(A213=orden_agrupada!A213,orden_agrupada!B213,-1)</f>
        <v>245</v>
      </c>
      <c r="W213" s="7">
        <f>IF(A213=orden_agrupada!A213,orden_agrupada!C213,-1)</f>
        <v>101</v>
      </c>
    </row>
    <row r="214" spans="1:23" x14ac:dyDescent="0.3">
      <c r="A214">
        <v>213</v>
      </c>
      <c r="B214" t="s">
        <v>255</v>
      </c>
      <c r="C214">
        <v>6</v>
      </c>
      <c r="D214" s="1">
        <v>45018.073611111111</v>
      </c>
      <c r="E214" s="1">
        <v>45018.206944444442</v>
      </c>
      <c r="F214" t="s">
        <v>32</v>
      </c>
      <c r="G214" t="s">
        <v>14</v>
      </c>
      <c r="H214" t="s">
        <v>27</v>
      </c>
      <c r="I214" s="7">
        <v>28.1</v>
      </c>
      <c r="J214" t="s">
        <v>28</v>
      </c>
      <c r="K214" t="s">
        <v>37</v>
      </c>
      <c r="L214" t="s">
        <v>102</v>
      </c>
      <c r="M214" s="7">
        <f>IF(A214=orden_agrupada!A214,orden_agrupada!B214,-1)+I214</f>
        <v>115.1</v>
      </c>
      <c r="N214" s="5">
        <f t="shared" si="21"/>
        <v>45018.073611111111</v>
      </c>
      <c r="O214" s="6">
        <f t="shared" si="22"/>
        <v>45018.073611111111</v>
      </c>
      <c r="P214" s="6">
        <f t="shared" si="23"/>
        <v>45018.206944444442</v>
      </c>
      <c r="Q214" s="6">
        <f t="shared" si="24"/>
        <v>0.13333333333139308</v>
      </c>
      <c r="R214" s="2">
        <f>IF(A214=orden_agrupada!A214,orden_agrupada!D214/60,-1)</f>
        <v>1.6666666666666667</v>
      </c>
      <c r="S214" s="6">
        <f t="shared" si="25"/>
        <v>6.388888888694863E-2</v>
      </c>
      <c r="T214" s="6" t="str">
        <f t="shared" si="26"/>
        <v>SI</v>
      </c>
      <c r="U214" s="6" t="str">
        <f t="shared" si="27"/>
        <v>domingo</v>
      </c>
      <c r="V214" s="7">
        <f>IF(A214=orden_agrupada!A214,orden_agrupada!B214,-1)</f>
        <v>87</v>
      </c>
      <c r="W214" s="7">
        <f>IF(A214=orden_agrupada!A214,orden_agrupada!C214,-1)</f>
        <v>35</v>
      </c>
    </row>
    <row r="215" spans="1:23" x14ac:dyDescent="0.3">
      <c r="A215">
        <v>214</v>
      </c>
      <c r="B215" t="s">
        <v>256</v>
      </c>
      <c r="C215">
        <v>4</v>
      </c>
      <c r="D215" s="1">
        <v>45018.137499999997</v>
      </c>
      <c r="E215" s="1">
        <v>45018.214583333334</v>
      </c>
      <c r="F215" t="s">
        <v>20</v>
      </c>
      <c r="G215" t="s">
        <v>14</v>
      </c>
      <c r="H215" t="s">
        <v>15</v>
      </c>
      <c r="I215" s="7">
        <v>33.39</v>
      </c>
      <c r="J215" t="s">
        <v>43</v>
      </c>
      <c r="K215" t="s">
        <v>79</v>
      </c>
      <c r="L215" t="s">
        <v>53</v>
      </c>
      <c r="M215" s="7">
        <f>IF(A215=orden_agrupada!A215,orden_agrupada!B215,-1)+I215</f>
        <v>261.39</v>
      </c>
      <c r="N215" s="5">
        <f t="shared" si="21"/>
        <v>45018.137499999997</v>
      </c>
      <c r="O215" s="6">
        <f t="shared" si="22"/>
        <v>45018.137499999997</v>
      </c>
      <c r="P215" s="6">
        <f t="shared" si="23"/>
        <v>45018.214583333334</v>
      </c>
      <c r="Q215" s="6">
        <f t="shared" si="24"/>
        <v>8.7500000003880515E-2</v>
      </c>
      <c r="R215" s="2">
        <f>IF(A215=orden_agrupada!A215,orden_agrupada!D215/60,-1)</f>
        <v>0.6333333333333333</v>
      </c>
      <c r="S215" s="6">
        <f t="shared" si="25"/>
        <v>6.111111111499163E-2</v>
      </c>
      <c r="T215" s="6" t="str">
        <f t="shared" si="26"/>
        <v>SI</v>
      </c>
      <c r="U215" s="6" t="str">
        <f t="shared" si="27"/>
        <v>domingo</v>
      </c>
      <c r="V215" s="7">
        <f>IF(A215=orden_agrupada!A215,orden_agrupada!B215,-1)</f>
        <v>228</v>
      </c>
      <c r="W215" s="7">
        <f>IF(A215=orden_agrupada!A215,orden_agrupada!C215,-1)</f>
        <v>89</v>
      </c>
    </row>
    <row r="216" spans="1:23" x14ac:dyDescent="0.3">
      <c r="A216">
        <v>215</v>
      </c>
      <c r="B216" t="s">
        <v>257</v>
      </c>
      <c r="C216">
        <v>4</v>
      </c>
      <c r="D216" s="1">
        <v>45018.161111111112</v>
      </c>
      <c r="E216" s="1">
        <v>45018.267361111109</v>
      </c>
      <c r="F216" t="s">
        <v>13</v>
      </c>
      <c r="G216" t="s">
        <v>14</v>
      </c>
      <c r="H216" t="s">
        <v>15</v>
      </c>
      <c r="I216" s="7">
        <v>35.64</v>
      </c>
      <c r="J216" t="s">
        <v>43</v>
      </c>
      <c r="K216" t="s">
        <v>52</v>
      </c>
      <c r="L216" t="s">
        <v>53</v>
      </c>
      <c r="M216" s="7">
        <f>IF(A216=orden_agrupada!A216,orden_agrupada!B216,-1)+I216</f>
        <v>193.64</v>
      </c>
      <c r="N216" s="5">
        <f t="shared" si="21"/>
        <v>45018.161111111112</v>
      </c>
      <c r="O216" s="6">
        <f t="shared" si="22"/>
        <v>45018.161111111112</v>
      </c>
      <c r="P216" s="6">
        <f t="shared" si="23"/>
        <v>45018.267361111109</v>
      </c>
      <c r="Q216" s="6">
        <f t="shared" si="24"/>
        <v>0.11666666666375629</v>
      </c>
      <c r="R216" s="2">
        <f>IF(A216=orden_agrupada!A216,orden_agrupada!D216/60,-1)</f>
        <v>0.76666666666666672</v>
      </c>
      <c r="S216" s="6">
        <f t="shared" si="25"/>
        <v>8.4722222219311846E-2</v>
      </c>
      <c r="T216" s="6" t="str">
        <f t="shared" si="26"/>
        <v>SI</v>
      </c>
      <c r="U216" s="6" t="str">
        <f t="shared" si="27"/>
        <v>domingo</v>
      </c>
      <c r="V216" s="7">
        <f>IF(A216=orden_agrupada!A216,orden_agrupada!B216,-1)</f>
        <v>158</v>
      </c>
      <c r="W216" s="7">
        <f>IF(A216=orden_agrupada!A216,orden_agrupada!C216,-1)</f>
        <v>64</v>
      </c>
    </row>
    <row r="217" spans="1:23" x14ac:dyDescent="0.3">
      <c r="A217">
        <v>216</v>
      </c>
      <c r="B217" t="s">
        <v>258</v>
      </c>
      <c r="C217">
        <v>6</v>
      </c>
      <c r="D217" s="1">
        <v>45018.073611111111</v>
      </c>
      <c r="E217" s="1">
        <v>45018.23333333333</v>
      </c>
      <c r="F217" t="s">
        <v>26</v>
      </c>
      <c r="G217" t="s">
        <v>14</v>
      </c>
      <c r="H217" t="s">
        <v>27</v>
      </c>
      <c r="I217" s="7">
        <v>35.69</v>
      </c>
      <c r="J217" t="s">
        <v>28</v>
      </c>
      <c r="K217" t="s">
        <v>52</v>
      </c>
      <c r="L217" t="s">
        <v>81</v>
      </c>
      <c r="M217" s="7">
        <f>IF(A217=orden_agrupada!A217,orden_agrupada!B217,-1)+I217</f>
        <v>177.69</v>
      </c>
      <c r="N217" s="5">
        <f t="shared" si="21"/>
        <v>45018.073611111111</v>
      </c>
      <c r="O217" s="6">
        <f t="shared" si="22"/>
        <v>45018.073611111111</v>
      </c>
      <c r="P217" s="6">
        <f t="shared" si="23"/>
        <v>45018.23333333333</v>
      </c>
      <c r="Q217" s="6">
        <f t="shared" si="24"/>
        <v>0.15972222221898846</v>
      </c>
      <c r="R217" s="2">
        <f>IF(A217=orden_agrupada!A217,orden_agrupada!D217/60,-1)</f>
        <v>2</v>
      </c>
      <c r="S217" s="6">
        <f t="shared" si="25"/>
        <v>7.6388888885655135E-2</v>
      </c>
      <c r="T217" s="6" t="str">
        <f t="shared" si="26"/>
        <v>SI</v>
      </c>
      <c r="U217" s="6" t="str">
        <f t="shared" si="27"/>
        <v>domingo</v>
      </c>
      <c r="V217" s="7">
        <f>IF(A217=orden_agrupada!A217,orden_agrupada!B217,-1)</f>
        <v>142</v>
      </c>
      <c r="W217" s="7">
        <f>IF(A217=orden_agrupada!A217,orden_agrupada!C217,-1)</f>
        <v>56</v>
      </c>
    </row>
    <row r="218" spans="1:23" x14ac:dyDescent="0.3">
      <c r="A218">
        <v>217</v>
      </c>
      <c r="B218" t="s">
        <v>221</v>
      </c>
      <c r="C218">
        <v>2</v>
      </c>
      <c r="D218" s="1">
        <v>45018.037499999999</v>
      </c>
      <c r="E218" s="1">
        <v>45018.197916666664</v>
      </c>
      <c r="F218" t="s">
        <v>13</v>
      </c>
      <c r="G218" t="s">
        <v>40</v>
      </c>
      <c r="H218" t="s">
        <v>27</v>
      </c>
      <c r="I218" s="7">
        <v>31.17</v>
      </c>
      <c r="J218" t="s">
        <v>43</v>
      </c>
      <c r="K218" t="s">
        <v>23</v>
      </c>
      <c r="L218" t="s">
        <v>45</v>
      </c>
      <c r="M218" s="7">
        <f>IF(A218=orden_agrupada!A218,orden_agrupada!B218,-1)+I218</f>
        <v>127.17</v>
      </c>
      <c r="N218" s="5">
        <f t="shared" si="21"/>
        <v>45018.037499999999</v>
      </c>
      <c r="O218" s="6">
        <f t="shared" si="22"/>
        <v>45018.037499999999</v>
      </c>
      <c r="P218" s="6">
        <f t="shared" si="23"/>
        <v>45018.197916666664</v>
      </c>
      <c r="Q218" s="6">
        <f t="shared" si="24"/>
        <v>0.1708333333323632</v>
      </c>
      <c r="R218" s="2">
        <f>IF(A218=orden_agrupada!A218,orden_agrupada!D218/60,-1)</f>
        <v>0.21666666666666667</v>
      </c>
      <c r="S218" s="6">
        <f t="shared" si="25"/>
        <v>0.16180555555458542</v>
      </c>
      <c r="T218" s="6" t="str">
        <f t="shared" si="26"/>
        <v>SI</v>
      </c>
      <c r="U218" s="6" t="str">
        <f t="shared" si="27"/>
        <v>domingo</v>
      </c>
      <c r="V218" s="7">
        <f>IF(A218=orden_agrupada!A218,orden_agrupada!B218,-1)</f>
        <v>96</v>
      </c>
      <c r="W218" s="7">
        <f>IF(A218=orden_agrupada!A218,orden_agrupada!C218,-1)</f>
        <v>39</v>
      </c>
    </row>
    <row r="219" spans="1:23" x14ac:dyDescent="0.3">
      <c r="A219">
        <v>218</v>
      </c>
      <c r="B219" t="s">
        <v>259</v>
      </c>
      <c r="C219">
        <v>3</v>
      </c>
      <c r="D219" s="1">
        <v>45018.018750000003</v>
      </c>
      <c r="E219" s="1">
        <v>45018.15347222222</v>
      </c>
      <c r="F219" t="s">
        <v>32</v>
      </c>
      <c r="G219" t="s">
        <v>14</v>
      </c>
      <c r="H219" t="s">
        <v>27</v>
      </c>
      <c r="I219" s="7">
        <v>23.34</v>
      </c>
      <c r="J219" t="s">
        <v>43</v>
      </c>
      <c r="K219" t="s">
        <v>79</v>
      </c>
      <c r="L219" t="s">
        <v>38</v>
      </c>
      <c r="M219" s="7">
        <f>IF(A219=orden_agrupada!A219,orden_agrupada!B219,-1)+I219</f>
        <v>207.34</v>
      </c>
      <c r="N219" s="5">
        <f t="shared" si="21"/>
        <v>45018.018750000003</v>
      </c>
      <c r="O219" s="6">
        <f t="shared" si="22"/>
        <v>45018.018750000003</v>
      </c>
      <c r="P219" s="6">
        <f t="shared" si="23"/>
        <v>45018.15347222222</v>
      </c>
      <c r="Q219" s="6">
        <f t="shared" si="24"/>
        <v>0.14513888888419993</v>
      </c>
      <c r="R219" s="2">
        <f>IF(A219=orden_agrupada!A219,orden_agrupada!D219/60,-1)</f>
        <v>0.76666666666666672</v>
      </c>
      <c r="S219" s="6">
        <f t="shared" si="25"/>
        <v>0.11319444443975549</v>
      </c>
      <c r="T219" s="6" t="str">
        <f t="shared" si="26"/>
        <v>SI</v>
      </c>
      <c r="U219" s="6" t="str">
        <f t="shared" si="27"/>
        <v>domingo</v>
      </c>
      <c r="V219" s="7">
        <f>IF(A219=orden_agrupada!A219,orden_agrupada!B219,-1)</f>
        <v>184</v>
      </c>
      <c r="W219" s="7">
        <f>IF(A219=orden_agrupada!A219,orden_agrupada!C219,-1)</f>
        <v>75</v>
      </c>
    </row>
    <row r="220" spans="1:23" x14ac:dyDescent="0.3">
      <c r="A220">
        <v>219</v>
      </c>
      <c r="B220" t="s">
        <v>260</v>
      </c>
      <c r="C220">
        <v>5</v>
      </c>
      <c r="D220" s="1">
        <v>45018.106249999997</v>
      </c>
      <c r="E220" s="1">
        <v>45018.200694444444</v>
      </c>
      <c r="F220" t="s">
        <v>13</v>
      </c>
      <c r="G220" t="s">
        <v>14</v>
      </c>
      <c r="H220" t="s">
        <v>27</v>
      </c>
      <c r="I220" s="7">
        <v>46.96</v>
      </c>
      <c r="J220" t="s">
        <v>28</v>
      </c>
      <c r="K220" t="s">
        <v>44</v>
      </c>
      <c r="L220" t="s">
        <v>106</v>
      </c>
      <c r="M220" s="7">
        <f>IF(A220=orden_agrupada!A220,orden_agrupada!B220,-1)+I220</f>
        <v>185.96</v>
      </c>
      <c r="N220" s="5">
        <f t="shared" si="21"/>
        <v>45018.106249999997</v>
      </c>
      <c r="O220" s="6">
        <f t="shared" si="22"/>
        <v>45018.106249999997</v>
      </c>
      <c r="P220" s="6">
        <f t="shared" si="23"/>
        <v>45018.200694444444</v>
      </c>
      <c r="Q220" s="6">
        <f t="shared" si="24"/>
        <v>9.4444444446708076E-2</v>
      </c>
      <c r="R220" s="2">
        <f>IF(A220=orden_agrupada!A220,orden_agrupada!D220/60,-1)</f>
        <v>0.38333333333333336</v>
      </c>
      <c r="S220" s="6">
        <f t="shared" si="25"/>
        <v>7.8472222224485855E-2</v>
      </c>
      <c r="T220" s="6" t="str">
        <f t="shared" si="26"/>
        <v>SI</v>
      </c>
      <c r="U220" s="6" t="str">
        <f t="shared" si="27"/>
        <v>domingo</v>
      </c>
      <c r="V220" s="7">
        <f>IF(A220=orden_agrupada!A220,orden_agrupada!B220,-1)</f>
        <v>139</v>
      </c>
      <c r="W220" s="7">
        <f>IF(A220=orden_agrupada!A220,orden_agrupada!C220,-1)</f>
        <v>54</v>
      </c>
    </row>
    <row r="221" spans="1:23" x14ac:dyDescent="0.3">
      <c r="A221">
        <v>220</v>
      </c>
      <c r="B221" t="s">
        <v>238</v>
      </c>
      <c r="C221">
        <v>6</v>
      </c>
      <c r="D221" s="1">
        <v>45018.042361111111</v>
      </c>
      <c r="E221" s="1">
        <v>45018.206250000003</v>
      </c>
      <c r="F221" t="s">
        <v>32</v>
      </c>
      <c r="G221" t="s">
        <v>14</v>
      </c>
      <c r="H221" t="s">
        <v>27</v>
      </c>
      <c r="I221" s="7">
        <v>48.5</v>
      </c>
      <c r="J221" t="s">
        <v>16</v>
      </c>
      <c r="K221" t="s">
        <v>64</v>
      </c>
      <c r="L221" t="s">
        <v>18</v>
      </c>
      <c r="M221" s="7">
        <f>IF(A221=orden_agrupada!A221,orden_agrupada!B221,-1)+I221</f>
        <v>72.5</v>
      </c>
      <c r="N221" s="5">
        <f t="shared" si="21"/>
        <v>45018.042361111111</v>
      </c>
      <c r="O221" s="6">
        <f t="shared" si="22"/>
        <v>45018.042361111111</v>
      </c>
      <c r="P221" s="6">
        <f t="shared" si="23"/>
        <v>45018.206250000003</v>
      </c>
      <c r="Q221" s="6">
        <f t="shared" si="24"/>
        <v>0.16388888889196096</v>
      </c>
      <c r="R221" s="2">
        <f>IF(A221=orden_agrupada!A221,orden_agrupada!D221/60,-1)</f>
        <v>0.21666666666666667</v>
      </c>
      <c r="S221" s="6">
        <f t="shared" si="25"/>
        <v>0.15486111111418319</v>
      </c>
      <c r="T221" s="6" t="str">
        <f t="shared" si="26"/>
        <v>SI</v>
      </c>
      <c r="U221" s="6" t="str">
        <f t="shared" si="27"/>
        <v>domingo</v>
      </c>
      <c r="V221" s="7">
        <f>IF(A221=orden_agrupada!A221,orden_agrupada!B221,-1)</f>
        <v>24</v>
      </c>
      <c r="W221" s="7">
        <f>IF(A221=orden_agrupada!A221,orden_agrupada!C221,-1)</f>
        <v>10</v>
      </c>
    </row>
    <row r="222" spans="1:23" x14ac:dyDescent="0.3">
      <c r="A222">
        <v>221</v>
      </c>
      <c r="B222" t="s">
        <v>261</v>
      </c>
      <c r="C222">
        <v>1</v>
      </c>
      <c r="D222" s="1">
        <v>45018.07708333333</v>
      </c>
      <c r="E222" s="1">
        <v>45018.128472222219</v>
      </c>
      <c r="F222" t="s">
        <v>13</v>
      </c>
      <c r="G222" t="s">
        <v>14</v>
      </c>
      <c r="H222" t="s">
        <v>27</v>
      </c>
      <c r="I222" s="7">
        <v>17.829999999999998</v>
      </c>
      <c r="J222" t="s">
        <v>28</v>
      </c>
      <c r="K222" t="s">
        <v>67</v>
      </c>
      <c r="L222" t="s">
        <v>45</v>
      </c>
      <c r="M222" s="7">
        <f>IF(A222=orden_agrupada!A222,orden_agrupada!B222,-1)+I222</f>
        <v>210.82999999999998</v>
      </c>
      <c r="N222" s="5">
        <f t="shared" si="21"/>
        <v>45018.07708333333</v>
      </c>
      <c r="O222" s="6">
        <f t="shared" si="22"/>
        <v>45018.07708333333</v>
      </c>
      <c r="P222" s="6">
        <f t="shared" si="23"/>
        <v>45018.128472222219</v>
      </c>
      <c r="Q222" s="6">
        <f t="shared" si="24"/>
        <v>5.1388888889050577E-2</v>
      </c>
      <c r="R222" s="2">
        <f>IF(A222=orden_agrupada!A222,orden_agrupada!D222/60,-1)</f>
        <v>1.8</v>
      </c>
      <c r="S222" s="6">
        <f t="shared" si="25"/>
        <v>0</v>
      </c>
      <c r="T222" s="6" t="str">
        <f t="shared" si="26"/>
        <v>NO</v>
      </c>
      <c r="U222" s="6" t="str">
        <f t="shared" si="27"/>
        <v>domingo</v>
      </c>
      <c r="V222" s="7">
        <f>IF(A222=orden_agrupada!A222,orden_agrupada!B222,-1)</f>
        <v>193</v>
      </c>
      <c r="W222" s="7">
        <f>IF(A222=orden_agrupada!A222,orden_agrupada!C222,-1)</f>
        <v>79</v>
      </c>
    </row>
    <row r="223" spans="1:23" x14ac:dyDescent="0.3">
      <c r="A223">
        <v>222</v>
      </c>
      <c r="B223" t="s">
        <v>262</v>
      </c>
      <c r="C223">
        <v>3</v>
      </c>
      <c r="D223" s="1">
        <v>45018.151388888888</v>
      </c>
      <c r="E223" s="1">
        <v>45018.279166666667</v>
      </c>
      <c r="F223" t="s">
        <v>32</v>
      </c>
      <c r="G223" t="s">
        <v>40</v>
      </c>
      <c r="H223" t="s">
        <v>15</v>
      </c>
      <c r="I223" s="7">
        <v>32.58</v>
      </c>
      <c r="J223" t="s">
        <v>28</v>
      </c>
      <c r="K223" t="s">
        <v>64</v>
      </c>
      <c r="L223" t="s">
        <v>106</v>
      </c>
      <c r="M223" s="7">
        <f>IF(A223=orden_agrupada!A223,orden_agrupada!B223,-1)+I223</f>
        <v>129.57999999999998</v>
      </c>
      <c r="N223" s="5">
        <f t="shared" si="21"/>
        <v>45018.151388888888</v>
      </c>
      <c r="O223" s="6">
        <f t="shared" si="22"/>
        <v>45018.151388888888</v>
      </c>
      <c r="P223" s="6">
        <f t="shared" si="23"/>
        <v>45018.279166666667</v>
      </c>
      <c r="Q223" s="6">
        <f t="shared" si="24"/>
        <v>0.12777777777955635</v>
      </c>
      <c r="R223" s="2">
        <f>IF(A223=orden_agrupada!A223,orden_agrupada!D223/60,-1)</f>
        <v>1.4166666666666667</v>
      </c>
      <c r="S223" s="6">
        <f t="shared" si="25"/>
        <v>6.8750000001778569E-2</v>
      </c>
      <c r="T223" s="6" t="str">
        <f t="shared" si="26"/>
        <v>SI</v>
      </c>
      <c r="U223" s="6" t="str">
        <f t="shared" si="27"/>
        <v>domingo</v>
      </c>
      <c r="V223" s="7">
        <f>IF(A223=orden_agrupada!A223,orden_agrupada!B223,-1)</f>
        <v>97</v>
      </c>
      <c r="W223" s="7">
        <f>IF(A223=orden_agrupada!A223,orden_agrupada!C223,-1)</f>
        <v>39</v>
      </c>
    </row>
    <row r="224" spans="1:23" x14ac:dyDescent="0.3">
      <c r="A224">
        <v>223</v>
      </c>
      <c r="B224" t="s">
        <v>263</v>
      </c>
      <c r="C224">
        <v>2</v>
      </c>
      <c r="D224" s="1">
        <v>45018.052777777775</v>
      </c>
      <c r="E224" s="1">
        <v>45018.118055555555</v>
      </c>
      <c r="F224" t="s">
        <v>32</v>
      </c>
      <c r="G224" t="s">
        <v>40</v>
      </c>
      <c r="H224" t="s">
        <v>27</v>
      </c>
      <c r="I224" s="7">
        <v>49.62</v>
      </c>
      <c r="J224" t="s">
        <v>16</v>
      </c>
      <c r="K224" t="s">
        <v>79</v>
      </c>
      <c r="L224" t="s">
        <v>45</v>
      </c>
      <c r="M224" s="7">
        <f>IF(A224=orden_agrupada!A224,orden_agrupada!B224,-1)+I224</f>
        <v>81.62</v>
      </c>
      <c r="N224" s="5">
        <f t="shared" si="21"/>
        <v>45018.052777777775</v>
      </c>
      <c r="O224" s="6">
        <f t="shared" si="22"/>
        <v>45018.052777777775</v>
      </c>
      <c r="P224" s="6">
        <f t="shared" si="23"/>
        <v>45018.118055555555</v>
      </c>
      <c r="Q224" s="6">
        <f t="shared" si="24"/>
        <v>6.5277777779556345E-2</v>
      </c>
      <c r="R224" s="2">
        <f>IF(A224=orden_agrupada!A224,orden_agrupada!D224/60,-1)</f>
        <v>0.8833333333333333</v>
      </c>
      <c r="S224" s="6">
        <f t="shared" si="25"/>
        <v>2.8472222224000795E-2</v>
      </c>
      <c r="T224" s="6" t="str">
        <f t="shared" si="26"/>
        <v>SI</v>
      </c>
      <c r="U224" s="6" t="str">
        <f t="shared" si="27"/>
        <v>domingo</v>
      </c>
      <c r="V224" s="7">
        <f>IF(A224=orden_agrupada!A224,orden_agrupada!B224,-1)</f>
        <v>32</v>
      </c>
      <c r="W224" s="7">
        <f>IF(A224=orden_agrupada!A224,orden_agrupada!C224,-1)</f>
        <v>13</v>
      </c>
    </row>
    <row r="225" spans="1:23" x14ac:dyDescent="0.3">
      <c r="A225">
        <v>224</v>
      </c>
      <c r="B225" t="s">
        <v>264</v>
      </c>
      <c r="C225">
        <v>6</v>
      </c>
      <c r="D225" s="1">
        <v>45018.088194444441</v>
      </c>
      <c r="E225" s="1">
        <v>45018.240972222222</v>
      </c>
      <c r="F225" t="s">
        <v>13</v>
      </c>
      <c r="G225" t="s">
        <v>14</v>
      </c>
      <c r="H225" t="s">
        <v>27</v>
      </c>
      <c r="I225" s="7">
        <v>17.61</v>
      </c>
      <c r="J225" t="s">
        <v>43</v>
      </c>
      <c r="K225" t="s">
        <v>49</v>
      </c>
      <c r="L225" t="s">
        <v>74</v>
      </c>
      <c r="M225" s="7">
        <f>IF(A225=orden_agrupada!A225,orden_agrupada!B225,-1)+I225</f>
        <v>69.61</v>
      </c>
      <c r="N225" s="5">
        <f t="shared" si="21"/>
        <v>45018.088194444441</v>
      </c>
      <c r="O225" s="6">
        <f t="shared" si="22"/>
        <v>45018.088194444441</v>
      </c>
      <c r="P225" s="6">
        <f t="shared" si="23"/>
        <v>45018.240972222222</v>
      </c>
      <c r="Q225" s="6">
        <f t="shared" si="24"/>
        <v>0.16319444444767819</v>
      </c>
      <c r="R225" s="2">
        <f>IF(A225=orden_agrupada!A225,orden_agrupada!D225/60,-1)</f>
        <v>0.33333333333333331</v>
      </c>
      <c r="S225" s="6">
        <f t="shared" si="25"/>
        <v>0.1493055555587893</v>
      </c>
      <c r="T225" s="6" t="str">
        <f t="shared" si="26"/>
        <v>SI</v>
      </c>
      <c r="U225" s="6" t="str">
        <f t="shared" si="27"/>
        <v>domingo</v>
      </c>
      <c r="V225" s="7">
        <f>IF(A225=orden_agrupada!A225,orden_agrupada!B225,-1)</f>
        <v>52</v>
      </c>
      <c r="W225" s="7">
        <f>IF(A225=orden_agrupada!A225,orden_agrupada!C225,-1)</f>
        <v>22</v>
      </c>
    </row>
    <row r="226" spans="1:23" x14ac:dyDescent="0.3">
      <c r="A226">
        <v>225</v>
      </c>
      <c r="B226" t="s">
        <v>265</v>
      </c>
      <c r="C226">
        <v>4</v>
      </c>
      <c r="D226" s="1">
        <v>45018.009722222225</v>
      </c>
      <c r="E226" s="1">
        <v>45018.058333333334</v>
      </c>
      <c r="F226" t="s">
        <v>13</v>
      </c>
      <c r="G226" t="s">
        <v>21</v>
      </c>
      <c r="H226" t="s">
        <v>27</v>
      </c>
      <c r="I226" s="7">
        <v>35.020000000000003</v>
      </c>
      <c r="J226" t="s">
        <v>16</v>
      </c>
      <c r="K226" t="s">
        <v>37</v>
      </c>
      <c r="L226" t="s">
        <v>34</v>
      </c>
      <c r="M226" s="7">
        <f>IF(A226=orden_agrupada!A226,orden_agrupada!B226,-1)+I226</f>
        <v>203.02</v>
      </c>
      <c r="N226" s="5">
        <f t="shared" si="21"/>
        <v>45018.009722222225</v>
      </c>
      <c r="O226" s="6">
        <f t="shared" si="22"/>
        <v>45018.009722222225</v>
      </c>
      <c r="P226" s="6">
        <f t="shared" si="23"/>
        <v>45018.058333333334</v>
      </c>
      <c r="Q226" s="6">
        <f t="shared" si="24"/>
        <v>4.8611111109494232E-2</v>
      </c>
      <c r="R226" s="2">
        <f>IF(A226=orden_agrupada!A226,orden_agrupada!D226/60,-1)</f>
        <v>1.5666666666666667</v>
      </c>
      <c r="S226" s="6">
        <f t="shared" si="25"/>
        <v>0</v>
      </c>
      <c r="T226" s="6" t="str">
        <f t="shared" si="26"/>
        <v>NO</v>
      </c>
      <c r="U226" s="6" t="str">
        <f t="shared" si="27"/>
        <v>domingo</v>
      </c>
      <c r="V226" s="7">
        <f>IF(A226=orden_agrupada!A226,orden_agrupada!B226,-1)</f>
        <v>168</v>
      </c>
      <c r="W226" s="7">
        <f>IF(A226=orden_agrupada!A226,orden_agrupada!C226,-1)</f>
        <v>66</v>
      </c>
    </row>
    <row r="227" spans="1:23" x14ac:dyDescent="0.3">
      <c r="A227">
        <v>226</v>
      </c>
      <c r="B227" t="s">
        <v>266</v>
      </c>
      <c r="C227">
        <v>6</v>
      </c>
      <c r="D227" s="1">
        <v>45018.040277777778</v>
      </c>
      <c r="E227" s="1">
        <v>45018.17291666667</v>
      </c>
      <c r="F227" t="s">
        <v>20</v>
      </c>
      <c r="G227" t="s">
        <v>40</v>
      </c>
      <c r="H227" t="s">
        <v>27</v>
      </c>
      <c r="I227" s="7">
        <v>39.479999999999997</v>
      </c>
      <c r="J227" t="s">
        <v>16</v>
      </c>
      <c r="K227" t="s">
        <v>44</v>
      </c>
      <c r="L227" t="s">
        <v>60</v>
      </c>
      <c r="M227" s="7">
        <f>IF(A227=orden_agrupada!A227,orden_agrupada!B227,-1)+I227</f>
        <v>210.48</v>
      </c>
      <c r="N227" s="5">
        <f t="shared" si="21"/>
        <v>45018.040277777778</v>
      </c>
      <c r="O227" s="6">
        <f t="shared" si="22"/>
        <v>45018.040277777778</v>
      </c>
      <c r="P227" s="6">
        <f t="shared" si="23"/>
        <v>45018.17291666667</v>
      </c>
      <c r="Q227" s="6">
        <f t="shared" si="24"/>
        <v>0.13263888889196096</v>
      </c>
      <c r="R227" s="2">
        <f>IF(A227=orden_agrupada!A227,orden_agrupada!D227/60,-1)</f>
        <v>2.4333333333333331</v>
      </c>
      <c r="S227" s="6">
        <f t="shared" si="25"/>
        <v>3.1250000003072084E-2</v>
      </c>
      <c r="T227" s="6" t="str">
        <f t="shared" si="26"/>
        <v>SI</v>
      </c>
      <c r="U227" s="6" t="str">
        <f t="shared" si="27"/>
        <v>domingo</v>
      </c>
      <c r="V227" s="7">
        <f>IF(A227=orden_agrupada!A227,orden_agrupada!B227,-1)</f>
        <v>171</v>
      </c>
      <c r="W227" s="7">
        <f>IF(A227=orden_agrupada!A227,orden_agrupada!C227,-1)</f>
        <v>69</v>
      </c>
    </row>
    <row r="228" spans="1:23" x14ac:dyDescent="0.3">
      <c r="A228">
        <v>227</v>
      </c>
      <c r="B228" t="s">
        <v>144</v>
      </c>
      <c r="C228">
        <v>6</v>
      </c>
      <c r="D228" s="1">
        <v>45018.075694444444</v>
      </c>
      <c r="E228" s="1">
        <v>45018.202777777777</v>
      </c>
      <c r="F228" t="s">
        <v>32</v>
      </c>
      <c r="G228" t="s">
        <v>14</v>
      </c>
      <c r="H228" t="s">
        <v>27</v>
      </c>
      <c r="I228" s="7">
        <v>41.05</v>
      </c>
      <c r="J228" t="s">
        <v>28</v>
      </c>
      <c r="K228" t="s">
        <v>67</v>
      </c>
      <c r="L228" t="s">
        <v>18</v>
      </c>
      <c r="M228" s="7">
        <f>IF(A228=orden_agrupada!A228,orden_agrupada!B228,-1)+I228</f>
        <v>252.05</v>
      </c>
      <c r="N228" s="5">
        <f t="shared" si="21"/>
        <v>45018.075694444444</v>
      </c>
      <c r="O228" s="6">
        <f t="shared" si="22"/>
        <v>45018.075694444444</v>
      </c>
      <c r="P228" s="6">
        <f t="shared" si="23"/>
        <v>45018.202777777777</v>
      </c>
      <c r="Q228" s="6">
        <f t="shared" si="24"/>
        <v>0.12708333333284827</v>
      </c>
      <c r="R228" s="2">
        <f>IF(A228=orden_agrupada!A228,orden_agrupada!D228/60,-1)</f>
        <v>1.9833333333333334</v>
      </c>
      <c r="S228" s="6">
        <f t="shared" si="25"/>
        <v>4.4444444443959383E-2</v>
      </c>
      <c r="T228" s="6" t="str">
        <f t="shared" si="26"/>
        <v>SI</v>
      </c>
      <c r="U228" s="6" t="str">
        <f t="shared" si="27"/>
        <v>domingo</v>
      </c>
      <c r="V228" s="7">
        <f>IF(A228=orden_agrupada!A228,orden_agrupada!B228,-1)</f>
        <v>211</v>
      </c>
      <c r="W228" s="7">
        <f>IF(A228=orden_agrupada!A228,orden_agrupada!C228,-1)</f>
        <v>84</v>
      </c>
    </row>
    <row r="229" spans="1:23" x14ac:dyDescent="0.3">
      <c r="A229">
        <v>228</v>
      </c>
      <c r="B229" t="s">
        <v>267</v>
      </c>
      <c r="C229">
        <v>4</v>
      </c>
      <c r="D229" s="1">
        <v>45018.069444444445</v>
      </c>
      <c r="E229" s="1">
        <v>45018.168055555558</v>
      </c>
      <c r="F229" t="s">
        <v>13</v>
      </c>
      <c r="G229" t="s">
        <v>14</v>
      </c>
      <c r="H229" t="s">
        <v>27</v>
      </c>
      <c r="I229" s="7">
        <v>10.66</v>
      </c>
      <c r="J229" t="s">
        <v>43</v>
      </c>
      <c r="K229" t="s">
        <v>64</v>
      </c>
      <c r="L229" t="s">
        <v>106</v>
      </c>
      <c r="M229" s="7">
        <f>IF(A229=orden_agrupada!A229,orden_agrupada!B229,-1)+I229</f>
        <v>79.66</v>
      </c>
      <c r="N229" s="5">
        <f t="shared" si="21"/>
        <v>45018.069444444445</v>
      </c>
      <c r="O229" s="6">
        <f t="shared" si="22"/>
        <v>45018.069444444445</v>
      </c>
      <c r="P229" s="6">
        <f t="shared" si="23"/>
        <v>45018.168055555558</v>
      </c>
      <c r="Q229" s="6">
        <f t="shared" si="24"/>
        <v>0.10902777777907129</v>
      </c>
      <c r="R229" s="2">
        <f>IF(A229=orden_agrupada!A229,orden_agrupada!D229/60,-1)</f>
        <v>0.58333333333333337</v>
      </c>
      <c r="S229" s="6">
        <f t="shared" si="25"/>
        <v>8.4722222223515734E-2</v>
      </c>
      <c r="T229" s="6" t="str">
        <f t="shared" si="26"/>
        <v>SI</v>
      </c>
      <c r="U229" s="6" t="str">
        <f t="shared" si="27"/>
        <v>domingo</v>
      </c>
      <c r="V229" s="7">
        <f>IF(A229=orden_agrupada!A229,orden_agrupada!B229,-1)</f>
        <v>69</v>
      </c>
      <c r="W229" s="7">
        <f>IF(A229=orden_agrupada!A229,orden_agrupada!C229,-1)</f>
        <v>27</v>
      </c>
    </row>
    <row r="230" spans="1:23" x14ac:dyDescent="0.3">
      <c r="A230">
        <v>229</v>
      </c>
      <c r="B230" t="s">
        <v>268</v>
      </c>
      <c r="C230">
        <v>3</v>
      </c>
      <c r="D230" s="1">
        <v>45018.106944444444</v>
      </c>
      <c r="E230" s="1">
        <v>45018.1875</v>
      </c>
      <c r="F230" t="s">
        <v>26</v>
      </c>
      <c r="G230" t="s">
        <v>40</v>
      </c>
      <c r="H230" t="s">
        <v>27</v>
      </c>
      <c r="I230" s="7">
        <v>28.58</v>
      </c>
      <c r="J230" t="s">
        <v>16</v>
      </c>
      <c r="K230" t="s">
        <v>49</v>
      </c>
      <c r="L230" t="s">
        <v>81</v>
      </c>
      <c r="M230" s="7">
        <f>IF(A230=orden_agrupada!A230,orden_agrupada!B230,-1)+I230</f>
        <v>152.57999999999998</v>
      </c>
      <c r="N230" s="5">
        <f t="shared" si="21"/>
        <v>45018.106944444444</v>
      </c>
      <c r="O230" s="6">
        <f t="shared" si="22"/>
        <v>45018.106944444444</v>
      </c>
      <c r="P230" s="6">
        <f t="shared" si="23"/>
        <v>45018.1875</v>
      </c>
      <c r="Q230" s="6">
        <f t="shared" si="24"/>
        <v>8.0555555556202307E-2</v>
      </c>
      <c r="R230" s="2">
        <f>IF(A230=orden_agrupada!A230,orden_agrupada!D230/60,-1)</f>
        <v>1.95</v>
      </c>
      <c r="S230" s="6">
        <f t="shared" si="25"/>
        <v>0</v>
      </c>
      <c r="T230" s="6" t="str">
        <f t="shared" si="26"/>
        <v>NO</v>
      </c>
      <c r="U230" s="6" t="str">
        <f t="shared" si="27"/>
        <v>domingo</v>
      </c>
      <c r="V230" s="7">
        <f>IF(A230=orden_agrupada!A230,orden_agrupada!B230,-1)</f>
        <v>124</v>
      </c>
      <c r="W230" s="7">
        <f>IF(A230=orden_agrupada!A230,orden_agrupada!C230,-1)</f>
        <v>50</v>
      </c>
    </row>
    <row r="231" spans="1:23" x14ac:dyDescent="0.3">
      <c r="A231">
        <v>230</v>
      </c>
      <c r="B231" t="s">
        <v>91</v>
      </c>
      <c r="C231">
        <v>5</v>
      </c>
      <c r="D231" s="1">
        <v>45018.09375</v>
      </c>
      <c r="E231" s="1">
        <v>45018.2</v>
      </c>
      <c r="F231" t="s">
        <v>26</v>
      </c>
      <c r="G231" t="s">
        <v>14</v>
      </c>
      <c r="H231" t="s">
        <v>27</v>
      </c>
      <c r="I231" s="7">
        <v>15.84</v>
      </c>
      <c r="J231" t="s">
        <v>28</v>
      </c>
      <c r="K231" t="s">
        <v>44</v>
      </c>
      <c r="L231" t="s">
        <v>45</v>
      </c>
      <c r="M231" s="7">
        <f>IF(A231=orden_agrupada!A231,orden_agrupada!B231,-1)+I231</f>
        <v>229.84</v>
      </c>
      <c r="N231" s="5">
        <f t="shared" si="21"/>
        <v>45018.09375</v>
      </c>
      <c r="O231" s="6">
        <f t="shared" si="22"/>
        <v>45018.09375</v>
      </c>
      <c r="P231" s="6">
        <f t="shared" si="23"/>
        <v>45018.2</v>
      </c>
      <c r="Q231" s="6">
        <f t="shared" si="24"/>
        <v>0.10624999999708962</v>
      </c>
      <c r="R231" s="2">
        <f>IF(A231=orden_agrupada!A231,orden_agrupada!D231/60,-1)</f>
        <v>1.5166666666666666</v>
      </c>
      <c r="S231" s="6">
        <f t="shared" si="25"/>
        <v>4.3055555552645175E-2</v>
      </c>
      <c r="T231" s="6" t="str">
        <f t="shared" si="26"/>
        <v>SI</v>
      </c>
      <c r="U231" s="6" t="str">
        <f t="shared" si="27"/>
        <v>domingo</v>
      </c>
      <c r="V231" s="7">
        <f>IF(A231=orden_agrupada!A231,orden_agrupada!B231,-1)</f>
        <v>214</v>
      </c>
      <c r="W231" s="7">
        <f>IF(A231=orden_agrupada!A231,orden_agrupada!C231,-1)</f>
        <v>87</v>
      </c>
    </row>
    <row r="232" spans="1:23" x14ac:dyDescent="0.3">
      <c r="A232">
        <v>231</v>
      </c>
      <c r="B232" t="s">
        <v>269</v>
      </c>
      <c r="C232">
        <v>2</v>
      </c>
      <c r="D232" s="1">
        <v>45018.05</v>
      </c>
      <c r="E232" s="1">
        <v>45018.131944444445</v>
      </c>
      <c r="F232" t="s">
        <v>26</v>
      </c>
      <c r="G232" t="s">
        <v>14</v>
      </c>
      <c r="H232" t="s">
        <v>27</v>
      </c>
      <c r="I232" s="7">
        <v>49.1</v>
      </c>
      <c r="J232" t="s">
        <v>43</v>
      </c>
      <c r="K232" t="s">
        <v>37</v>
      </c>
      <c r="L232" t="s">
        <v>90</v>
      </c>
      <c r="M232" s="7">
        <f>IF(A232=orden_agrupada!A232,orden_agrupada!B232,-1)+I232</f>
        <v>257.10000000000002</v>
      </c>
      <c r="N232" s="5">
        <f t="shared" si="21"/>
        <v>45018.05</v>
      </c>
      <c r="O232" s="6">
        <f t="shared" si="22"/>
        <v>45018.05</v>
      </c>
      <c r="P232" s="6">
        <f t="shared" si="23"/>
        <v>45018.131944444445</v>
      </c>
      <c r="Q232" s="6">
        <f t="shared" si="24"/>
        <v>9.2361111109009172E-2</v>
      </c>
      <c r="R232" s="2">
        <f>IF(A232=orden_agrupada!A232,orden_agrupada!D232/60,-1)</f>
        <v>2.5</v>
      </c>
      <c r="S232" s="6">
        <f t="shared" si="25"/>
        <v>0</v>
      </c>
      <c r="T232" s="6" t="str">
        <f t="shared" si="26"/>
        <v>NO</v>
      </c>
      <c r="U232" s="6" t="str">
        <f t="shared" si="27"/>
        <v>domingo</v>
      </c>
      <c r="V232" s="7">
        <f>IF(A232=orden_agrupada!A232,orden_agrupada!B232,-1)</f>
        <v>208</v>
      </c>
      <c r="W232" s="7">
        <f>IF(A232=orden_agrupada!A232,orden_agrupada!C232,-1)</f>
        <v>83</v>
      </c>
    </row>
    <row r="233" spans="1:23" x14ac:dyDescent="0.3">
      <c r="A233">
        <v>232</v>
      </c>
      <c r="B233" t="s">
        <v>270</v>
      </c>
      <c r="C233">
        <v>2</v>
      </c>
      <c r="D233" s="1">
        <v>45018.086111111108</v>
      </c>
      <c r="E233" s="1">
        <v>45018.142361111109</v>
      </c>
      <c r="F233" t="s">
        <v>20</v>
      </c>
      <c r="G233" t="s">
        <v>14</v>
      </c>
      <c r="H233" t="s">
        <v>27</v>
      </c>
      <c r="I233" s="7">
        <v>15.43</v>
      </c>
      <c r="J233" t="s">
        <v>16</v>
      </c>
      <c r="K233" t="s">
        <v>79</v>
      </c>
      <c r="L233" t="s">
        <v>18</v>
      </c>
      <c r="M233" s="7">
        <f>IF(A233=orden_agrupada!A233,orden_agrupada!B233,-1)+I233</f>
        <v>205.43</v>
      </c>
      <c r="N233" s="5">
        <f t="shared" si="21"/>
        <v>45018.086111111108</v>
      </c>
      <c r="O233" s="6">
        <f t="shared" si="22"/>
        <v>45018.086111111108</v>
      </c>
      <c r="P233" s="6">
        <f t="shared" si="23"/>
        <v>45018.142361111109</v>
      </c>
      <c r="Q233" s="6">
        <f t="shared" si="24"/>
        <v>5.6250000001455192E-2</v>
      </c>
      <c r="R233" s="2">
        <f>IF(A233=orden_agrupada!A233,orden_agrupada!D233/60,-1)</f>
        <v>2.3166666666666669</v>
      </c>
      <c r="S233" s="6">
        <f t="shared" si="25"/>
        <v>0</v>
      </c>
      <c r="T233" s="6" t="str">
        <f t="shared" si="26"/>
        <v>NO</v>
      </c>
      <c r="U233" s="6" t="str">
        <f t="shared" si="27"/>
        <v>domingo</v>
      </c>
      <c r="V233" s="7">
        <f>IF(A233=orden_agrupada!A233,orden_agrupada!B233,-1)</f>
        <v>190</v>
      </c>
      <c r="W233" s="7">
        <f>IF(A233=orden_agrupada!A233,orden_agrupada!C233,-1)</f>
        <v>78</v>
      </c>
    </row>
    <row r="234" spans="1:23" x14ac:dyDescent="0.3">
      <c r="A234">
        <v>233</v>
      </c>
      <c r="B234" t="s">
        <v>54</v>
      </c>
      <c r="C234">
        <v>1</v>
      </c>
      <c r="D234" s="1">
        <v>45018.036111111112</v>
      </c>
      <c r="E234" s="1">
        <v>45018.11041666667</v>
      </c>
      <c r="F234" t="s">
        <v>26</v>
      </c>
      <c r="G234" t="s">
        <v>21</v>
      </c>
      <c r="H234" t="s">
        <v>15</v>
      </c>
      <c r="I234" s="7">
        <v>45.64</v>
      </c>
      <c r="J234" t="s">
        <v>28</v>
      </c>
      <c r="K234" t="s">
        <v>79</v>
      </c>
      <c r="L234" t="s">
        <v>38</v>
      </c>
      <c r="M234" s="7">
        <f>IF(A234=orden_agrupada!A234,orden_agrupada!B234,-1)+I234</f>
        <v>83.64</v>
      </c>
      <c r="N234" s="5">
        <f t="shared" si="21"/>
        <v>45018.036111111112</v>
      </c>
      <c r="O234" s="6">
        <f t="shared" si="22"/>
        <v>45018.036111111112</v>
      </c>
      <c r="P234" s="6">
        <f t="shared" si="23"/>
        <v>45018.11041666667</v>
      </c>
      <c r="Q234" s="6">
        <f t="shared" si="24"/>
        <v>7.4305555557657499E-2</v>
      </c>
      <c r="R234" s="2">
        <f>IF(A234=orden_agrupada!A234,orden_agrupada!D234/60,-1)</f>
        <v>0.51666666666666672</v>
      </c>
      <c r="S234" s="6">
        <f t="shared" si="25"/>
        <v>5.2777777779879721E-2</v>
      </c>
      <c r="T234" s="6" t="str">
        <f t="shared" si="26"/>
        <v>SI</v>
      </c>
      <c r="U234" s="6" t="str">
        <f t="shared" si="27"/>
        <v>domingo</v>
      </c>
      <c r="V234" s="7">
        <f>IF(A234=orden_agrupada!A234,orden_agrupada!B234,-1)</f>
        <v>38</v>
      </c>
      <c r="W234" s="7">
        <f>IF(A234=orden_agrupada!A234,orden_agrupada!C234,-1)</f>
        <v>16</v>
      </c>
    </row>
    <row r="235" spans="1:23" x14ac:dyDescent="0.3">
      <c r="A235">
        <v>234</v>
      </c>
      <c r="B235" t="s">
        <v>271</v>
      </c>
      <c r="C235">
        <v>6</v>
      </c>
      <c r="D235" s="1">
        <v>45018.115277777775</v>
      </c>
      <c r="E235" s="1">
        <v>45018.227777777778</v>
      </c>
      <c r="F235" t="s">
        <v>13</v>
      </c>
      <c r="G235" t="s">
        <v>21</v>
      </c>
      <c r="H235" t="s">
        <v>27</v>
      </c>
      <c r="I235" s="7">
        <v>10.220000000000001</v>
      </c>
      <c r="J235" t="s">
        <v>28</v>
      </c>
      <c r="K235" t="s">
        <v>29</v>
      </c>
      <c r="L235" t="s">
        <v>50</v>
      </c>
      <c r="M235" s="7">
        <f>IF(A235=orden_agrupada!A235,orden_agrupada!B235,-1)+I235</f>
        <v>235.22</v>
      </c>
      <c r="N235" s="5">
        <f t="shared" si="21"/>
        <v>45018.115277777775</v>
      </c>
      <c r="O235" s="6">
        <f t="shared" si="22"/>
        <v>45018.115277777775</v>
      </c>
      <c r="P235" s="6">
        <f t="shared" si="23"/>
        <v>45018.227777777778</v>
      </c>
      <c r="Q235" s="6">
        <f t="shared" si="24"/>
        <v>0.11250000000291038</v>
      </c>
      <c r="R235" s="2">
        <f>IF(A235=orden_agrupada!A235,orden_agrupada!D235/60,-1)</f>
        <v>1.65</v>
      </c>
      <c r="S235" s="6">
        <f t="shared" si="25"/>
        <v>4.3750000002910391E-2</v>
      </c>
      <c r="T235" s="6" t="str">
        <f t="shared" si="26"/>
        <v>SI</v>
      </c>
      <c r="U235" s="6" t="str">
        <f t="shared" si="27"/>
        <v>domingo</v>
      </c>
      <c r="V235" s="7">
        <f>IF(A235=orden_agrupada!A235,orden_agrupada!B235,-1)</f>
        <v>225</v>
      </c>
      <c r="W235" s="7">
        <f>IF(A235=orden_agrupada!A235,orden_agrupada!C235,-1)</f>
        <v>90</v>
      </c>
    </row>
    <row r="236" spans="1:23" x14ac:dyDescent="0.3">
      <c r="A236">
        <v>235</v>
      </c>
      <c r="B236" t="s">
        <v>96</v>
      </c>
      <c r="C236">
        <v>5</v>
      </c>
      <c r="D236" s="1">
        <v>45018.015277777777</v>
      </c>
      <c r="E236" s="1">
        <v>45018.116666666669</v>
      </c>
      <c r="F236" t="s">
        <v>13</v>
      </c>
      <c r="G236" t="s">
        <v>40</v>
      </c>
      <c r="H236" t="s">
        <v>27</v>
      </c>
      <c r="I236" s="7">
        <v>26.37</v>
      </c>
      <c r="J236" t="s">
        <v>16</v>
      </c>
      <c r="K236" t="s">
        <v>17</v>
      </c>
      <c r="L236" t="s">
        <v>34</v>
      </c>
      <c r="M236" s="7">
        <f>IF(A236=orden_agrupada!A236,orden_agrupada!B236,-1)+I236</f>
        <v>59.370000000000005</v>
      </c>
      <c r="N236" s="5">
        <f t="shared" si="21"/>
        <v>45018.015277777777</v>
      </c>
      <c r="O236" s="6">
        <f t="shared" si="22"/>
        <v>45018.015277777777</v>
      </c>
      <c r="P236" s="6">
        <f t="shared" si="23"/>
        <v>45018.116666666669</v>
      </c>
      <c r="Q236" s="6">
        <f t="shared" si="24"/>
        <v>0.10138888889196096</v>
      </c>
      <c r="R236" s="2">
        <f>IF(A236=orden_agrupada!A236,orden_agrupada!D236/60,-1)</f>
        <v>0.41666666666666669</v>
      </c>
      <c r="S236" s="6">
        <f t="shared" si="25"/>
        <v>8.4027777780849855E-2</v>
      </c>
      <c r="T236" s="6" t="str">
        <f t="shared" si="26"/>
        <v>SI</v>
      </c>
      <c r="U236" s="6" t="str">
        <f t="shared" si="27"/>
        <v>domingo</v>
      </c>
      <c r="V236" s="7">
        <f>IF(A236=orden_agrupada!A236,orden_agrupada!B236,-1)</f>
        <v>33</v>
      </c>
      <c r="W236" s="7">
        <f>IF(A236=orden_agrupada!A236,orden_agrupada!C236,-1)</f>
        <v>13</v>
      </c>
    </row>
    <row r="237" spans="1:23" x14ac:dyDescent="0.3">
      <c r="A237">
        <v>236</v>
      </c>
      <c r="B237" t="s">
        <v>272</v>
      </c>
      <c r="C237">
        <v>2</v>
      </c>
      <c r="D237" s="1">
        <v>45018.036111111112</v>
      </c>
      <c r="E237" s="1">
        <v>45018.101388888892</v>
      </c>
      <c r="F237" t="s">
        <v>13</v>
      </c>
      <c r="G237" t="s">
        <v>14</v>
      </c>
      <c r="H237" t="s">
        <v>27</v>
      </c>
      <c r="I237" s="7">
        <v>39.81</v>
      </c>
      <c r="J237" t="s">
        <v>28</v>
      </c>
      <c r="K237" t="s">
        <v>79</v>
      </c>
      <c r="L237" t="s">
        <v>34</v>
      </c>
      <c r="M237" s="7">
        <f>IF(A237=orden_agrupada!A237,orden_agrupada!B237,-1)+I237</f>
        <v>294.81</v>
      </c>
      <c r="N237" s="5">
        <f t="shared" si="21"/>
        <v>45018.036111111112</v>
      </c>
      <c r="O237" s="6">
        <f t="shared" si="22"/>
        <v>45018.036111111112</v>
      </c>
      <c r="P237" s="6">
        <f t="shared" si="23"/>
        <v>45018.101388888892</v>
      </c>
      <c r="Q237" s="6">
        <f t="shared" si="24"/>
        <v>6.5277777779556345E-2</v>
      </c>
      <c r="R237" s="2">
        <f>IF(A237=orden_agrupada!A237,orden_agrupada!D237/60,-1)</f>
        <v>1.6833333333333333</v>
      </c>
      <c r="S237" s="6">
        <f t="shared" si="25"/>
        <v>0</v>
      </c>
      <c r="T237" s="6" t="str">
        <f t="shared" si="26"/>
        <v>NO</v>
      </c>
      <c r="U237" s="6" t="str">
        <f t="shared" si="27"/>
        <v>domingo</v>
      </c>
      <c r="V237" s="7">
        <f>IF(A237=orden_agrupada!A237,orden_agrupada!B237,-1)</f>
        <v>255</v>
      </c>
      <c r="W237" s="7">
        <f>IF(A237=orden_agrupada!A237,orden_agrupada!C237,-1)</f>
        <v>102</v>
      </c>
    </row>
    <row r="238" spans="1:23" x14ac:dyDescent="0.3">
      <c r="A238">
        <v>237</v>
      </c>
      <c r="B238" t="s">
        <v>226</v>
      </c>
      <c r="C238">
        <v>6</v>
      </c>
      <c r="D238" s="1">
        <v>45018.114583333336</v>
      </c>
      <c r="E238" s="1">
        <v>45018.25</v>
      </c>
      <c r="F238" t="s">
        <v>26</v>
      </c>
      <c r="G238" t="s">
        <v>14</v>
      </c>
      <c r="H238" t="s">
        <v>27</v>
      </c>
      <c r="I238" s="7">
        <v>13.15</v>
      </c>
      <c r="J238" t="s">
        <v>43</v>
      </c>
      <c r="K238" t="s">
        <v>37</v>
      </c>
      <c r="L238" t="s">
        <v>106</v>
      </c>
      <c r="M238" s="7">
        <f>IF(A238=orden_agrupada!A238,orden_agrupada!B238,-1)+I238</f>
        <v>119.15</v>
      </c>
      <c r="N238" s="5">
        <f t="shared" si="21"/>
        <v>45018.114583333336</v>
      </c>
      <c r="O238" s="6">
        <f t="shared" si="22"/>
        <v>45018.114583333336</v>
      </c>
      <c r="P238" s="6">
        <f t="shared" si="23"/>
        <v>45018.25</v>
      </c>
      <c r="Q238" s="6">
        <f t="shared" si="24"/>
        <v>0.145833333330908</v>
      </c>
      <c r="R238" s="2">
        <f>IF(A238=orden_agrupada!A238,orden_agrupada!D238/60,-1)</f>
        <v>0.6166666666666667</v>
      </c>
      <c r="S238" s="6">
        <f t="shared" si="25"/>
        <v>0.12013888888646357</v>
      </c>
      <c r="T238" s="6" t="str">
        <f t="shared" si="26"/>
        <v>SI</v>
      </c>
      <c r="U238" s="6" t="str">
        <f t="shared" si="27"/>
        <v>domingo</v>
      </c>
      <c r="V238" s="7">
        <f>IF(A238=orden_agrupada!A238,orden_agrupada!B238,-1)</f>
        <v>106</v>
      </c>
      <c r="W238" s="7">
        <f>IF(A238=orden_agrupada!A238,orden_agrupada!C238,-1)</f>
        <v>42</v>
      </c>
    </row>
    <row r="239" spans="1:23" x14ac:dyDescent="0.3">
      <c r="A239">
        <v>238</v>
      </c>
      <c r="B239" t="s">
        <v>273</v>
      </c>
      <c r="C239">
        <v>6</v>
      </c>
      <c r="D239" s="1">
        <v>45018.095138888886</v>
      </c>
      <c r="E239" s="1">
        <v>45018.205555555556</v>
      </c>
      <c r="F239" t="s">
        <v>26</v>
      </c>
      <c r="G239" t="s">
        <v>21</v>
      </c>
      <c r="H239" t="s">
        <v>27</v>
      </c>
      <c r="I239" s="7">
        <v>33.020000000000003</v>
      </c>
      <c r="J239" t="s">
        <v>28</v>
      </c>
      <c r="K239" t="s">
        <v>29</v>
      </c>
      <c r="L239" t="s">
        <v>93</v>
      </c>
      <c r="M239" s="7">
        <f>IF(A239=orden_agrupada!A239,orden_agrupada!B239,-1)+I239</f>
        <v>105.02000000000001</v>
      </c>
      <c r="N239" s="5">
        <f t="shared" si="21"/>
        <v>45018.095138888886</v>
      </c>
      <c r="O239" s="6">
        <f t="shared" si="22"/>
        <v>45018.095138888886</v>
      </c>
      <c r="P239" s="6">
        <f t="shared" si="23"/>
        <v>45018.205555555556</v>
      </c>
      <c r="Q239" s="6">
        <f t="shared" si="24"/>
        <v>0.11041666667006211</v>
      </c>
      <c r="R239" s="2">
        <f>IF(A239=orden_agrupada!A239,orden_agrupada!D239/60,-1)</f>
        <v>0.75</v>
      </c>
      <c r="S239" s="6">
        <f t="shared" si="25"/>
        <v>7.9166666670062114E-2</v>
      </c>
      <c r="T239" s="6" t="str">
        <f t="shared" si="26"/>
        <v>SI</v>
      </c>
      <c r="U239" s="6" t="str">
        <f t="shared" si="27"/>
        <v>domingo</v>
      </c>
      <c r="V239" s="7">
        <f>IF(A239=orden_agrupada!A239,orden_agrupada!B239,-1)</f>
        <v>72</v>
      </c>
      <c r="W239" s="7">
        <f>IF(A239=orden_agrupada!A239,orden_agrupada!C239,-1)</f>
        <v>28</v>
      </c>
    </row>
    <row r="240" spans="1:23" x14ac:dyDescent="0.3">
      <c r="A240">
        <v>239</v>
      </c>
      <c r="B240" t="s">
        <v>274</v>
      </c>
      <c r="C240">
        <v>6</v>
      </c>
      <c r="D240" s="1">
        <v>45018.115277777775</v>
      </c>
      <c r="E240" s="1">
        <v>45018.254861111112</v>
      </c>
      <c r="F240" t="s">
        <v>36</v>
      </c>
      <c r="G240" t="s">
        <v>14</v>
      </c>
      <c r="H240" t="s">
        <v>22</v>
      </c>
      <c r="I240" s="7">
        <v>11.76</v>
      </c>
      <c r="J240" t="s">
        <v>16</v>
      </c>
      <c r="K240" t="s">
        <v>29</v>
      </c>
      <c r="L240" t="s">
        <v>74</v>
      </c>
      <c r="M240" s="7">
        <f>IF(A240=orden_agrupada!A240,orden_agrupada!B240,-1)+I240</f>
        <v>85.76</v>
      </c>
      <c r="N240" s="5">
        <f t="shared" si="21"/>
        <v>45018.115277777775</v>
      </c>
      <c r="O240" s="6">
        <f t="shared" si="22"/>
        <v>45018.115277777775</v>
      </c>
      <c r="P240" s="6">
        <f t="shared" si="23"/>
        <v>45018.254861111112</v>
      </c>
      <c r="Q240" s="6">
        <f t="shared" si="24"/>
        <v>0.13958333333721384</v>
      </c>
      <c r="R240" s="2">
        <f>IF(A240=orden_agrupada!A240,orden_agrupada!D240/60,-1)</f>
        <v>1.2166666666666666</v>
      </c>
      <c r="S240" s="6">
        <f t="shared" si="25"/>
        <v>8.8888888892769413E-2</v>
      </c>
      <c r="T240" s="6" t="str">
        <f t="shared" si="26"/>
        <v>SI</v>
      </c>
      <c r="U240" s="6" t="str">
        <f t="shared" si="27"/>
        <v>domingo</v>
      </c>
      <c r="V240" s="7">
        <f>IF(A240=orden_agrupada!A240,orden_agrupada!B240,-1)</f>
        <v>74</v>
      </c>
      <c r="W240" s="7">
        <f>IF(A240=orden_agrupada!A240,orden_agrupada!C240,-1)</f>
        <v>31</v>
      </c>
    </row>
    <row r="241" spans="1:23" x14ac:dyDescent="0.3">
      <c r="A241">
        <v>240</v>
      </c>
      <c r="B241" t="s">
        <v>275</v>
      </c>
      <c r="C241">
        <v>1</v>
      </c>
      <c r="D241" s="1">
        <v>45018.011111111111</v>
      </c>
      <c r="E241" s="1">
        <v>45018.131944444445</v>
      </c>
      <c r="F241" t="s">
        <v>13</v>
      </c>
      <c r="G241" t="s">
        <v>14</v>
      </c>
      <c r="H241" t="s">
        <v>15</v>
      </c>
      <c r="I241" s="7">
        <v>33.81</v>
      </c>
      <c r="J241" t="s">
        <v>28</v>
      </c>
      <c r="K241" t="s">
        <v>37</v>
      </c>
      <c r="L241" t="s">
        <v>24</v>
      </c>
      <c r="M241" s="7">
        <f>IF(A241=orden_agrupada!A241,orden_agrupada!B241,-1)+I241</f>
        <v>327.81</v>
      </c>
      <c r="N241" s="5">
        <f t="shared" si="21"/>
        <v>45018.011111111111</v>
      </c>
      <c r="O241" s="6">
        <f t="shared" si="22"/>
        <v>45018.011111111111</v>
      </c>
      <c r="P241" s="6">
        <f t="shared" si="23"/>
        <v>45018.131944444445</v>
      </c>
      <c r="Q241" s="6">
        <f t="shared" si="24"/>
        <v>0.12083333333430346</v>
      </c>
      <c r="R241" s="2">
        <f>IF(A241=orden_agrupada!A241,orden_agrupada!D241/60,-1)</f>
        <v>2.15</v>
      </c>
      <c r="S241" s="6">
        <f t="shared" si="25"/>
        <v>3.1250000000970141E-2</v>
      </c>
      <c r="T241" s="6" t="str">
        <f t="shared" si="26"/>
        <v>SI</v>
      </c>
      <c r="U241" s="6" t="str">
        <f t="shared" si="27"/>
        <v>domingo</v>
      </c>
      <c r="V241" s="7">
        <f>IF(A241=orden_agrupada!A241,orden_agrupada!B241,-1)</f>
        <v>294</v>
      </c>
      <c r="W241" s="7">
        <f>IF(A241=orden_agrupada!A241,orden_agrupada!C241,-1)</f>
        <v>118</v>
      </c>
    </row>
    <row r="242" spans="1:23" x14ac:dyDescent="0.3">
      <c r="A242">
        <v>241</v>
      </c>
      <c r="B242" t="s">
        <v>276</v>
      </c>
      <c r="C242">
        <v>4</v>
      </c>
      <c r="D242" s="1">
        <v>45018.00277777778</v>
      </c>
      <c r="E242" s="1">
        <v>45018.044444444444</v>
      </c>
      <c r="F242" t="s">
        <v>32</v>
      </c>
      <c r="G242" t="s">
        <v>14</v>
      </c>
      <c r="H242" t="s">
        <v>27</v>
      </c>
      <c r="I242" s="7">
        <v>38.97</v>
      </c>
      <c r="J242" t="s">
        <v>43</v>
      </c>
      <c r="K242" t="s">
        <v>29</v>
      </c>
      <c r="L242" t="s">
        <v>71</v>
      </c>
      <c r="M242" s="7">
        <f>IF(A242=orden_agrupada!A242,orden_agrupada!B242,-1)+I242</f>
        <v>56.97</v>
      </c>
      <c r="N242" s="5">
        <f t="shared" si="21"/>
        <v>45018.00277777778</v>
      </c>
      <c r="O242" s="6">
        <f t="shared" si="22"/>
        <v>45018.00277777778</v>
      </c>
      <c r="P242" s="6">
        <f t="shared" si="23"/>
        <v>45018.044444444444</v>
      </c>
      <c r="Q242" s="6">
        <f t="shared" si="24"/>
        <v>5.2083333330908012E-2</v>
      </c>
      <c r="R242" s="2">
        <f>IF(A242=orden_agrupada!A242,orden_agrupada!D242/60,-1)</f>
        <v>0.18333333333333332</v>
      </c>
      <c r="S242" s="6">
        <f t="shared" si="25"/>
        <v>4.4444444442019122E-2</v>
      </c>
      <c r="T242" s="6" t="str">
        <f t="shared" si="26"/>
        <v>SI</v>
      </c>
      <c r="U242" s="6" t="str">
        <f t="shared" si="27"/>
        <v>domingo</v>
      </c>
      <c r="V242" s="7">
        <f>IF(A242=orden_agrupada!A242,orden_agrupada!B242,-1)</f>
        <v>18</v>
      </c>
      <c r="W242" s="7">
        <f>IF(A242=orden_agrupada!A242,orden_agrupada!C242,-1)</f>
        <v>8</v>
      </c>
    </row>
    <row r="243" spans="1:23" x14ac:dyDescent="0.3">
      <c r="A243">
        <v>242</v>
      </c>
      <c r="B243" t="s">
        <v>277</v>
      </c>
      <c r="C243">
        <v>2</v>
      </c>
      <c r="D243" s="1">
        <v>45018.154166666667</v>
      </c>
      <c r="E243" s="1">
        <v>45018.214583333334</v>
      </c>
      <c r="F243" t="s">
        <v>26</v>
      </c>
      <c r="G243" t="s">
        <v>14</v>
      </c>
      <c r="H243" t="s">
        <v>27</v>
      </c>
      <c r="I243" s="7">
        <v>31.29</v>
      </c>
      <c r="J243" t="s">
        <v>16</v>
      </c>
      <c r="K243" t="s">
        <v>44</v>
      </c>
      <c r="L243" t="s">
        <v>74</v>
      </c>
      <c r="M243" s="7">
        <f>IF(A243=orden_agrupada!A243,orden_agrupada!B243,-1)+I243</f>
        <v>165.29</v>
      </c>
      <c r="N243" s="5">
        <f t="shared" si="21"/>
        <v>45018.154166666667</v>
      </c>
      <c r="O243" s="6">
        <f t="shared" si="22"/>
        <v>45018.154166666667</v>
      </c>
      <c r="P243" s="6">
        <f t="shared" si="23"/>
        <v>45018.214583333334</v>
      </c>
      <c r="Q243" s="6">
        <f t="shared" si="24"/>
        <v>6.0416666667151731E-2</v>
      </c>
      <c r="R243" s="2">
        <f>IF(A243=orden_agrupada!A243,orden_agrupada!D243/60,-1)</f>
        <v>1.65</v>
      </c>
      <c r="S243" s="6">
        <f t="shared" si="25"/>
        <v>0</v>
      </c>
      <c r="T243" s="6" t="str">
        <f t="shared" si="26"/>
        <v>NO</v>
      </c>
      <c r="U243" s="6" t="str">
        <f t="shared" si="27"/>
        <v>domingo</v>
      </c>
      <c r="V243" s="7">
        <f>IF(A243=orden_agrupada!A243,orden_agrupada!B243,-1)</f>
        <v>134</v>
      </c>
      <c r="W243" s="7">
        <f>IF(A243=orden_agrupada!A243,orden_agrupada!C243,-1)</f>
        <v>54</v>
      </c>
    </row>
    <row r="244" spans="1:23" x14ac:dyDescent="0.3">
      <c r="A244">
        <v>243</v>
      </c>
      <c r="B244" t="s">
        <v>278</v>
      </c>
      <c r="C244">
        <v>4</v>
      </c>
      <c r="D244" s="1">
        <v>45018.029166666667</v>
      </c>
      <c r="E244" s="1">
        <v>45018.174305555556</v>
      </c>
      <c r="F244" t="s">
        <v>26</v>
      </c>
      <c r="G244" t="s">
        <v>14</v>
      </c>
      <c r="H244" t="s">
        <v>27</v>
      </c>
      <c r="I244" s="7">
        <v>21.45</v>
      </c>
      <c r="J244" t="s">
        <v>28</v>
      </c>
      <c r="K244" t="s">
        <v>17</v>
      </c>
      <c r="L244" t="s">
        <v>30</v>
      </c>
      <c r="M244" s="7">
        <f>IF(A244=orden_agrupada!A244,orden_agrupada!B244,-1)+I244</f>
        <v>141.44999999999999</v>
      </c>
      <c r="N244" s="5">
        <f t="shared" si="21"/>
        <v>45018.029166666667</v>
      </c>
      <c r="O244" s="6">
        <f t="shared" si="22"/>
        <v>45018.029166666667</v>
      </c>
      <c r="P244" s="6">
        <f t="shared" si="23"/>
        <v>45018.174305555556</v>
      </c>
      <c r="Q244" s="6">
        <f t="shared" si="24"/>
        <v>0.14513888888905058</v>
      </c>
      <c r="R244" s="2">
        <f>IF(A244=orden_agrupada!A244,orden_agrupada!D244/60,-1)</f>
        <v>0.36666666666666664</v>
      </c>
      <c r="S244" s="6">
        <f t="shared" si="25"/>
        <v>0.1298611111112728</v>
      </c>
      <c r="T244" s="6" t="str">
        <f t="shared" si="26"/>
        <v>SI</v>
      </c>
      <c r="U244" s="6" t="str">
        <f t="shared" si="27"/>
        <v>domingo</v>
      </c>
      <c r="V244" s="7">
        <f>IF(A244=orden_agrupada!A244,orden_agrupada!B244,-1)</f>
        <v>120</v>
      </c>
      <c r="W244" s="7">
        <f>IF(A244=orden_agrupada!A244,orden_agrupada!C244,-1)</f>
        <v>45</v>
      </c>
    </row>
    <row r="245" spans="1:23" x14ac:dyDescent="0.3">
      <c r="A245">
        <v>244</v>
      </c>
      <c r="B245" t="s">
        <v>110</v>
      </c>
      <c r="C245">
        <v>6</v>
      </c>
      <c r="D245" s="1">
        <v>45018.155555555553</v>
      </c>
      <c r="E245" s="1">
        <v>45018.250694444447</v>
      </c>
      <c r="F245" t="s">
        <v>13</v>
      </c>
      <c r="G245" t="s">
        <v>14</v>
      </c>
      <c r="H245" t="s">
        <v>22</v>
      </c>
      <c r="I245" s="7">
        <v>17.649999999999999</v>
      </c>
      <c r="J245" t="s">
        <v>16</v>
      </c>
      <c r="K245" t="s">
        <v>37</v>
      </c>
      <c r="L245" t="s">
        <v>30</v>
      </c>
      <c r="M245" s="7">
        <f>IF(A245=orden_agrupada!A245,orden_agrupada!B245,-1)+I245</f>
        <v>175.65</v>
      </c>
      <c r="N245" s="5">
        <f t="shared" si="21"/>
        <v>45018.155555555553</v>
      </c>
      <c r="O245" s="6">
        <f t="shared" si="22"/>
        <v>45018.155555555553</v>
      </c>
      <c r="P245" s="6">
        <f t="shared" si="23"/>
        <v>45018.250694444447</v>
      </c>
      <c r="Q245" s="6">
        <f t="shared" si="24"/>
        <v>9.5138888893416151E-2</v>
      </c>
      <c r="R245" s="2">
        <f>IF(A245=orden_agrupada!A245,orden_agrupada!D245/60,-1)</f>
        <v>1.4833333333333334</v>
      </c>
      <c r="S245" s="6">
        <f t="shared" si="25"/>
        <v>3.3333333337860593E-2</v>
      </c>
      <c r="T245" s="6" t="str">
        <f t="shared" si="26"/>
        <v>SI</v>
      </c>
      <c r="U245" s="6" t="str">
        <f t="shared" si="27"/>
        <v>domingo</v>
      </c>
      <c r="V245" s="7">
        <f>IF(A245=orden_agrupada!A245,orden_agrupada!B245,-1)</f>
        <v>158</v>
      </c>
      <c r="W245" s="7">
        <f>IF(A245=orden_agrupada!A245,orden_agrupada!C245,-1)</f>
        <v>61</v>
      </c>
    </row>
    <row r="246" spans="1:23" x14ac:dyDescent="0.3">
      <c r="A246">
        <v>245</v>
      </c>
      <c r="B246" t="s">
        <v>279</v>
      </c>
      <c r="C246">
        <v>1</v>
      </c>
      <c r="D246" s="1">
        <v>45018.146527777775</v>
      </c>
      <c r="E246" s="1">
        <v>45018.289583333331</v>
      </c>
      <c r="F246" t="s">
        <v>20</v>
      </c>
      <c r="G246" t="s">
        <v>14</v>
      </c>
      <c r="H246" t="s">
        <v>27</v>
      </c>
      <c r="I246" s="7">
        <v>14.82</v>
      </c>
      <c r="J246" t="s">
        <v>16</v>
      </c>
      <c r="K246" t="s">
        <v>49</v>
      </c>
      <c r="L246" t="s">
        <v>71</v>
      </c>
      <c r="M246" s="7">
        <f>IF(A246=orden_agrupada!A246,orden_agrupada!B246,-1)+I246</f>
        <v>287.82</v>
      </c>
      <c r="N246" s="5">
        <f t="shared" si="21"/>
        <v>45018.146527777775</v>
      </c>
      <c r="O246" s="6">
        <f t="shared" si="22"/>
        <v>45018.146527777775</v>
      </c>
      <c r="P246" s="6">
        <f t="shared" si="23"/>
        <v>45018.289583333331</v>
      </c>
      <c r="Q246" s="6">
        <f t="shared" si="24"/>
        <v>0.14305555555620231</v>
      </c>
      <c r="R246" s="2">
        <f>IF(A246=orden_agrupada!A246,orden_agrupada!D246/60,-1)</f>
        <v>1.9333333333333333</v>
      </c>
      <c r="S246" s="6">
        <f t="shared" si="25"/>
        <v>6.250000000064676E-2</v>
      </c>
      <c r="T246" s="6" t="str">
        <f t="shared" si="26"/>
        <v>SI</v>
      </c>
      <c r="U246" s="6" t="str">
        <f t="shared" si="27"/>
        <v>domingo</v>
      </c>
      <c r="V246" s="7">
        <f>IF(A246=orden_agrupada!A246,orden_agrupada!B246,-1)</f>
        <v>273</v>
      </c>
      <c r="W246" s="7">
        <f>IF(A246=orden_agrupada!A246,orden_agrupada!C246,-1)</f>
        <v>108</v>
      </c>
    </row>
    <row r="247" spans="1:23" x14ac:dyDescent="0.3">
      <c r="A247">
        <v>246</v>
      </c>
      <c r="B247" t="s">
        <v>277</v>
      </c>
      <c r="C247">
        <v>6</v>
      </c>
      <c r="D247" s="1">
        <v>45018.076388888891</v>
      </c>
      <c r="E247" s="1">
        <v>45018.17291666667</v>
      </c>
      <c r="F247" t="s">
        <v>26</v>
      </c>
      <c r="G247" t="s">
        <v>14</v>
      </c>
      <c r="H247" t="s">
        <v>27</v>
      </c>
      <c r="I247" s="7">
        <v>42.75</v>
      </c>
      <c r="J247" t="s">
        <v>28</v>
      </c>
      <c r="K247" t="s">
        <v>49</v>
      </c>
      <c r="L247" t="s">
        <v>102</v>
      </c>
      <c r="M247" s="7">
        <f>IF(A247=orden_agrupada!A247,orden_agrupada!B247,-1)+I247</f>
        <v>369.75</v>
      </c>
      <c r="N247" s="5">
        <f t="shared" si="21"/>
        <v>45018.076388888891</v>
      </c>
      <c r="O247" s="6">
        <f t="shared" si="22"/>
        <v>45018.076388888891</v>
      </c>
      <c r="P247" s="6">
        <f t="shared" si="23"/>
        <v>45018.17291666667</v>
      </c>
      <c r="Q247" s="6">
        <f t="shared" si="24"/>
        <v>9.6527777779556345E-2</v>
      </c>
      <c r="R247" s="2">
        <f>IF(A247=orden_agrupada!A247,orden_agrupada!D247/60,-1)</f>
        <v>2.4333333333333331</v>
      </c>
      <c r="S247" s="6">
        <f t="shared" si="25"/>
        <v>0</v>
      </c>
      <c r="T247" s="6" t="str">
        <f t="shared" si="26"/>
        <v>NO</v>
      </c>
      <c r="U247" s="6" t="str">
        <f t="shared" si="27"/>
        <v>domingo</v>
      </c>
      <c r="V247" s="7">
        <f>IF(A247=orden_agrupada!A247,orden_agrupada!B247,-1)</f>
        <v>327</v>
      </c>
      <c r="W247" s="7">
        <f>IF(A247=orden_agrupada!A247,orden_agrupada!C247,-1)</f>
        <v>131</v>
      </c>
    </row>
    <row r="248" spans="1:23" x14ac:dyDescent="0.3">
      <c r="A248">
        <v>247</v>
      </c>
      <c r="B248" t="s">
        <v>207</v>
      </c>
      <c r="C248">
        <v>6</v>
      </c>
      <c r="D248" s="1">
        <v>45018.106944444444</v>
      </c>
      <c r="E248" s="1">
        <v>45018.222916666666</v>
      </c>
      <c r="F248" t="s">
        <v>26</v>
      </c>
      <c r="G248" t="s">
        <v>14</v>
      </c>
      <c r="H248" t="s">
        <v>27</v>
      </c>
      <c r="I248" s="7">
        <v>49.07</v>
      </c>
      <c r="J248" t="s">
        <v>43</v>
      </c>
      <c r="K248" t="s">
        <v>64</v>
      </c>
      <c r="L248" t="s">
        <v>34</v>
      </c>
      <c r="M248" s="7">
        <f>IF(A248=orden_agrupada!A248,orden_agrupada!B248,-1)+I248</f>
        <v>115.07</v>
      </c>
      <c r="N248" s="5">
        <f t="shared" si="21"/>
        <v>45018.106944444444</v>
      </c>
      <c r="O248" s="6">
        <f t="shared" si="22"/>
        <v>45018.106944444444</v>
      </c>
      <c r="P248" s="6">
        <f t="shared" si="23"/>
        <v>45018.222916666666</v>
      </c>
      <c r="Q248" s="6">
        <f t="shared" si="24"/>
        <v>0.1263888888885655</v>
      </c>
      <c r="R248" s="2">
        <f>IF(A248=orden_agrupada!A248,orden_agrupada!D248/60,-1)</f>
        <v>0.98333333333333328</v>
      </c>
      <c r="S248" s="6">
        <f t="shared" si="25"/>
        <v>8.5416666666343288E-2</v>
      </c>
      <c r="T248" s="6" t="str">
        <f t="shared" si="26"/>
        <v>SI</v>
      </c>
      <c r="U248" s="6" t="str">
        <f t="shared" si="27"/>
        <v>domingo</v>
      </c>
      <c r="V248" s="7">
        <f>IF(A248=orden_agrupada!A248,orden_agrupada!B248,-1)</f>
        <v>66</v>
      </c>
      <c r="W248" s="7">
        <f>IF(A248=orden_agrupada!A248,orden_agrupada!C248,-1)</f>
        <v>26</v>
      </c>
    </row>
    <row r="249" spans="1:23" x14ac:dyDescent="0.3">
      <c r="A249">
        <v>248</v>
      </c>
      <c r="B249" t="s">
        <v>280</v>
      </c>
      <c r="C249">
        <v>6</v>
      </c>
      <c r="D249" s="1">
        <v>45018.018055555556</v>
      </c>
      <c r="E249" s="1">
        <v>45018.095833333333</v>
      </c>
      <c r="F249" t="s">
        <v>26</v>
      </c>
      <c r="G249" t="s">
        <v>14</v>
      </c>
      <c r="H249" t="s">
        <v>15</v>
      </c>
      <c r="I249" s="7">
        <v>18.690000000000001</v>
      </c>
      <c r="J249" t="s">
        <v>43</v>
      </c>
      <c r="K249" t="s">
        <v>67</v>
      </c>
      <c r="L249" t="s">
        <v>53</v>
      </c>
      <c r="M249" s="7">
        <f>IF(A249=orden_agrupada!A249,orden_agrupada!B249,-1)+I249</f>
        <v>243.69</v>
      </c>
      <c r="N249" s="5">
        <f t="shared" si="21"/>
        <v>45018.018055555556</v>
      </c>
      <c r="O249" s="6">
        <f t="shared" si="22"/>
        <v>45018.018055555556</v>
      </c>
      <c r="P249" s="6">
        <f t="shared" si="23"/>
        <v>45018.095833333333</v>
      </c>
      <c r="Q249" s="6">
        <f t="shared" si="24"/>
        <v>8.8194444443312633E-2</v>
      </c>
      <c r="R249" s="2">
        <f>IF(A249=orden_agrupada!A249,orden_agrupada!D249/60,-1)</f>
        <v>2</v>
      </c>
      <c r="S249" s="6">
        <f t="shared" si="25"/>
        <v>4.8611111099793047E-3</v>
      </c>
      <c r="T249" s="6" t="str">
        <f t="shared" si="26"/>
        <v>SI</v>
      </c>
      <c r="U249" s="6" t="str">
        <f t="shared" si="27"/>
        <v>domingo</v>
      </c>
      <c r="V249" s="7">
        <f>IF(A249=orden_agrupada!A249,orden_agrupada!B249,-1)</f>
        <v>225</v>
      </c>
      <c r="W249" s="7">
        <f>IF(A249=orden_agrupada!A249,orden_agrupada!C249,-1)</f>
        <v>92</v>
      </c>
    </row>
    <row r="250" spans="1:23" x14ac:dyDescent="0.3">
      <c r="A250">
        <v>249</v>
      </c>
      <c r="B250" t="s">
        <v>281</v>
      </c>
      <c r="C250">
        <v>6</v>
      </c>
      <c r="D250" s="1">
        <v>45018.040277777778</v>
      </c>
      <c r="E250" s="1">
        <v>45018.163194444445</v>
      </c>
      <c r="F250" t="s">
        <v>26</v>
      </c>
      <c r="G250" t="s">
        <v>40</v>
      </c>
      <c r="H250" t="s">
        <v>27</v>
      </c>
      <c r="I250" s="7">
        <v>47.71</v>
      </c>
      <c r="J250" t="s">
        <v>43</v>
      </c>
      <c r="K250" t="s">
        <v>17</v>
      </c>
      <c r="L250" t="s">
        <v>47</v>
      </c>
      <c r="M250" s="7">
        <f>IF(A250=orden_agrupada!A250,orden_agrupada!B250,-1)+I250</f>
        <v>127.71000000000001</v>
      </c>
      <c r="N250" s="5">
        <f t="shared" si="21"/>
        <v>45018.040277777778</v>
      </c>
      <c r="O250" s="6">
        <f t="shared" si="22"/>
        <v>45018.040277777778</v>
      </c>
      <c r="P250" s="6">
        <f t="shared" si="23"/>
        <v>45018.163194444445</v>
      </c>
      <c r="Q250" s="6">
        <f t="shared" si="24"/>
        <v>0.13333333333381839</v>
      </c>
      <c r="R250" s="2">
        <f>IF(A250=orden_agrupada!A250,orden_agrupada!D250/60,-1)</f>
        <v>1.8166666666666667</v>
      </c>
      <c r="S250" s="6">
        <f t="shared" si="25"/>
        <v>5.7638888889373949E-2</v>
      </c>
      <c r="T250" s="6" t="str">
        <f t="shared" si="26"/>
        <v>SI</v>
      </c>
      <c r="U250" s="6" t="str">
        <f t="shared" si="27"/>
        <v>domingo</v>
      </c>
      <c r="V250" s="7">
        <f>IF(A250=orden_agrupada!A250,orden_agrupada!B250,-1)</f>
        <v>80</v>
      </c>
      <c r="W250" s="7">
        <f>IF(A250=orden_agrupada!A250,orden_agrupada!C250,-1)</f>
        <v>34</v>
      </c>
    </row>
    <row r="251" spans="1:23" x14ac:dyDescent="0.3">
      <c r="A251">
        <v>250</v>
      </c>
      <c r="B251" t="s">
        <v>282</v>
      </c>
      <c r="C251">
        <v>2</v>
      </c>
      <c r="D251" s="1">
        <v>45018.12222222222</v>
      </c>
      <c r="E251" s="1">
        <v>45018.272916666669</v>
      </c>
      <c r="F251" t="s">
        <v>36</v>
      </c>
      <c r="G251" t="s">
        <v>14</v>
      </c>
      <c r="H251" t="s">
        <v>27</v>
      </c>
      <c r="I251" s="7">
        <v>23.21</v>
      </c>
      <c r="J251" t="s">
        <v>28</v>
      </c>
      <c r="K251" t="s">
        <v>17</v>
      </c>
      <c r="L251" t="s">
        <v>60</v>
      </c>
      <c r="M251" s="7">
        <f>IF(A251=orden_agrupada!A251,orden_agrupada!B251,-1)+I251</f>
        <v>43.21</v>
      </c>
      <c r="N251" s="5">
        <f t="shared" si="21"/>
        <v>45018.12222222222</v>
      </c>
      <c r="O251" s="6">
        <f t="shared" si="22"/>
        <v>45018.12222222222</v>
      </c>
      <c r="P251" s="6">
        <f t="shared" si="23"/>
        <v>45018.272916666669</v>
      </c>
      <c r="Q251" s="6">
        <f t="shared" si="24"/>
        <v>0.15069444444816327</v>
      </c>
      <c r="R251" s="2">
        <f>IF(A251=orden_agrupada!A251,orden_agrupada!D251/60,-1)</f>
        <v>0.48333333333333334</v>
      </c>
      <c r="S251" s="6">
        <f t="shared" si="25"/>
        <v>0.13055555555927439</v>
      </c>
      <c r="T251" s="6" t="str">
        <f t="shared" si="26"/>
        <v>SI</v>
      </c>
      <c r="U251" s="6" t="str">
        <f t="shared" si="27"/>
        <v>domingo</v>
      </c>
      <c r="V251" s="7">
        <f>IF(A251=orden_agrupada!A251,orden_agrupada!B251,-1)</f>
        <v>20</v>
      </c>
      <c r="W251" s="7">
        <f>IF(A251=orden_agrupada!A251,orden_agrupada!C251,-1)</f>
        <v>8</v>
      </c>
    </row>
    <row r="252" spans="1:23" x14ac:dyDescent="0.3">
      <c r="A252">
        <v>251</v>
      </c>
      <c r="B252" t="s">
        <v>283</v>
      </c>
      <c r="C252">
        <v>6</v>
      </c>
      <c r="D252" s="1">
        <v>45018.055555555555</v>
      </c>
      <c r="E252" s="1">
        <v>45018.183333333334</v>
      </c>
      <c r="F252" t="s">
        <v>20</v>
      </c>
      <c r="G252" t="s">
        <v>14</v>
      </c>
      <c r="H252" t="s">
        <v>27</v>
      </c>
      <c r="I252" s="7">
        <v>13.69</v>
      </c>
      <c r="J252" t="s">
        <v>43</v>
      </c>
      <c r="K252" t="s">
        <v>52</v>
      </c>
      <c r="L252" t="s">
        <v>74</v>
      </c>
      <c r="M252" s="7">
        <f>IF(A252=orden_agrupada!A252,orden_agrupada!B252,-1)+I252</f>
        <v>122.69</v>
      </c>
      <c r="N252" s="5">
        <f t="shared" si="21"/>
        <v>45018.055555555555</v>
      </c>
      <c r="O252" s="6">
        <f t="shared" si="22"/>
        <v>45018.055555555555</v>
      </c>
      <c r="P252" s="6">
        <f t="shared" si="23"/>
        <v>45018.183333333334</v>
      </c>
      <c r="Q252" s="6">
        <f t="shared" si="24"/>
        <v>0.138194444446223</v>
      </c>
      <c r="R252" s="2">
        <f>IF(A252=orden_agrupada!A252,orden_agrupada!D252/60,-1)</f>
        <v>2.0333333333333332</v>
      </c>
      <c r="S252" s="6">
        <f t="shared" si="25"/>
        <v>5.347222222400079E-2</v>
      </c>
      <c r="T252" s="6" t="str">
        <f t="shared" si="26"/>
        <v>SI</v>
      </c>
      <c r="U252" s="6" t="str">
        <f t="shared" si="27"/>
        <v>domingo</v>
      </c>
      <c r="V252" s="7">
        <f>IF(A252=orden_agrupada!A252,orden_agrupada!B252,-1)</f>
        <v>109</v>
      </c>
      <c r="W252" s="7">
        <f>IF(A252=orden_agrupada!A252,orden_agrupada!C252,-1)</f>
        <v>45</v>
      </c>
    </row>
    <row r="253" spans="1:23" x14ac:dyDescent="0.3">
      <c r="A253">
        <v>252</v>
      </c>
      <c r="B253" t="s">
        <v>284</v>
      </c>
      <c r="C253">
        <v>3</v>
      </c>
      <c r="D253" s="1">
        <v>45018.027083333334</v>
      </c>
      <c r="E253" s="1">
        <v>45018.183333333334</v>
      </c>
      <c r="F253" t="s">
        <v>36</v>
      </c>
      <c r="G253" t="s">
        <v>14</v>
      </c>
      <c r="H253" t="s">
        <v>27</v>
      </c>
      <c r="I253" s="7">
        <v>43.81</v>
      </c>
      <c r="J253" t="s">
        <v>28</v>
      </c>
      <c r="K253" t="s">
        <v>23</v>
      </c>
      <c r="L253" t="s">
        <v>81</v>
      </c>
      <c r="M253" s="7">
        <f>IF(A253=orden_agrupada!A253,orden_agrupada!B253,-1)+I253</f>
        <v>145.81</v>
      </c>
      <c r="N253" s="5">
        <f t="shared" si="21"/>
        <v>45018.027083333334</v>
      </c>
      <c r="O253" s="6">
        <f t="shared" si="22"/>
        <v>45018.027083333334</v>
      </c>
      <c r="P253" s="6">
        <f t="shared" si="23"/>
        <v>45018.183333333334</v>
      </c>
      <c r="Q253" s="6">
        <f t="shared" si="24"/>
        <v>0.15625</v>
      </c>
      <c r="R253" s="2">
        <f>IF(A253=orden_agrupada!A253,orden_agrupada!D253/60,-1)</f>
        <v>1.4</v>
      </c>
      <c r="S253" s="6">
        <f t="shared" si="25"/>
        <v>9.791666666666668E-2</v>
      </c>
      <c r="T253" s="6" t="str">
        <f t="shared" si="26"/>
        <v>SI</v>
      </c>
      <c r="U253" s="6" t="str">
        <f t="shared" si="27"/>
        <v>domingo</v>
      </c>
      <c r="V253" s="7">
        <f>IF(A253=orden_agrupada!A253,orden_agrupada!B253,-1)</f>
        <v>102</v>
      </c>
      <c r="W253" s="7">
        <f>IF(A253=orden_agrupada!A253,orden_agrupada!C253,-1)</f>
        <v>42</v>
      </c>
    </row>
    <row r="254" spans="1:23" x14ac:dyDescent="0.3">
      <c r="A254">
        <v>253</v>
      </c>
      <c r="B254" t="s">
        <v>285</v>
      </c>
      <c r="C254">
        <v>2</v>
      </c>
      <c r="D254" s="1">
        <v>45018.037499999999</v>
      </c>
      <c r="E254" s="1">
        <v>45018.15625</v>
      </c>
      <c r="F254" t="s">
        <v>13</v>
      </c>
      <c r="G254" t="s">
        <v>40</v>
      </c>
      <c r="H254" t="s">
        <v>27</v>
      </c>
      <c r="I254" s="7">
        <v>34.69</v>
      </c>
      <c r="J254" t="s">
        <v>43</v>
      </c>
      <c r="K254" t="s">
        <v>79</v>
      </c>
      <c r="L254" t="s">
        <v>81</v>
      </c>
      <c r="M254" s="7">
        <f>IF(A254=orden_agrupada!A254,orden_agrupada!B254,-1)+I254</f>
        <v>188.69</v>
      </c>
      <c r="N254" s="5">
        <f t="shared" si="21"/>
        <v>45018.037499999999</v>
      </c>
      <c r="O254" s="6">
        <f t="shared" si="22"/>
        <v>45018.037499999999</v>
      </c>
      <c r="P254" s="6">
        <f t="shared" si="23"/>
        <v>45018.15625</v>
      </c>
      <c r="Q254" s="6">
        <f t="shared" si="24"/>
        <v>0.12916666666812185</v>
      </c>
      <c r="R254" s="2">
        <f>IF(A254=orden_agrupada!A254,orden_agrupada!D254/60,-1)</f>
        <v>0.91666666666666663</v>
      </c>
      <c r="S254" s="6">
        <f t="shared" si="25"/>
        <v>9.0972222223677401E-2</v>
      </c>
      <c r="T254" s="6" t="str">
        <f t="shared" si="26"/>
        <v>SI</v>
      </c>
      <c r="U254" s="6" t="str">
        <f t="shared" si="27"/>
        <v>domingo</v>
      </c>
      <c r="V254" s="7">
        <f>IF(A254=orden_agrupada!A254,orden_agrupada!B254,-1)</f>
        <v>154</v>
      </c>
      <c r="W254" s="7">
        <f>IF(A254=orden_agrupada!A254,orden_agrupada!C254,-1)</f>
        <v>62</v>
      </c>
    </row>
    <row r="255" spans="1:23" x14ac:dyDescent="0.3">
      <c r="A255">
        <v>254</v>
      </c>
      <c r="B255" t="s">
        <v>286</v>
      </c>
      <c r="C255">
        <v>6</v>
      </c>
      <c r="D255" s="1">
        <v>45018.128472222219</v>
      </c>
      <c r="E255" s="1">
        <v>45018.240972222222</v>
      </c>
      <c r="F255" t="s">
        <v>20</v>
      </c>
      <c r="G255" t="s">
        <v>40</v>
      </c>
      <c r="H255" t="s">
        <v>27</v>
      </c>
      <c r="I255" s="7">
        <v>36.43</v>
      </c>
      <c r="J255" t="s">
        <v>16</v>
      </c>
      <c r="K255" t="s">
        <v>33</v>
      </c>
      <c r="L255" t="s">
        <v>24</v>
      </c>
      <c r="M255" s="7">
        <f>IF(A255=orden_agrupada!A255,orden_agrupada!B255,-1)+I255</f>
        <v>333.43</v>
      </c>
      <c r="N255" s="5">
        <f t="shared" si="21"/>
        <v>45018.128472222219</v>
      </c>
      <c r="O255" s="6">
        <f t="shared" si="22"/>
        <v>45018.128472222219</v>
      </c>
      <c r="P255" s="6">
        <f t="shared" si="23"/>
        <v>45018.240972222222</v>
      </c>
      <c r="Q255" s="6">
        <f t="shared" si="24"/>
        <v>0.11250000000291038</v>
      </c>
      <c r="R255" s="2">
        <f>IF(A255=orden_agrupada!A255,orden_agrupada!D255/60,-1)</f>
        <v>2.35</v>
      </c>
      <c r="S255" s="6">
        <f t="shared" si="25"/>
        <v>1.4583333336243717E-2</v>
      </c>
      <c r="T255" s="6" t="str">
        <f t="shared" si="26"/>
        <v>SI</v>
      </c>
      <c r="U255" s="6" t="str">
        <f t="shared" si="27"/>
        <v>domingo</v>
      </c>
      <c r="V255" s="7">
        <f>IF(A255=orden_agrupada!A255,orden_agrupada!B255,-1)</f>
        <v>297</v>
      </c>
      <c r="W255" s="7">
        <f>IF(A255=orden_agrupada!A255,orden_agrupada!C255,-1)</f>
        <v>122</v>
      </c>
    </row>
    <row r="256" spans="1:23" x14ac:dyDescent="0.3">
      <c r="A256">
        <v>255</v>
      </c>
      <c r="B256" t="s">
        <v>287</v>
      </c>
      <c r="C256">
        <v>4</v>
      </c>
      <c r="D256" s="1">
        <v>45018.099305555559</v>
      </c>
      <c r="E256" s="1">
        <v>45018.165972222225</v>
      </c>
      <c r="F256" t="s">
        <v>26</v>
      </c>
      <c r="G256" t="s">
        <v>40</v>
      </c>
      <c r="H256" t="s">
        <v>22</v>
      </c>
      <c r="I256" s="7">
        <v>13.34</v>
      </c>
      <c r="J256" t="s">
        <v>16</v>
      </c>
      <c r="K256" t="s">
        <v>52</v>
      </c>
      <c r="L256" t="s">
        <v>81</v>
      </c>
      <c r="M256" s="7">
        <f>IF(A256=orden_agrupada!A256,orden_agrupada!B256,-1)+I256</f>
        <v>38.340000000000003</v>
      </c>
      <c r="N256" s="5">
        <f t="shared" si="21"/>
        <v>45018.099305555559</v>
      </c>
      <c r="O256" s="6">
        <f t="shared" si="22"/>
        <v>45018.099305555559</v>
      </c>
      <c r="P256" s="6">
        <f t="shared" si="23"/>
        <v>45018.165972222225</v>
      </c>
      <c r="Q256" s="6">
        <f t="shared" si="24"/>
        <v>6.6666666665696539E-2</v>
      </c>
      <c r="R256" s="2">
        <f>IF(A256=orden_agrupada!A256,orden_agrupada!D256/60,-1)</f>
        <v>0.6166666666666667</v>
      </c>
      <c r="S256" s="6">
        <f t="shared" si="25"/>
        <v>4.0972222221252096E-2</v>
      </c>
      <c r="T256" s="6" t="str">
        <f t="shared" si="26"/>
        <v>SI</v>
      </c>
      <c r="U256" s="6" t="str">
        <f t="shared" si="27"/>
        <v>domingo</v>
      </c>
      <c r="V256" s="7">
        <f>IF(A256=orden_agrupada!A256,orden_agrupada!B256,-1)</f>
        <v>25</v>
      </c>
      <c r="W256" s="7">
        <f>IF(A256=orden_agrupada!A256,orden_agrupada!C256,-1)</f>
        <v>10</v>
      </c>
    </row>
    <row r="257" spans="1:23" x14ac:dyDescent="0.3">
      <c r="A257">
        <v>256</v>
      </c>
      <c r="B257" t="s">
        <v>288</v>
      </c>
      <c r="C257">
        <v>2</v>
      </c>
      <c r="D257" s="1">
        <v>45018.015972222223</v>
      </c>
      <c r="E257" s="1">
        <v>45018.143750000003</v>
      </c>
      <c r="F257" t="s">
        <v>32</v>
      </c>
      <c r="G257" t="s">
        <v>21</v>
      </c>
      <c r="H257" t="s">
        <v>22</v>
      </c>
      <c r="I257" s="7">
        <v>49.88</v>
      </c>
      <c r="J257" t="s">
        <v>16</v>
      </c>
      <c r="K257" t="s">
        <v>79</v>
      </c>
      <c r="L257" t="s">
        <v>90</v>
      </c>
      <c r="M257" s="7">
        <f>IF(A257=orden_agrupada!A257,orden_agrupada!B257,-1)+I257</f>
        <v>70.88</v>
      </c>
      <c r="N257" s="5">
        <f t="shared" si="21"/>
        <v>45018.015972222223</v>
      </c>
      <c r="O257" s="6">
        <f t="shared" si="22"/>
        <v>45018.015972222223</v>
      </c>
      <c r="P257" s="6">
        <f t="shared" si="23"/>
        <v>45018.143750000003</v>
      </c>
      <c r="Q257" s="6">
        <f t="shared" si="24"/>
        <v>0.12777777777955635</v>
      </c>
      <c r="R257" s="2">
        <f>IF(A257=orden_agrupada!A257,orden_agrupada!D257/60,-1)</f>
        <v>0.26666666666666666</v>
      </c>
      <c r="S257" s="6">
        <f t="shared" si="25"/>
        <v>0.11666666666844523</v>
      </c>
      <c r="T257" s="6" t="str">
        <f t="shared" si="26"/>
        <v>SI</v>
      </c>
      <c r="U257" s="6" t="str">
        <f t="shared" si="27"/>
        <v>domingo</v>
      </c>
      <c r="V257" s="7">
        <f>IF(A257=orden_agrupada!A257,orden_agrupada!B257,-1)</f>
        <v>21</v>
      </c>
      <c r="W257" s="7">
        <f>IF(A257=orden_agrupada!A257,orden_agrupada!C257,-1)</f>
        <v>8</v>
      </c>
    </row>
    <row r="258" spans="1:23" x14ac:dyDescent="0.3">
      <c r="A258">
        <v>257</v>
      </c>
      <c r="B258" t="s">
        <v>289</v>
      </c>
      <c r="C258">
        <v>5</v>
      </c>
      <c r="D258" s="1">
        <v>45018.088888888888</v>
      </c>
      <c r="E258" s="1">
        <v>45018.136805555558</v>
      </c>
      <c r="F258" t="s">
        <v>26</v>
      </c>
      <c r="G258" t="s">
        <v>14</v>
      </c>
      <c r="H258" t="s">
        <v>27</v>
      </c>
      <c r="I258" s="7">
        <v>26.78</v>
      </c>
      <c r="J258" t="s">
        <v>16</v>
      </c>
      <c r="K258" t="s">
        <v>64</v>
      </c>
      <c r="L258" t="s">
        <v>106</v>
      </c>
      <c r="M258" s="7">
        <f>IF(A258=orden_agrupada!A258,orden_agrupada!B258,-1)+I258</f>
        <v>72.78</v>
      </c>
      <c r="N258" s="5">
        <f t="shared" ref="N258:N321" si="28">D258</f>
        <v>45018.088888888888</v>
      </c>
      <c r="O258" s="6">
        <f t="shared" ref="O258:O321" si="29">D258</f>
        <v>45018.088888888888</v>
      </c>
      <c r="P258" s="6">
        <f t="shared" ref="P258:P321" si="30">E258</f>
        <v>45018.136805555558</v>
      </c>
      <c r="Q258" s="6">
        <f t="shared" ref="Q258:Q321" si="31">IF(J258="Ocupada",(P258-O258)+15/1440,P258-O258)</f>
        <v>4.7916666670062114E-2</v>
      </c>
      <c r="R258" s="2">
        <f>IF(A258=orden_agrupada!A258,orden_agrupada!D258/60,-1)</f>
        <v>0.46666666666666667</v>
      </c>
      <c r="S258" s="6">
        <f t="shared" ref="S258:S321" si="32">IF(Q258-(R258*(1/24))&gt;0,Q258-(R258*(1/24)),0)</f>
        <v>2.8472222225617669E-2</v>
      </c>
      <c r="T258" s="6" t="str">
        <f t="shared" ref="T258:T321" si="33">IF(S258&gt;0,"SI","NO")</f>
        <v>SI</v>
      </c>
      <c r="U258" s="6" t="str">
        <f t="shared" ref="U258:U321" si="34">TEXT(N258, "dddd")</f>
        <v>domingo</v>
      </c>
      <c r="V258" s="7">
        <f>IF(A258=orden_agrupada!A258,orden_agrupada!B258,-1)</f>
        <v>46</v>
      </c>
      <c r="W258" s="7">
        <f>IF(A258=orden_agrupada!A258,orden_agrupada!C258,-1)</f>
        <v>18</v>
      </c>
    </row>
    <row r="259" spans="1:23" x14ac:dyDescent="0.3">
      <c r="A259">
        <v>258</v>
      </c>
      <c r="B259" t="s">
        <v>290</v>
      </c>
      <c r="C259">
        <v>1</v>
      </c>
      <c r="D259" s="1">
        <v>45018.027083333334</v>
      </c>
      <c r="E259" s="1">
        <v>45018.188888888886</v>
      </c>
      <c r="F259" t="s">
        <v>26</v>
      </c>
      <c r="G259" t="s">
        <v>21</v>
      </c>
      <c r="H259" t="s">
        <v>27</v>
      </c>
      <c r="I259" s="7">
        <v>47.99</v>
      </c>
      <c r="J259" t="s">
        <v>16</v>
      </c>
      <c r="K259" t="s">
        <v>49</v>
      </c>
      <c r="L259" t="s">
        <v>81</v>
      </c>
      <c r="M259" s="7">
        <f>IF(A259=orden_agrupada!A259,orden_agrupada!B259,-1)+I259</f>
        <v>164.99</v>
      </c>
      <c r="N259" s="5">
        <f t="shared" si="28"/>
        <v>45018.027083333334</v>
      </c>
      <c r="O259" s="6">
        <f t="shared" si="29"/>
        <v>45018.027083333334</v>
      </c>
      <c r="P259" s="6">
        <f t="shared" si="30"/>
        <v>45018.188888888886</v>
      </c>
      <c r="Q259" s="6">
        <f t="shared" si="31"/>
        <v>0.16180555555183673</v>
      </c>
      <c r="R259" s="2">
        <f>IF(A259=orden_agrupada!A259,orden_agrupada!D259/60,-1)</f>
        <v>1.75</v>
      </c>
      <c r="S259" s="6">
        <f t="shared" si="32"/>
        <v>8.8888888885170075E-2</v>
      </c>
      <c r="T259" s="6" t="str">
        <f t="shared" si="33"/>
        <v>SI</v>
      </c>
      <c r="U259" s="6" t="str">
        <f t="shared" si="34"/>
        <v>domingo</v>
      </c>
      <c r="V259" s="7">
        <f>IF(A259=orden_agrupada!A259,orden_agrupada!B259,-1)</f>
        <v>117</v>
      </c>
      <c r="W259" s="7">
        <f>IF(A259=orden_agrupada!A259,orden_agrupada!C259,-1)</f>
        <v>46</v>
      </c>
    </row>
    <row r="260" spans="1:23" x14ac:dyDescent="0.3">
      <c r="A260">
        <v>259</v>
      </c>
      <c r="B260" t="s">
        <v>115</v>
      </c>
      <c r="C260">
        <v>5</v>
      </c>
      <c r="D260" s="1">
        <v>45018.143750000003</v>
      </c>
      <c r="E260" s="1">
        <v>45018.261111111111</v>
      </c>
      <c r="F260" t="s">
        <v>20</v>
      </c>
      <c r="G260" t="s">
        <v>14</v>
      </c>
      <c r="H260" t="s">
        <v>27</v>
      </c>
      <c r="I260" s="7">
        <v>46.72</v>
      </c>
      <c r="J260" t="s">
        <v>43</v>
      </c>
      <c r="K260" t="s">
        <v>44</v>
      </c>
      <c r="L260" t="s">
        <v>102</v>
      </c>
      <c r="M260" s="7">
        <f>IF(A260=orden_agrupada!A260,orden_agrupada!B260,-1)+I260</f>
        <v>127.72</v>
      </c>
      <c r="N260" s="5">
        <f t="shared" si="28"/>
        <v>45018.143750000003</v>
      </c>
      <c r="O260" s="6">
        <f t="shared" si="29"/>
        <v>45018.143750000003</v>
      </c>
      <c r="P260" s="6">
        <f t="shared" si="30"/>
        <v>45018.261111111111</v>
      </c>
      <c r="Q260" s="6">
        <f t="shared" si="31"/>
        <v>0.1277777777747057</v>
      </c>
      <c r="R260" s="2">
        <f>IF(A260=orden_agrupada!A260,orden_agrupada!D260/60,-1)</f>
        <v>0.18333333333333332</v>
      </c>
      <c r="S260" s="6">
        <f t="shared" si="32"/>
        <v>0.12013888888581681</v>
      </c>
      <c r="T260" s="6" t="str">
        <f t="shared" si="33"/>
        <v>SI</v>
      </c>
      <c r="U260" s="6" t="str">
        <f t="shared" si="34"/>
        <v>domingo</v>
      </c>
      <c r="V260" s="7">
        <f>IF(A260=orden_agrupada!A260,orden_agrupada!B260,-1)</f>
        <v>81</v>
      </c>
      <c r="W260" s="7">
        <f>IF(A260=orden_agrupada!A260,orden_agrupada!C260,-1)</f>
        <v>33</v>
      </c>
    </row>
    <row r="261" spans="1:23" x14ac:dyDescent="0.3">
      <c r="A261">
        <v>260</v>
      </c>
      <c r="B261" t="s">
        <v>291</v>
      </c>
      <c r="C261">
        <v>6</v>
      </c>
      <c r="D261" s="1">
        <v>45018.057638888888</v>
      </c>
      <c r="E261" s="1">
        <v>45018.193055555559</v>
      </c>
      <c r="F261" t="s">
        <v>32</v>
      </c>
      <c r="G261" t="s">
        <v>14</v>
      </c>
      <c r="H261" t="s">
        <v>22</v>
      </c>
      <c r="I261" s="7">
        <v>47.55</v>
      </c>
      <c r="J261" t="s">
        <v>43</v>
      </c>
      <c r="K261" t="s">
        <v>52</v>
      </c>
      <c r="L261" t="s">
        <v>106</v>
      </c>
      <c r="M261" s="7">
        <f>IF(A261=orden_agrupada!A261,orden_agrupada!B261,-1)+I261</f>
        <v>116.55</v>
      </c>
      <c r="N261" s="5">
        <f t="shared" si="28"/>
        <v>45018.057638888888</v>
      </c>
      <c r="O261" s="6">
        <f t="shared" si="29"/>
        <v>45018.057638888888</v>
      </c>
      <c r="P261" s="6">
        <f t="shared" si="30"/>
        <v>45018.193055555559</v>
      </c>
      <c r="Q261" s="6">
        <f t="shared" si="31"/>
        <v>0.14583333333818396</v>
      </c>
      <c r="R261" s="2">
        <f>IF(A261=orden_agrupada!A261,orden_agrupada!D261/60,-1)</f>
        <v>0.81666666666666665</v>
      </c>
      <c r="S261" s="6">
        <f t="shared" si="32"/>
        <v>0.11180555556040619</v>
      </c>
      <c r="T261" s="6" t="str">
        <f t="shared" si="33"/>
        <v>SI</v>
      </c>
      <c r="U261" s="6" t="str">
        <f t="shared" si="34"/>
        <v>domingo</v>
      </c>
      <c r="V261" s="7">
        <f>IF(A261=orden_agrupada!A261,orden_agrupada!B261,-1)</f>
        <v>69</v>
      </c>
      <c r="W261" s="7">
        <f>IF(A261=orden_agrupada!A261,orden_agrupada!C261,-1)</f>
        <v>27</v>
      </c>
    </row>
    <row r="262" spans="1:23" x14ac:dyDescent="0.3">
      <c r="A262">
        <v>261</v>
      </c>
      <c r="B262" t="s">
        <v>292</v>
      </c>
      <c r="C262">
        <v>1</v>
      </c>
      <c r="D262" s="1">
        <v>45018.047222222223</v>
      </c>
      <c r="E262" s="1">
        <v>45018.121527777781</v>
      </c>
      <c r="F262" t="s">
        <v>36</v>
      </c>
      <c r="G262" t="s">
        <v>14</v>
      </c>
      <c r="H262" t="s">
        <v>27</v>
      </c>
      <c r="I262" s="7">
        <v>32.42</v>
      </c>
      <c r="J262" t="s">
        <v>43</v>
      </c>
      <c r="K262" t="s">
        <v>67</v>
      </c>
      <c r="L262" t="s">
        <v>45</v>
      </c>
      <c r="M262" s="7">
        <f>IF(A262=orden_agrupada!A262,orden_agrupada!B262,-1)+I262</f>
        <v>186.42000000000002</v>
      </c>
      <c r="N262" s="5">
        <f t="shared" si="28"/>
        <v>45018.047222222223</v>
      </c>
      <c r="O262" s="6">
        <f t="shared" si="29"/>
        <v>45018.047222222223</v>
      </c>
      <c r="P262" s="6">
        <f t="shared" si="30"/>
        <v>45018.121527777781</v>
      </c>
      <c r="Q262" s="6">
        <f t="shared" si="31"/>
        <v>8.472222222432417E-2</v>
      </c>
      <c r="R262" s="2">
        <f>IF(A262=orden_agrupada!A262,orden_agrupada!D262/60,-1)</f>
        <v>0.91666666666666663</v>
      </c>
      <c r="S262" s="6">
        <f t="shared" si="32"/>
        <v>4.652777777987973E-2</v>
      </c>
      <c r="T262" s="6" t="str">
        <f t="shared" si="33"/>
        <v>SI</v>
      </c>
      <c r="U262" s="6" t="str">
        <f t="shared" si="34"/>
        <v>domingo</v>
      </c>
      <c r="V262" s="7">
        <f>IF(A262=orden_agrupada!A262,orden_agrupada!B262,-1)</f>
        <v>154</v>
      </c>
      <c r="W262" s="7">
        <f>IF(A262=orden_agrupada!A262,orden_agrupada!C262,-1)</f>
        <v>63</v>
      </c>
    </row>
    <row r="263" spans="1:23" x14ac:dyDescent="0.3">
      <c r="A263">
        <v>262</v>
      </c>
      <c r="B263" t="s">
        <v>293</v>
      </c>
      <c r="C263">
        <v>4</v>
      </c>
      <c r="D263" s="1">
        <v>45018.155555555553</v>
      </c>
      <c r="E263" s="1">
        <v>45018.306250000001</v>
      </c>
      <c r="F263" t="s">
        <v>26</v>
      </c>
      <c r="G263" t="s">
        <v>14</v>
      </c>
      <c r="H263" t="s">
        <v>27</v>
      </c>
      <c r="I263" s="7">
        <v>42.83</v>
      </c>
      <c r="J263" t="s">
        <v>43</v>
      </c>
      <c r="K263" t="s">
        <v>44</v>
      </c>
      <c r="L263" t="s">
        <v>47</v>
      </c>
      <c r="M263" s="7">
        <f>IF(A263=orden_agrupada!A263,orden_agrupada!B263,-1)+I263</f>
        <v>157.82999999999998</v>
      </c>
      <c r="N263" s="5">
        <f t="shared" si="28"/>
        <v>45018.155555555553</v>
      </c>
      <c r="O263" s="6">
        <f t="shared" si="29"/>
        <v>45018.155555555553</v>
      </c>
      <c r="P263" s="6">
        <f t="shared" si="30"/>
        <v>45018.306250000001</v>
      </c>
      <c r="Q263" s="6">
        <f t="shared" si="31"/>
        <v>0.16111111111482992</v>
      </c>
      <c r="R263" s="2">
        <f>IF(A263=orden_agrupada!A263,orden_agrupada!D263/60,-1)</f>
        <v>0.8</v>
      </c>
      <c r="S263" s="6">
        <f t="shared" si="32"/>
        <v>0.1277777777814966</v>
      </c>
      <c r="T263" s="6" t="str">
        <f t="shared" si="33"/>
        <v>SI</v>
      </c>
      <c r="U263" s="6" t="str">
        <f t="shared" si="34"/>
        <v>domingo</v>
      </c>
      <c r="V263" s="7">
        <f>IF(A263=orden_agrupada!A263,orden_agrupada!B263,-1)</f>
        <v>115</v>
      </c>
      <c r="W263" s="7">
        <f>IF(A263=orden_agrupada!A263,orden_agrupada!C263,-1)</f>
        <v>45</v>
      </c>
    </row>
    <row r="264" spans="1:23" x14ac:dyDescent="0.3">
      <c r="A264">
        <v>263</v>
      </c>
      <c r="B264" t="s">
        <v>174</v>
      </c>
      <c r="C264">
        <v>1</v>
      </c>
      <c r="D264" s="1">
        <v>45018.120138888888</v>
      </c>
      <c r="E264" s="1">
        <v>45018.226388888892</v>
      </c>
      <c r="F264" t="s">
        <v>20</v>
      </c>
      <c r="G264" t="s">
        <v>21</v>
      </c>
      <c r="H264" t="s">
        <v>27</v>
      </c>
      <c r="I264" s="7">
        <v>42.96</v>
      </c>
      <c r="J264" t="s">
        <v>28</v>
      </c>
      <c r="K264" t="s">
        <v>52</v>
      </c>
      <c r="L264" t="s">
        <v>45</v>
      </c>
      <c r="M264" s="7">
        <f>IF(A264=orden_agrupada!A264,orden_agrupada!B264,-1)+I264</f>
        <v>163.96</v>
      </c>
      <c r="N264" s="5">
        <f t="shared" si="28"/>
        <v>45018.120138888888</v>
      </c>
      <c r="O264" s="6">
        <f t="shared" si="29"/>
        <v>45018.120138888888</v>
      </c>
      <c r="P264" s="6">
        <f t="shared" si="30"/>
        <v>45018.226388888892</v>
      </c>
      <c r="Q264" s="6">
        <f t="shared" si="31"/>
        <v>0.10625000000436557</v>
      </c>
      <c r="R264" s="2">
        <f>IF(A264=orden_agrupada!A264,orden_agrupada!D264/60,-1)</f>
        <v>2.4833333333333334</v>
      </c>
      <c r="S264" s="6">
        <f t="shared" si="32"/>
        <v>2.7777777821433591E-3</v>
      </c>
      <c r="T264" s="6" t="str">
        <f t="shared" si="33"/>
        <v>SI</v>
      </c>
      <c r="U264" s="6" t="str">
        <f t="shared" si="34"/>
        <v>domingo</v>
      </c>
      <c r="V264" s="7">
        <f>IF(A264=orden_agrupada!A264,orden_agrupada!B264,-1)</f>
        <v>121</v>
      </c>
      <c r="W264" s="7">
        <f>IF(A264=orden_agrupada!A264,orden_agrupada!C264,-1)</f>
        <v>49</v>
      </c>
    </row>
    <row r="265" spans="1:23" x14ac:dyDescent="0.3">
      <c r="A265">
        <v>264</v>
      </c>
      <c r="B265" t="s">
        <v>294</v>
      </c>
      <c r="C265">
        <v>1</v>
      </c>
      <c r="D265" s="1">
        <v>45018.132638888892</v>
      </c>
      <c r="E265" s="1">
        <v>45018.18472222222</v>
      </c>
      <c r="F265" t="s">
        <v>20</v>
      </c>
      <c r="G265" t="s">
        <v>14</v>
      </c>
      <c r="H265" t="s">
        <v>27</v>
      </c>
      <c r="I265" s="7">
        <v>49.21</v>
      </c>
      <c r="J265" t="s">
        <v>28</v>
      </c>
      <c r="K265" t="s">
        <v>49</v>
      </c>
      <c r="L265" t="s">
        <v>41</v>
      </c>
      <c r="M265" s="7">
        <f>IF(A265=orden_agrupada!A265,orden_agrupada!B265,-1)+I265</f>
        <v>231.21</v>
      </c>
      <c r="N265" s="5">
        <f t="shared" si="28"/>
        <v>45018.132638888892</v>
      </c>
      <c r="O265" s="6">
        <f t="shared" si="29"/>
        <v>45018.132638888892</v>
      </c>
      <c r="P265" s="6">
        <f t="shared" si="30"/>
        <v>45018.18472222222</v>
      </c>
      <c r="Q265" s="6">
        <f t="shared" si="31"/>
        <v>5.2083333328482695E-2</v>
      </c>
      <c r="R265" s="2">
        <f>IF(A265=orden_agrupada!A265,orden_agrupada!D265/60,-1)</f>
        <v>1.95</v>
      </c>
      <c r="S265" s="6">
        <f t="shared" si="32"/>
        <v>0</v>
      </c>
      <c r="T265" s="6" t="str">
        <f t="shared" si="33"/>
        <v>NO</v>
      </c>
      <c r="U265" s="6" t="str">
        <f t="shared" si="34"/>
        <v>domingo</v>
      </c>
      <c r="V265" s="7">
        <f>IF(A265=orden_agrupada!A265,orden_agrupada!B265,-1)</f>
        <v>182</v>
      </c>
      <c r="W265" s="7">
        <f>IF(A265=orden_agrupada!A265,orden_agrupada!C265,-1)</f>
        <v>73</v>
      </c>
    </row>
    <row r="266" spans="1:23" x14ac:dyDescent="0.3">
      <c r="A266">
        <v>265</v>
      </c>
      <c r="B266" t="s">
        <v>295</v>
      </c>
      <c r="C266">
        <v>1</v>
      </c>
      <c r="D266" s="1">
        <v>45018.120833333334</v>
      </c>
      <c r="E266" s="1">
        <v>45018.260416666664</v>
      </c>
      <c r="F266" t="s">
        <v>26</v>
      </c>
      <c r="G266" t="s">
        <v>21</v>
      </c>
      <c r="H266" t="s">
        <v>15</v>
      </c>
      <c r="I266" s="7">
        <v>21.48</v>
      </c>
      <c r="J266" t="s">
        <v>28</v>
      </c>
      <c r="K266" t="s">
        <v>67</v>
      </c>
      <c r="L266" t="s">
        <v>106</v>
      </c>
      <c r="M266" s="7">
        <f>IF(A266=orden_agrupada!A266,orden_agrupada!B266,-1)+I266</f>
        <v>192.48</v>
      </c>
      <c r="N266" s="5">
        <f t="shared" si="28"/>
        <v>45018.120833333334</v>
      </c>
      <c r="O266" s="6">
        <f t="shared" si="29"/>
        <v>45018.120833333334</v>
      </c>
      <c r="P266" s="6">
        <f t="shared" si="30"/>
        <v>45018.260416666664</v>
      </c>
      <c r="Q266" s="6">
        <f t="shared" si="31"/>
        <v>0.13958333332993789</v>
      </c>
      <c r="R266" s="2">
        <f>IF(A266=orden_agrupada!A266,orden_agrupada!D266/60,-1)</f>
        <v>2.25</v>
      </c>
      <c r="S266" s="6">
        <f t="shared" si="32"/>
        <v>4.5833333329937886E-2</v>
      </c>
      <c r="T266" s="6" t="str">
        <f t="shared" si="33"/>
        <v>SI</v>
      </c>
      <c r="U266" s="6" t="str">
        <f t="shared" si="34"/>
        <v>domingo</v>
      </c>
      <c r="V266" s="7">
        <f>IF(A266=orden_agrupada!A266,orden_agrupada!B266,-1)</f>
        <v>171</v>
      </c>
      <c r="W266" s="7">
        <f>IF(A266=orden_agrupada!A266,orden_agrupada!C266,-1)</f>
        <v>68</v>
      </c>
    </row>
    <row r="267" spans="1:23" x14ac:dyDescent="0.3">
      <c r="A267">
        <v>266</v>
      </c>
      <c r="B267" t="s">
        <v>296</v>
      </c>
      <c r="C267">
        <v>4</v>
      </c>
      <c r="D267" s="1">
        <v>45018.020833333336</v>
      </c>
      <c r="E267" s="1">
        <v>45018.086111111108</v>
      </c>
      <c r="F267" t="s">
        <v>26</v>
      </c>
      <c r="G267" t="s">
        <v>14</v>
      </c>
      <c r="H267" t="s">
        <v>27</v>
      </c>
      <c r="I267" s="7">
        <v>24.75</v>
      </c>
      <c r="J267" t="s">
        <v>16</v>
      </c>
      <c r="K267" t="s">
        <v>33</v>
      </c>
      <c r="L267" t="s">
        <v>18</v>
      </c>
      <c r="M267" s="7">
        <f>IF(A267=orden_agrupada!A267,orden_agrupada!B267,-1)+I267</f>
        <v>123.75</v>
      </c>
      <c r="N267" s="5">
        <f t="shared" si="28"/>
        <v>45018.020833333336</v>
      </c>
      <c r="O267" s="6">
        <f t="shared" si="29"/>
        <v>45018.020833333336</v>
      </c>
      <c r="P267" s="6">
        <f t="shared" si="30"/>
        <v>45018.086111111108</v>
      </c>
      <c r="Q267" s="6">
        <f t="shared" si="31"/>
        <v>6.5277777772280388E-2</v>
      </c>
      <c r="R267" s="2">
        <f>IF(A267=orden_agrupada!A267,orden_agrupada!D267/60,-1)</f>
        <v>1.7666666666666666</v>
      </c>
      <c r="S267" s="6">
        <f t="shared" si="32"/>
        <v>0</v>
      </c>
      <c r="T267" s="6" t="str">
        <f t="shared" si="33"/>
        <v>NO</v>
      </c>
      <c r="U267" s="6" t="str">
        <f t="shared" si="34"/>
        <v>domingo</v>
      </c>
      <c r="V267" s="7">
        <f>IF(A267=orden_agrupada!A267,orden_agrupada!B267,-1)</f>
        <v>99</v>
      </c>
      <c r="W267" s="7">
        <f>IF(A267=orden_agrupada!A267,orden_agrupada!C267,-1)</f>
        <v>40</v>
      </c>
    </row>
    <row r="268" spans="1:23" x14ac:dyDescent="0.3">
      <c r="A268">
        <v>267</v>
      </c>
      <c r="B268" t="s">
        <v>297</v>
      </c>
      <c r="C268">
        <v>5</v>
      </c>
      <c r="D268" s="1">
        <v>45019.088194444441</v>
      </c>
      <c r="E268" s="1">
        <v>45019.158333333333</v>
      </c>
      <c r="F268" t="s">
        <v>26</v>
      </c>
      <c r="G268" t="s">
        <v>40</v>
      </c>
      <c r="H268" t="s">
        <v>27</v>
      </c>
      <c r="I268" s="7">
        <v>44.66</v>
      </c>
      <c r="J268" t="s">
        <v>43</v>
      </c>
      <c r="K268" t="s">
        <v>17</v>
      </c>
      <c r="L268" t="s">
        <v>45</v>
      </c>
      <c r="M268" s="7">
        <f>IF(A268=orden_agrupada!A268,orden_agrupada!B268,-1)+I268</f>
        <v>162.66</v>
      </c>
      <c r="N268" s="5">
        <f t="shared" si="28"/>
        <v>45019.088194444441</v>
      </c>
      <c r="O268" s="6">
        <f t="shared" si="29"/>
        <v>45019.088194444441</v>
      </c>
      <c r="P268" s="6">
        <f t="shared" si="30"/>
        <v>45019.158333333333</v>
      </c>
      <c r="Q268" s="6">
        <f t="shared" si="31"/>
        <v>8.0555555558627631E-2</v>
      </c>
      <c r="R268" s="2">
        <f>IF(A268=orden_agrupada!A268,orden_agrupada!D268/60,-1)</f>
        <v>1.6</v>
      </c>
      <c r="S268" s="6">
        <f t="shared" si="32"/>
        <v>1.3888888891960965E-2</v>
      </c>
      <c r="T268" s="6" t="str">
        <f t="shared" si="33"/>
        <v>SI</v>
      </c>
      <c r="U268" s="6" t="str">
        <f t="shared" si="34"/>
        <v>lunes</v>
      </c>
      <c r="V268" s="7">
        <f>IF(A268=orden_agrupada!A268,orden_agrupada!B268,-1)</f>
        <v>118</v>
      </c>
      <c r="W268" s="7">
        <f>IF(A268=orden_agrupada!A268,orden_agrupada!C268,-1)</f>
        <v>49</v>
      </c>
    </row>
    <row r="269" spans="1:23" x14ac:dyDescent="0.3">
      <c r="A269">
        <v>268</v>
      </c>
      <c r="B269" t="s">
        <v>298</v>
      </c>
      <c r="C269">
        <v>1</v>
      </c>
      <c r="D269" s="1">
        <v>45019.031944444447</v>
      </c>
      <c r="E269" s="1">
        <v>45019.155555555553</v>
      </c>
      <c r="F269" t="s">
        <v>13</v>
      </c>
      <c r="G269" t="s">
        <v>14</v>
      </c>
      <c r="H269" t="s">
        <v>15</v>
      </c>
      <c r="I269" s="7">
        <v>23.16</v>
      </c>
      <c r="J269" t="s">
        <v>28</v>
      </c>
      <c r="K269" t="s">
        <v>52</v>
      </c>
      <c r="L269" t="s">
        <v>18</v>
      </c>
      <c r="M269" s="7">
        <f>IF(A269=orden_agrupada!A269,orden_agrupada!B269,-1)+I269</f>
        <v>91.16</v>
      </c>
      <c r="N269" s="5">
        <f t="shared" si="28"/>
        <v>45019.031944444447</v>
      </c>
      <c r="O269" s="6">
        <f t="shared" si="29"/>
        <v>45019.031944444447</v>
      </c>
      <c r="P269" s="6">
        <f t="shared" si="30"/>
        <v>45019.155555555553</v>
      </c>
      <c r="Q269" s="6">
        <f t="shared" si="31"/>
        <v>0.12361111110658385</v>
      </c>
      <c r="R269" s="2">
        <f>IF(A269=orden_agrupada!A269,orden_agrupada!D269/60,-1)</f>
        <v>1.3833333333333333</v>
      </c>
      <c r="S269" s="6">
        <f t="shared" si="32"/>
        <v>6.597222221769497E-2</v>
      </c>
      <c r="T269" s="6" t="str">
        <f t="shared" si="33"/>
        <v>SI</v>
      </c>
      <c r="U269" s="6" t="str">
        <f t="shared" si="34"/>
        <v>lunes</v>
      </c>
      <c r="V269" s="7">
        <f>IF(A269=orden_agrupada!A269,orden_agrupada!B269,-1)</f>
        <v>68</v>
      </c>
      <c r="W269" s="7">
        <f>IF(A269=orden_agrupada!A269,orden_agrupada!C269,-1)</f>
        <v>28</v>
      </c>
    </row>
    <row r="270" spans="1:23" x14ac:dyDescent="0.3">
      <c r="A270">
        <v>269</v>
      </c>
      <c r="B270" t="s">
        <v>299</v>
      </c>
      <c r="C270">
        <v>2</v>
      </c>
      <c r="D270" s="1">
        <v>45019.123611111114</v>
      </c>
      <c r="E270" s="1">
        <v>45019.177083333336</v>
      </c>
      <c r="F270" t="s">
        <v>26</v>
      </c>
      <c r="G270" t="s">
        <v>14</v>
      </c>
      <c r="H270" t="s">
        <v>15</v>
      </c>
      <c r="I270" s="7">
        <v>39.17</v>
      </c>
      <c r="J270" t="s">
        <v>28</v>
      </c>
      <c r="K270" t="s">
        <v>44</v>
      </c>
      <c r="L270" t="s">
        <v>93</v>
      </c>
      <c r="M270" s="7">
        <f>IF(A270=orden_agrupada!A270,orden_agrupada!B270,-1)+I270</f>
        <v>289.17</v>
      </c>
      <c r="N270" s="5">
        <f t="shared" si="28"/>
        <v>45019.123611111114</v>
      </c>
      <c r="O270" s="6">
        <f t="shared" si="29"/>
        <v>45019.123611111114</v>
      </c>
      <c r="P270" s="6">
        <f t="shared" si="30"/>
        <v>45019.177083333336</v>
      </c>
      <c r="Q270" s="6">
        <f t="shared" si="31"/>
        <v>5.3472222221898846E-2</v>
      </c>
      <c r="R270" s="2">
        <f>IF(A270=orden_agrupada!A270,orden_agrupada!D270/60,-1)</f>
        <v>1.6833333333333333</v>
      </c>
      <c r="S270" s="6">
        <f t="shared" si="32"/>
        <v>0</v>
      </c>
      <c r="T270" s="6" t="str">
        <f t="shared" si="33"/>
        <v>NO</v>
      </c>
      <c r="U270" s="6" t="str">
        <f t="shared" si="34"/>
        <v>lunes</v>
      </c>
      <c r="V270" s="7">
        <f>IF(A270=orden_agrupada!A270,orden_agrupada!B270,-1)</f>
        <v>250</v>
      </c>
      <c r="W270" s="7">
        <f>IF(A270=orden_agrupada!A270,orden_agrupada!C270,-1)</f>
        <v>99</v>
      </c>
    </row>
    <row r="271" spans="1:23" x14ac:dyDescent="0.3">
      <c r="A271">
        <v>270</v>
      </c>
      <c r="B271" t="s">
        <v>77</v>
      </c>
      <c r="C271">
        <v>1</v>
      </c>
      <c r="D271" s="1">
        <v>45019.049305555556</v>
      </c>
      <c r="E271" s="1">
        <v>45019.207638888889</v>
      </c>
      <c r="F271" t="s">
        <v>36</v>
      </c>
      <c r="G271" t="s">
        <v>14</v>
      </c>
      <c r="H271" t="s">
        <v>27</v>
      </c>
      <c r="I271" s="7">
        <v>10.130000000000001</v>
      </c>
      <c r="J271" t="s">
        <v>28</v>
      </c>
      <c r="K271" t="s">
        <v>64</v>
      </c>
      <c r="L271" t="s">
        <v>53</v>
      </c>
      <c r="M271" s="7">
        <f>IF(A271=orden_agrupada!A271,orden_agrupada!B271,-1)+I271</f>
        <v>112.13</v>
      </c>
      <c r="N271" s="5">
        <f t="shared" si="28"/>
        <v>45019.049305555556</v>
      </c>
      <c r="O271" s="6">
        <f t="shared" si="29"/>
        <v>45019.049305555556</v>
      </c>
      <c r="P271" s="6">
        <f t="shared" si="30"/>
        <v>45019.207638888889</v>
      </c>
      <c r="Q271" s="6">
        <f t="shared" si="31"/>
        <v>0.15833333333284827</v>
      </c>
      <c r="R271" s="2">
        <f>IF(A271=orden_agrupada!A271,orden_agrupada!D271/60,-1)</f>
        <v>0.43333333333333335</v>
      </c>
      <c r="S271" s="6">
        <f t="shared" si="32"/>
        <v>0.14027777777729272</v>
      </c>
      <c r="T271" s="6" t="str">
        <f t="shared" si="33"/>
        <v>SI</v>
      </c>
      <c r="U271" s="6" t="str">
        <f t="shared" si="34"/>
        <v>lunes</v>
      </c>
      <c r="V271" s="7">
        <f>IF(A271=orden_agrupada!A271,orden_agrupada!B271,-1)</f>
        <v>102</v>
      </c>
      <c r="W271" s="7">
        <f>IF(A271=orden_agrupada!A271,orden_agrupada!C271,-1)</f>
        <v>42</v>
      </c>
    </row>
    <row r="272" spans="1:23" x14ac:dyDescent="0.3">
      <c r="A272">
        <v>271</v>
      </c>
      <c r="B272" t="s">
        <v>300</v>
      </c>
      <c r="C272">
        <v>3</v>
      </c>
      <c r="D272" s="1">
        <v>45019.069444444445</v>
      </c>
      <c r="E272" s="1">
        <v>45019.215277777781</v>
      </c>
      <c r="F272" t="s">
        <v>13</v>
      </c>
      <c r="G272" t="s">
        <v>14</v>
      </c>
      <c r="H272" t="s">
        <v>27</v>
      </c>
      <c r="I272" s="7">
        <v>16.11</v>
      </c>
      <c r="J272" t="s">
        <v>43</v>
      </c>
      <c r="K272" t="s">
        <v>49</v>
      </c>
      <c r="L272" t="s">
        <v>47</v>
      </c>
      <c r="M272" s="7">
        <f>IF(A272=orden_agrupada!A272,orden_agrupada!B272,-1)+I272</f>
        <v>60.11</v>
      </c>
      <c r="N272" s="5">
        <f t="shared" si="28"/>
        <v>45019.069444444445</v>
      </c>
      <c r="O272" s="6">
        <f t="shared" si="29"/>
        <v>45019.069444444445</v>
      </c>
      <c r="P272" s="6">
        <f t="shared" si="30"/>
        <v>45019.215277777781</v>
      </c>
      <c r="Q272" s="6">
        <f t="shared" si="31"/>
        <v>0.15625000000242531</v>
      </c>
      <c r="R272" s="2">
        <f>IF(A272=orden_agrupada!A272,orden_agrupada!D272/60,-1)</f>
        <v>0.91666666666666663</v>
      </c>
      <c r="S272" s="6">
        <f t="shared" si="32"/>
        <v>0.11805555555798086</v>
      </c>
      <c r="T272" s="6" t="str">
        <f t="shared" si="33"/>
        <v>SI</v>
      </c>
      <c r="U272" s="6" t="str">
        <f t="shared" si="34"/>
        <v>lunes</v>
      </c>
      <c r="V272" s="7">
        <f>IF(A272=orden_agrupada!A272,orden_agrupada!B272,-1)</f>
        <v>44</v>
      </c>
      <c r="W272" s="7">
        <f>IF(A272=orden_agrupada!A272,orden_agrupada!C272,-1)</f>
        <v>18</v>
      </c>
    </row>
    <row r="273" spans="1:23" x14ac:dyDescent="0.3">
      <c r="A273">
        <v>272</v>
      </c>
      <c r="B273" t="s">
        <v>301</v>
      </c>
      <c r="C273">
        <v>1</v>
      </c>
      <c r="D273" s="1">
        <v>45019.023611111108</v>
      </c>
      <c r="E273" s="1">
        <v>45019.183333333334</v>
      </c>
      <c r="F273" t="s">
        <v>36</v>
      </c>
      <c r="G273" t="s">
        <v>14</v>
      </c>
      <c r="H273" t="s">
        <v>27</v>
      </c>
      <c r="I273" s="7">
        <v>42.73</v>
      </c>
      <c r="J273" t="s">
        <v>16</v>
      </c>
      <c r="K273" t="s">
        <v>17</v>
      </c>
      <c r="L273" t="s">
        <v>18</v>
      </c>
      <c r="M273" s="7">
        <f>IF(A273=orden_agrupada!A273,orden_agrupada!B273,-1)+I273</f>
        <v>125.72999999999999</v>
      </c>
      <c r="N273" s="5">
        <f t="shared" si="28"/>
        <v>45019.023611111108</v>
      </c>
      <c r="O273" s="6">
        <f t="shared" si="29"/>
        <v>45019.023611111108</v>
      </c>
      <c r="P273" s="6">
        <f t="shared" si="30"/>
        <v>45019.183333333334</v>
      </c>
      <c r="Q273" s="6">
        <f t="shared" si="31"/>
        <v>0.15972222222626442</v>
      </c>
      <c r="R273" s="2">
        <f>IF(A273=orden_agrupada!A273,orden_agrupada!D273/60,-1)</f>
        <v>1.3833333333333333</v>
      </c>
      <c r="S273" s="6">
        <f t="shared" si="32"/>
        <v>0.10208333333737554</v>
      </c>
      <c r="T273" s="6" t="str">
        <f t="shared" si="33"/>
        <v>SI</v>
      </c>
      <c r="U273" s="6" t="str">
        <f t="shared" si="34"/>
        <v>lunes</v>
      </c>
      <c r="V273" s="7">
        <f>IF(A273=orden_agrupada!A273,orden_agrupada!B273,-1)</f>
        <v>83</v>
      </c>
      <c r="W273" s="7">
        <f>IF(A273=orden_agrupada!A273,orden_agrupada!C273,-1)</f>
        <v>34</v>
      </c>
    </row>
    <row r="274" spans="1:23" x14ac:dyDescent="0.3">
      <c r="A274">
        <v>273</v>
      </c>
      <c r="B274" t="s">
        <v>197</v>
      </c>
      <c r="C274">
        <v>5</v>
      </c>
      <c r="D274" s="1">
        <v>45019.074305555558</v>
      </c>
      <c r="E274" s="1">
        <v>45019.145138888889</v>
      </c>
      <c r="F274" t="s">
        <v>26</v>
      </c>
      <c r="G274" t="s">
        <v>14</v>
      </c>
      <c r="H274" t="s">
        <v>22</v>
      </c>
      <c r="I274" s="7">
        <v>36.299999999999997</v>
      </c>
      <c r="J274" t="s">
        <v>43</v>
      </c>
      <c r="K274" t="s">
        <v>23</v>
      </c>
      <c r="L274" t="s">
        <v>45</v>
      </c>
      <c r="M274" s="7">
        <f>IF(A274=orden_agrupada!A274,orden_agrupada!B274,-1)+I274</f>
        <v>159.30000000000001</v>
      </c>
      <c r="N274" s="5">
        <f t="shared" si="28"/>
        <v>45019.074305555558</v>
      </c>
      <c r="O274" s="6">
        <f t="shared" si="29"/>
        <v>45019.074305555558</v>
      </c>
      <c r="P274" s="6">
        <f t="shared" si="30"/>
        <v>45019.145138888889</v>
      </c>
      <c r="Q274" s="6">
        <f t="shared" si="31"/>
        <v>8.1249999998059749E-2</v>
      </c>
      <c r="R274" s="2">
        <f>IF(A274=orden_agrupada!A274,orden_agrupada!D274/60,-1)</f>
        <v>1.1166666666666667</v>
      </c>
      <c r="S274" s="6">
        <f t="shared" si="32"/>
        <v>3.472222222028197E-2</v>
      </c>
      <c r="T274" s="6" t="str">
        <f t="shared" si="33"/>
        <v>SI</v>
      </c>
      <c r="U274" s="6" t="str">
        <f t="shared" si="34"/>
        <v>lunes</v>
      </c>
      <c r="V274" s="7">
        <f>IF(A274=orden_agrupada!A274,orden_agrupada!B274,-1)</f>
        <v>123</v>
      </c>
      <c r="W274" s="7">
        <f>IF(A274=orden_agrupada!A274,orden_agrupada!C274,-1)</f>
        <v>50</v>
      </c>
    </row>
    <row r="275" spans="1:23" x14ac:dyDescent="0.3">
      <c r="A275">
        <v>274</v>
      </c>
      <c r="B275" t="s">
        <v>302</v>
      </c>
      <c r="C275">
        <v>1</v>
      </c>
      <c r="D275" s="1">
        <v>45019.135416666664</v>
      </c>
      <c r="E275" s="1">
        <v>45019.244444444441</v>
      </c>
      <c r="F275" t="s">
        <v>20</v>
      </c>
      <c r="G275" t="s">
        <v>14</v>
      </c>
      <c r="H275" t="s">
        <v>15</v>
      </c>
      <c r="I275" s="7">
        <v>19.93</v>
      </c>
      <c r="J275" t="s">
        <v>43</v>
      </c>
      <c r="K275" t="s">
        <v>29</v>
      </c>
      <c r="L275" t="s">
        <v>74</v>
      </c>
      <c r="M275" s="7">
        <f>IF(A275=orden_agrupada!A275,orden_agrupada!B275,-1)+I275</f>
        <v>135.93</v>
      </c>
      <c r="N275" s="5">
        <f t="shared" si="28"/>
        <v>45019.135416666664</v>
      </c>
      <c r="O275" s="6">
        <f t="shared" si="29"/>
        <v>45019.135416666664</v>
      </c>
      <c r="P275" s="6">
        <f t="shared" si="30"/>
        <v>45019.244444444441</v>
      </c>
      <c r="Q275" s="6">
        <f t="shared" si="31"/>
        <v>0.11944444444331263</v>
      </c>
      <c r="R275" s="2">
        <f>IF(A275=orden_agrupada!A275,orden_agrupada!D275/60,-1)</f>
        <v>1.25</v>
      </c>
      <c r="S275" s="6">
        <f t="shared" si="32"/>
        <v>6.7361111109979305E-2</v>
      </c>
      <c r="T275" s="6" t="str">
        <f t="shared" si="33"/>
        <v>SI</v>
      </c>
      <c r="U275" s="6" t="str">
        <f t="shared" si="34"/>
        <v>lunes</v>
      </c>
      <c r="V275" s="7">
        <f>IF(A275=orden_agrupada!A275,orden_agrupada!B275,-1)</f>
        <v>116</v>
      </c>
      <c r="W275" s="7">
        <f>IF(A275=orden_agrupada!A275,orden_agrupada!C275,-1)</f>
        <v>49</v>
      </c>
    </row>
    <row r="276" spans="1:23" x14ac:dyDescent="0.3">
      <c r="A276">
        <v>275</v>
      </c>
      <c r="B276" t="s">
        <v>243</v>
      </c>
      <c r="C276">
        <v>3</v>
      </c>
      <c r="D276" s="1">
        <v>45019.092361111114</v>
      </c>
      <c r="E276" s="1">
        <v>45019.248611111114</v>
      </c>
      <c r="F276" t="s">
        <v>26</v>
      </c>
      <c r="G276" t="s">
        <v>14</v>
      </c>
      <c r="H276" t="s">
        <v>27</v>
      </c>
      <c r="I276" s="7">
        <v>49.67</v>
      </c>
      <c r="J276" t="s">
        <v>16</v>
      </c>
      <c r="K276" t="s">
        <v>49</v>
      </c>
      <c r="L276" t="s">
        <v>34</v>
      </c>
      <c r="M276" s="7">
        <f>IF(A276=orden_agrupada!A276,orden_agrupada!B276,-1)+I276</f>
        <v>170.67000000000002</v>
      </c>
      <c r="N276" s="5">
        <f t="shared" si="28"/>
        <v>45019.092361111114</v>
      </c>
      <c r="O276" s="6">
        <f t="shared" si="29"/>
        <v>45019.092361111114</v>
      </c>
      <c r="P276" s="6">
        <f t="shared" si="30"/>
        <v>45019.248611111114</v>
      </c>
      <c r="Q276" s="6">
        <f t="shared" si="31"/>
        <v>0.15625</v>
      </c>
      <c r="R276" s="2">
        <f>IF(A276=orden_agrupada!A276,orden_agrupada!D276/60,-1)</f>
        <v>2.0333333333333332</v>
      </c>
      <c r="S276" s="6">
        <f t="shared" si="32"/>
        <v>7.1527777777777787E-2</v>
      </c>
      <c r="T276" s="6" t="str">
        <f t="shared" si="33"/>
        <v>SI</v>
      </c>
      <c r="U276" s="6" t="str">
        <f t="shared" si="34"/>
        <v>lunes</v>
      </c>
      <c r="V276" s="7">
        <f>IF(A276=orden_agrupada!A276,orden_agrupada!B276,-1)</f>
        <v>121</v>
      </c>
      <c r="W276" s="7">
        <f>IF(A276=orden_agrupada!A276,orden_agrupada!C276,-1)</f>
        <v>48</v>
      </c>
    </row>
    <row r="277" spans="1:23" x14ac:dyDescent="0.3">
      <c r="A277">
        <v>276</v>
      </c>
      <c r="B277" t="s">
        <v>303</v>
      </c>
      <c r="C277">
        <v>6</v>
      </c>
      <c r="D277" s="1">
        <v>45019.107638888891</v>
      </c>
      <c r="E277" s="1">
        <v>45019.231944444444</v>
      </c>
      <c r="F277" t="s">
        <v>36</v>
      </c>
      <c r="G277" t="s">
        <v>14</v>
      </c>
      <c r="H277" t="s">
        <v>15</v>
      </c>
      <c r="I277" s="7">
        <v>20.98</v>
      </c>
      <c r="J277" t="s">
        <v>16</v>
      </c>
      <c r="K277" t="s">
        <v>64</v>
      </c>
      <c r="L277" t="s">
        <v>47</v>
      </c>
      <c r="M277" s="7">
        <f>IF(A277=orden_agrupada!A277,orden_agrupada!B277,-1)+I277</f>
        <v>90.98</v>
      </c>
      <c r="N277" s="5">
        <f t="shared" si="28"/>
        <v>45019.107638888891</v>
      </c>
      <c r="O277" s="6">
        <f t="shared" si="29"/>
        <v>45019.107638888891</v>
      </c>
      <c r="P277" s="6">
        <f t="shared" si="30"/>
        <v>45019.231944444444</v>
      </c>
      <c r="Q277" s="6">
        <f t="shared" si="31"/>
        <v>0.12430555555329192</v>
      </c>
      <c r="R277" s="2">
        <f>IF(A277=orden_agrupada!A277,orden_agrupada!D277/60,-1)</f>
        <v>1.4166666666666667</v>
      </c>
      <c r="S277" s="6">
        <f t="shared" si="32"/>
        <v>6.5277777775514148E-2</v>
      </c>
      <c r="T277" s="6" t="str">
        <f t="shared" si="33"/>
        <v>SI</v>
      </c>
      <c r="U277" s="6" t="str">
        <f t="shared" si="34"/>
        <v>lunes</v>
      </c>
      <c r="V277" s="7">
        <f>IF(A277=orden_agrupada!A277,orden_agrupada!B277,-1)</f>
        <v>70</v>
      </c>
      <c r="W277" s="7">
        <f>IF(A277=orden_agrupada!A277,orden_agrupada!C277,-1)</f>
        <v>29</v>
      </c>
    </row>
    <row r="278" spans="1:23" x14ac:dyDescent="0.3">
      <c r="A278">
        <v>277</v>
      </c>
      <c r="B278" t="s">
        <v>304</v>
      </c>
      <c r="C278">
        <v>2</v>
      </c>
      <c r="D278" s="1">
        <v>45019.061111111114</v>
      </c>
      <c r="E278" s="1">
        <v>45019.163888888892</v>
      </c>
      <c r="F278" t="s">
        <v>32</v>
      </c>
      <c r="G278" t="s">
        <v>14</v>
      </c>
      <c r="H278" t="s">
        <v>27</v>
      </c>
      <c r="I278" s="7">
        <v>10.29</v>
      </c>
      <c r="J278" t="s">
        <v>28</v>
      </c>
      <c r="K278" t="s">
        <v>17</v>
      </c>
      <c r="L278" t="s">
        <v>24</v>
      </c>
      <c r="M278" s="7">
        <f>IF(A278=orden_agrupada!A278,orden_agrupada!B278,-1)+I278</f>
        <v>103.28999999999999</v>
      </c>
      <c r="N278" s="5">
        <f t="shared" si="28"/>
        <v>45019.061111111114</v>
      </c>
      <c r="O278" s="6">
        <f t="shared" si="29"/>
        <v>45019.061111111114</v>
      </c>
      <c r="P278" s="6">
        <f t="shared" si="30"/>
        <v>45019.163888888892</v>
      </c>
      <c r="Q278" s="6">
        <f t="shared" si="31"/>
        <v>0.10277777777810115</v>
      </c>
      <c r="R278" s="2">
        <f>IF(A278=orden_agrupada!A278,orden_agrupada!D278/60,-1)</f>
        <v>0.48333333333333334</v>
      </c>
      <c r="S278" s="6">
        <f t="shared" si="32"/>
        <v>8.2638888889212267E-2</v>
      </c>
      <c r="T278" s="6" t="str">
        <f t="shared" si="33"/>
        <v>SI</v>
      </c>
      <c r="U278" s="6" t="str">
        <f t="shared" si="34"/>
        <v>lunes</v>
      </c>
      <c r="V278" s="7">
        <f>IF(A278=orden_agrupada!A278,orden_agrupada!B278,-1)</f>
        <v>93</v>
      </c>
      <c r="W278" s="7">
        <f>IF(A278=orden_agrupada!A278,orden_agrupada!C278,-1)</f>
        <v>36</v>
      </c>
    </row>
    <row r="279" spans="1:23" x14ac:dyDescent="0.3">
      <c r="A279">
        <v>278</v>
      </c>
      <c r="B279" t="s">
        <v>89</v>
      </c>
      <c r="C279">
        <v>4</v>
      </c>
      <c r="D279" s="1">
        <v>45019.131944444445</v>
      </c>
      <c r="E279" s="1">
        <v>45019.216666666667</v>
      </c>
      <c r="F279" t="s">
        <v>13</v>
      </c>
      <c r="G279" t="s">
        <v>14</v>
      </c>
      <c r="H279" t="s">
        <v>22</v>
      </c>
      <c r="I279" s="7">
        <v>41.36</v>
      </c>
      <c r="J279" t="s">
        <v>28</v>
      </c>
      <c r="K279" t="s">
        <v>44</v>
      </c>
      <c r="L279" t="s">
        <v>24</v>
      </c>
      <c r="M279" s="7">
        <f>IF(A279=orden_agrupada!A279,orden_agrupada!B279,-1)+I279</f>
        <v>182.36</v>
      </c>
      <c r="N279" s="5">
        <f t="shared" si="28"/>
        <v>45019.131944444445</v>
      </c>
      <c r="O279" s="6">
        <f t="shared" si="29"/>
        <v>45019.131944444445</v>
      </c>
      <c r="P279" s="6">
        <f t="shared" si="30"/>
        <v>45019.216666666667</v>
      </c>
      <c r="Q279" s="6">
        <f t="shared" si="31"/>
        <v>8.4722222221898846E-2</v>
      </c>
      <c r="R279" s="2">
        <f>IF(A279=orden_agrupada!A279,orden_agrupada!D279/60,-1)</f>
        <v>1.0166666666666666</v>
      </c>
      <c r="S279" s="6">
        <f t="shared" si="32"/>
        <v>4.236111111078774E-2</v>
      </c>
      <c r="T279" s="6" t="str">
        <f t="shared" si="33"/>
        <v>SI</v>
      </c>
      <c r="U279" s="6" t="str">
        <f t="shared" si="34"/>
        <v>lunes</v>
      </c>
      <c r="V279" s="7">
        <f>IF(A279=orden_agrupada!A279,orden_agrupada!B279,-1)</f>
        <v>141</v>
      </c>
      <c r="W279" s="7">
        <f>IF(A279=orden_agrupada!A279,orden_agrupada!C279,-1)</f>
        <v>56</v>
      </c>
    </row>
    <row r="280" spans="1:23" x14ac:dyDescent="0.3">
      <c r="A280">
        <v>279</v>
      </c>
      <c r="B280" t="s">
        <v>112</v>
      </c>
      <c r="C280">
        <v>5</v>
      </c>
      <c r="D280" s="1">
        <v>45019.010416666664</v>
      </c>
      <c r="E280" s="1">
        <v>45019.107638888891</v>
      </c>
      <c r="F280" t="s">
        <v>26</v>
      </c>
      <c r="G280" t="s">
        <v>40</v>
      </c>
      <c r="H280" t="s">
        <v>27</v>
      </c>
      <c r="I280" s="7">
        <v>43.53</v>
      </c>
      <c r="J280" t="s">
        <v>28</v>
      </c>
      <c r="K280" t="s">
        <v>44</v>
      </c>
      <c r="L280" t="s">
        <v>30</v>
      </c>
      <c r="M280" s="7">
        <f>IF(A280=orden_agrupada!A280,orden_agrupada!B280,-1)+I280</f>
        <v>244.53</v>
      </c>
      <c r="N280" s="5">
        <f t="shared" si="28"/>
        <v>45019.010416666664</v>
      </c>
      <c r="O280" s="6">
        <f t="shared" si="29"/>
        <v>45019.010416666664</v>
      </c>
      <c r="P280" s="6">
        <f t="shared" si="30"/>
        <v>45019.107638888891</v>
      </c>
      <c r="Q280" s="6">
        <f t="shared" si="31"/>
        <v>9.7222222226264421E-2</v>
      </c>
      <c r="R280" s="2">
        <f>IF(A280=orden_agrupada!A280,orden_agrupada!D280/60,-1)</f>
        <v>2.3666666666666667</v>
      </c>
      <c r="S280" s="6">
        <f t="shared" si="32"/>
        <v>0</v>
      </c>
      <c r="T280" s="6" t="str">
        <f t="shared" si="33"/>
        <v>NO</v>
      </c>
      <c r="U280" s="6" t="str">
        <f t="shared" si="34"/>
        <v>lunes</v>
      </c>
      <c r="V280" s="7">
        <f>IF(A280=orden_agrupada!A280,orden_agrupada!B280,-1)</f>
        <v>201</v>
      </c>
      <c r="W280" s="7">
        <f>IF(A280=orden_agrupada!A280,orden_agrupada!C280,-1)</f>
        <v>79</v>
      </c>
    </row>
    <row r="281" spans="1:23" x14ac:dyDescent="0.3">
      <c r="A281">
        <v>280</v>
      </c>
      <c r="B281" t="s">
        <v>305</v>
      </c>
      <c r="C281">
        <v>6</v>
      </c>
      <c r="D281" s="1">
        <v>45019.020833333336</v>
      </c>
      <c r="E281" s="1">
        <v>45019.111805555556</v>
      </c>
      <c r="F281" t="s">
        <v>32</v>
      </c>
      <c r="G281" t="s">
        <v>14</v>
      </c>
      <c r="H281" t="s">
        <v>27</v>
      </c>
      <c r="I281" s="7">
        <v>36.08</v>
      </c>
      <c r="J281" t="s">
        <v>16</v>
      </c>
      <c r="K281" t="s">
        <v>64</v>
      </c>
      <c r="L281" t="s">
        <v>18</v>
      </c>
      <c r="M281" s="7">
        <f>IF(A281=orden_agrupada!A281,orden_agrupada!B281,-1)+I281</f>
        <v>153.07999999999998</v>
      </c>
      <c r="N281" s="5">
        <f t="shared" si="28"/>
        <v>45019.020833333336</v>
      </c>
      <c r="O281" s="6">
        <f t="shared" si="29"/>
        <v>45019.020833333336</v>
      </c>
      <c r="P281" s="6">
        <f t="shared" si="30"/>
        <v>45019.111805555556</v>
      </c>
      <c r="Q281" s="6">
        <f t="shared" si="31"/>
        <v>9.0972222220443655E-2</v>
      </c>
      <c r="R281" s="2">
        <f>IF(A281=orden_agrupada!A281,orden_agrupada!D281/60,-1)</f>
        <v>1.4333333333333333</v>
      </c>
      <c r="S281" s="6">
        <f t="shared" si="32"/>
        <v>3.1249999998221437E-2</v>
      </c>
      <c r="T281" s="6" t="str">
        <f t="shared" si="33"/>
        <v>SI</v>
      </c>
      <c r="U281" s="6" t="str">
        <f t="shared" si="34"/>
        <v>lunes</v>
      </c>
      <c r="V281" s="7">
        <f>IF(A281=orden_agrupada!A281,orden_agrupada!B281,-1)</f>
        <v>117</v>
      </c>
      <c r="W281" s="7">
        <f>IF(A281=orden_agrupada!A281,orden_agrupada!C281,-1)</f>
        <v>47</v>
      </c>
    </row>
    <row r="282" spans="1:23" x14ac:dyDescent="0.3">
      <c r="A282">
        <v>281</v>
      </c>
      <c r="B282" t="s">
        <v>306</v>
      </c>
      <c r="C282">
        <v>2</v>
      </c>
      <c r="D282" s="1">
        <v>45019.161111111112</v>
      </c>
      <c r="E282" s="1">
        <v>45019.326388888891</v>
      </c>
      <c r="F282" t="s">
        <v>36</v>
      </c>
      <c r="G282" t="s">
        <v>21</v>
      </c>
      <c r="H282" t="s">
        <v>22</v>
      </c>
      <c r="I282" s="7">
        <v>44.3</v>
      </c>
      <c r="J282" t="s">
        <v>43</v>
      </c>
      <c r="K282" t="s">
        <v>37</v>
      </c>
      <c r="L282" t="s">
        <v>34</v>
      </c>
      <c r="M282" s="7">
        <f>IF(A282=orden_agrupada!A282,orden_agrupada!B282,-1)+I282</f>
        <v>110.3</v>
      </c>
      <c r="N282" s="5">
        <f t="shared" si="28"/>
        <v>45019.161111111112</v>
      </c>
      <c r="O282" s="6">
        <f t="shared" si="29"/>
        <v>45019.161111111112</v>
      </c>
      <c r="P282" s="6">
        <f t="shared" si="30"/>
        <v>45019.326388888891</v>
      </c>
      <c r="Q282" s="6">
        <f t="shared" si="31"/>
        <v>0.17569444444476781</v>
      </c>
      <c r="R282" s="2">
        <f>IF(A282=orden_agrupada!A282,orden_agrupada!D282/60,-1)</f>
        <v>0.15</v>
      </c>
      <c r="S282" s="6">
        <f t="shared" si="32"/>
        <v>0.16944444444476781</v>
      </c>
      <c r="T282" s="6" t="str">
        <f t="shared" si="33"/>
        <v>SI</v>
      </c>
      <c r="U282" s="6" t="str">
        <f t="shared" si="34"/>
        <v>lunes</v>
      </c>
      <c r="V282" s="7">
        <f>IF(A282=orden_agrupada!A282,orden_agrupada!B282,-1)</f>
        <v>66</v>
      </c>
      <c r="W282" s="7">
        <f>IF(A282=orden_agrupada!A282,orden_agrupada!C282,-1)</f>
        <v>26</v>
      </c>
    </row>
    <row r="283" spans="1:23" x14ac:dyDescent="0.3">
      <c r="A283">
        <v>282</v>
      </c>
      <c r="B283" t="s">
        <v>307</v>
      </c>
      <c r="C283">
        <v>1</v>
      </c>
      <c r="D283" s="1">
        <v>45019.049305555556</v>
      </c>
      <c r="E283" s="1">
        <v>45019.209722222222</v>
      </c>
      <c r="F283" t="s">
        <v>36</v>
      </c>
      <c r="G283" t="s">
        <v>14</v>
      </c>
      <c r="H283" t="s">
        <v>27</v>
      </c>
      <c r="I283" s="7">
        <v>19.05</v>
      </c>
      <c r="J283" t="s">
        <v>28</v>
      </c>
      <c r="K283" t="s">
        <v>52</v>
      </c>
      <c r="L283" t="s">
        <v>71</v>
      </c>
      <c r="M283" s="7">
        <f>IF(A283=orden_agrupada!A283,orden_agrupada!B283,-1)+I283</f>
        <v>93.05</v>
      </c>
      <c r="N283" s="5">
        <f t="shared" si="28"/>
        <v>45019.049305555556</v>
      </c>
      <c r="O283" s="6">
        <f t="shared" si="29"/>
        <v>45019.049305555556</v>
      </c>
      <c r="P283" s="6">
        <f t="shared" si="30"/>
        <v>45019.209722222222</v>
      </c>
      <c r="Q283" s="6">
        <f t="shared" si="31"/>
        <v>0.16041666666569654</v>
      </c>
      <c r="R283" s="2">
        <f>IF(A283=orden_agrupada!A283,orden_agrupada!D283/60,-1)</f>
        <v>1.9</v>
      </c>
      <c r="S283" s="6">
        <f t="shared" si="32"/>
        <v>8.1249999999029876E-2</v>
      </c>
      <c r="T283" s="6" t="str">
        <f t="shared" si="33"/>
        <v>SI</v>
      </c>
      <c r="U283" s="6" t="str">
        <f t="shared" si="34"/>
        <v>lunes</v>
      </c>
      <c r="V283" s="7">
        <f>IF(A283=orden_agrupada!A283,orden_agrupada!B283,-1)</f>
        <v>74</v>
      </c>
      <c r="W283" s="7">
        <f>IF(A283=orden_agrupada!A283,orden_agrupada!C283,-1)</f>
        <v>32</v>
      </c>
    </row>
    <row r="284" spans="1:23" x14ac:dyDescent="0.3">
      <c r="A284">
        <v>283</v>
      </c>
      <c r="B284" t="s">
        <v>308</v>
      </c>
      <c r="C284">
        <v>5</v>
      </c>
      <c r="D284" s="1">
        <v>45019.044444444444</v>
      </c>
      <c r="E284" s="1">
        <v>45019.199999999997</v>
      </c>
      <c r="F284" t="s">
        <v>32</v>
      </c>
      <c r="G284" t="s">
        <v>40</v>
      </c>
      <c r="H284" t="s">
        <v>27</v>
      </c>
      <c r="I284" s="7">
        <v>43.07</v>
      </c>
      <c r="J284" t="s">
        <v>28</v>
      </c>
      <c r="K284" t="s">
        <v>29</v>
      </c>
      <c r="L284" t="s">
        <v>74</v>
      </c>
      <c r="M284" s="7">
        <f>IF(A284=orden_agrupada!A284,orden_agrupada!B284,-1)+I284</f>
        <v>121.07</v>
      </c>
      <c r="N284" s="5">
        <f t="shared" si="28"/>
        <v>45019.044444444444</v>
      </c>
      <c r="O284" s="6">
        <f t="shared" si="29"/>
        <v>45019.044444444444</v>
      </c>
      <c r="P284" s="6">
        <f t="shared" si="30"/>
        <v>45019.199999999997</v>
      </c>
      <c r="Q284" s="6">
        <f t="shared" si="31"/>
        <v>0.15555555555329192</v>
      </c>
      <c r="R284" s="2">
        <f>IF(A284=orden_agrupada!A284,orden_agrupada!D284/60,-1)</f>
        <v>0.1</v>
      </c>
      <c r="S284" s="6">
        <f t="shared" si="32"/>
        <v>0.15138888888662524</v>
      </c>
      <c r="T284" s="6" t="str">
        <f t="shared" si="33"/>
        <v>SI</v>
      </c>
      <c r="U284" s="6" t="str">
        <f t="shared" si="34"/>
        <v>lunes</v>
      </c>
      <c r="V284" s="7">
        <f>IF(A284=orden_agrupada!A284,orden_agrupada!B284,-1)</f>
        <v>78</v>
      </c>
      <c r="W284" s="7">
        <f>IF(A284=orden_agrupada!A284,orden_agrupada!C284,-1)</f>
        <v>33</v>
      </c>
    </row>
    <row r="285" spans="1:23" x14ac:dyDescent="0.3">
      <c r="A285">
        <v>284</v>
      </c>
      <c r="B285" t="s">
        <v>309</v>
      </c>
      <c r="C285">
        <v>4</v>
      </c>
      <c r="D285" s="1">
        <v>45019.102777777778</v>
      </c>
      <c r="E285" s="1">
        <v>45019.192361111112</v>
      </c>
      <c r="F285" t="s">
        <v>32</v>
      </c>
      <c r="G285" t="s">
        <v>14</v>
      </c>
      <c r="H285" t="s">
        <v>15</v>
      </c>
      <c r="I285" s="7">
        <v>29.99</v>
      </c>
      <c r="J285" t="s">
        <v>43</v>
      </c>
      <c r="K285" t="s">
        <v>37</v>
      </c>
      <c r="L285" t="s">
        <v>60</v>
      </c>
      <c r="M285" s="7">
        <f>IF(A285=orden_agrupada!A285,orden_agrupada!B285,-1)+I285</f>
        <v>187.99</v>
      </c>
      <c r="N285" s="5">
        <f t="shared" si="28"/>
        <v>45019.102777777778</v>
      </c>
      <c r="O285" s="6">
        <f t="shared" si="29"/>
        <v>45019.102777777778</v>
      </c>
      <c r="P285" s="6">
        <f t="shared" si="30"/>
        <v>45019.192361111112</v>
      </c>
      <c r="Q285" s="6">
        <f t="shared" si="31"/>
        <v>0.10000000000097013</v>
      </c>
      <c r="R285" s="2">
        <f>IF(A285=orden_agrupada!A285,orden_agrupada!D285/60,-1)</f>
        <v>3.25</v>
      </c>
      <c r="S285" s="6">
        <f t="shared" si="32"/>
        <v>0</v>
      </c>
      <c r="T285" s="6" t="str">
        <f t="shared" si="33"/>
        <v>NO</v>
      </c>
      <c r="U285" s="6" t="str">
        <f t="shared" si="34"/>
        <v>lunes</v>
      </c>
      <c r="V285" s="7">
        <f>IF(A285=orden_agrupada!A285,orden_agrupada!B285,-1)</f>
        <v>158</v>
      </c>
      <c r="W285" s="7">
        <f>IF(A285=orden_agrupada!A285,orden_agrupada!C285,-1)</f>
        <v>64</v>
      </c>
    </row>
    <row r="286" spans="1:23" x14ac:dyDescent="0.3">
      <c r="A286">
        <v>285</v>
      </c>
      <c r="B286" t="s">
        <v>310</v>
      </c>
      <c r="C286">
        <v>6</v>
      </c>
      <c r="D286" s="1">
        <v>45019.127083333333</v>
      </c>
      <c r="E286" s="1">
        <v>45019.253472222219</v>
      </c>
      <c r="F286" t="s">
        <v>36</v>
      </c>
      <c r="G286" t="s">
        <v>14</v>
      </c>
      <c r="H286" t="s">
        <v>15</v>
      </c>
      <c r="I286" s="7">
        <v>10.94</v>
      </c>
      <c r="J286" t="s">
        <v>16</v>
      </c>
      <c r="K286" t="s">
        <v>17</v>
      </c>
      <c r="L286" t="s">
        <v>90</v>
      </c>
      <c r="M286" s="7">
        <f>IF(A286=orden_agrupada!A286,orden_agrupada!B286,-1)+I286</f>
        <v>52.94</v>
      </c>
      <c r="N286" s="5">
        <f t="shared" si="28"/>
        <v>45019.127083333333</v>
      </c>
      <c r="O286" s="6">
        <f t="shared" si="29"/>
        <v>45019.127083333333</v>
      </c>
      <c r="P286" s="6">
        <f t="shared" si="30"/>
        <v>45019.253472222219</v>
      </c>
      <c r="Q286" s="6">
        <f t="shared" si="31"/>
        <v>0.12638888888614019</v>
      </c>
      <c r="R286" s="2">
        <f>IF(A286=orden_agrupada!A286,orden_agrupada!D286/60,-1)</f>
        <v>0.2</v>
      </c>
      <c r="S286" s="6">
        <f t="shared" si="32"/>
        <v>0.11805555555280686</v>
      </c>
      <c r="T286" s="6" t="str">
        <f t="shared" si="33"/>
        <v>SI</v>
      </c>
      <c r="U286" s="6" t="str">
        <f t="shared" si="34"/>
        <v>lunes</v>
      </c>
      <c r="V286" s="7">
        <f>IF(A286=orden_agrupada!A286,orden_agrupada!B286,-1)</f>
        <v>42</v>
      </c>
      <c r="W286" s="7">
        <f>IF(A286=orden_agrupada!A286,orden_agrupada!C286,-1)</f>
        <v>16</v>
      </c>
    </row>
    <row r="287" spans="1:23" x14ac:dyDescent="0.3">
      <c r="A287">
        <v>286</v>
      </c>
      <c r="B287" t="s">
        <v>147</v>
      </c>
      <c r="C287">
        <v>6</v>
      </c>
      <c r="D287" s="1">
        <v>45019.015277777777</v>
      </c>
      <c r="E287" s="1">
        <v>45019.102777777778</v>
      </c>
      <c r="F287" t="s">
        <v>13</v>
      </c>
      <c r="G287" t="s">
        <v>14</v>
      </c>
      <c r="H287" t="s">
        <v>27</v>
      </c>
      <c r="I287" s="7">
        <v>41.96</v>
      </c>
      <c r="J287" t="s">
        <v>43</v>
      </c>
      <c r="K287" t="s">
        <v>79</v>
      </c>
      <c r="L287" t="s">
        <v>53</v>
      </c>
      <c r="M287" s="7">
        <f>IF(A287=orden_agrupada!A287,orden_agrupada!B287,-1)+I287</f>
        <v>109.96000000000001</v>
      </c>
      <c r="N287" s="5">
        <f t="shared" si="28"/>
        <v>45019.015277777777</v>
      </c>
      <c r="O287" s="6">
        <f t="shared" si="29"/>
        <v>45019.015277777777</v>
      </c>
      <c r="P287" s="6">
        <f t="shared" si="30"/>
        <v>45019.102777777778</v>
      </c>
      <c r="Q287" s="6">
        <f t="shared" si="31"/>
        <v>9.7916666668121863E-2</v>
      </c>
      <c r="R287" s="2">
        <f>IF(A287=orden_agrupada!A287,orden_agrupada!D287/60,-1)</f>
        <v>0.41666666666666669</v>
      </c>
      <c r="S287" s="6">
        <f t="shared" si="32"/>
        <v>8.0555555557010744E-2</v>
      </c>
      <c r="T287" s="6" t="str">
        <f t="shared" si="33"/>
        <v>SI</v>
      </c>
      <c r="U287" s="6" t="str">
        <f t="shared" si="34"/>
        <v>lunes</v>
      </c>
      <c r="V287" s="7">
        <f>IF(A287=orden_agrupada!A287,orden_agrupada!B287,-1)</f>
        <v>68</v>
      </c>
      <c r="W287" s="7">
        <f>IF(A287=orden_agrupada!A287,orden_agrupada!C287,-1)</f>
        <v>28</v>
      </c>
    </row>
    <row r="288" spans="1:23" x14ac:dyDescent="0.3">
      <c r="A288">
        <v>287</v>
      </c>
      <c r="B288" t="s">
        <v>190</v>
      </c>
      <c r="C288">
        <v>2</v>
      </c>
      <c r="D288" s="1">
        <v>45019.150694444441</v>
      </c>
      <c r="E288" s="1">
        <v>45019.197222222225</v>
      </c>
      <c r="F288" t="s">
        <v>32</v>
      </c>
      <c r="G288" t="s">
        <v>14</v>
      </c>
      <c r="H288" t="s">
        <v>15</v>
      </c>
      <c r="I288" s="7">
        <v>31.67</v>
      </c>
      <c r="J288" t="s">
        <v>16</v>
      </c>
      <c r="K288" t="s">
        <v>23</v>
      </c>
      <c r="L288" t="s">
        <v>45</v>
      </c>
      <c r="M288" s="7">
        <f>IF(A288=orden_agrupada!A288,orden_agrupada!B288,-1)+I288</f>
        <v>233.67000000000002</v>
      </c>
      <c r="N288" s="5">
        <f t="shared" si="28"/>
        <v>45019.150694444441</v>
      </c>
      <c r="O288" s="6">
        <f t="shared" si="29"/>
        <v>45019.150694444441</v>
      </c>
      <c r="P288" s="6">
        <f t="shared" si="30"/>
        <v>45019.197222222225</v>
      </c>
      <c r="Q288" s="6">
        <f t="shared" si="31"/>
        <v>4.652777778392192E-2</v>
      </c>
      <c r="R288" s="2">
        <f>IF(A288=orden_agrupada!A288,orden_agrupada!D288/60,-1)</f>
        <v>2.0166666666666666</v>
      </c>
      <c r="S288" s="6">
        <f t="shared" si="32"/>
        <v>0</v>
      </c>
      <c r="T288" s="6" t="str">
        <f t="shared" si="33"/>
        <v>NO</v>
      </c>
      <c r="U288" s="6" t="str">
        <f t="shared" si="34"/>
        <v>lunes</v>
      </c>
      <c r="V288" s="7">
        <f>IF(A288=orden_agrupada!A288,orden_agrupada!B288,-1)</f>
        <v>202</v>
      </c>
      <c r="W288" s="7">
        <f>IF(A288=orden_agrupada!A288,orden_agrupada!C288,-1)</f>
        <v>81</v>
      </c>
    </row>
    <row r="289" spans="1:23" x14ac:dyDescent="0.3">
      <c r="A289">
        <v>288</v>
      </c>
      <c r="B289" t="s">
        <v>311</v>
      </c>
      <c r="C289">
        <v>3</v>
      </c>
      <c r="D289" s="1">
        <v>45019.088888888888</v>
      </c>
      <c r="E289" s="1">
        <v>45019.231249999997</v>
      </c>
      <c r="F289" t="s">
        <v>32</v>
      </c>
      <c r="G289" t="s">
        <v>40</v>
      </c>
      <c r="H289" t="s">
        <v>27</v>
      </c>
      <c r="I289" s="7">
        <v>13.3</v>
      </c>
      <c r="J289" t="s">
        <v>16</v>
      </c>
      <c r="K289" t="s">
        <v>52</v>
      </c>
      <c r="L289" t="s">
        <v>18</v>
      </c>
      <c r="M289" s="7">
        <f>IF(A289=orden_agrupada!A289,orden_agrupada!B289,-1)+I289</f>
        <v>99.3</v>
      </c>
      <c r="N289" s="5">
        <f t="shared" si="28"/>
        <v>45019.088888888888</v>
      </c>
      <c r="O289" s="6">
        <f t="shared" si="29"/>
        <v>45019.088888888888</v>
      </c>
      <c r="P289" s="6">
        <f t="shared" si="30"/>
        <v>45019.231249999997</v>
      </c>
      <c r="Q289" s="6">
        <f t="shared" si="31"/>
        <v>0.14236111110949423</v>
      </c>
      <c r="R289" s="2">
        <f>IF(A289=orden_agrupada!A289,orden_agrupada!D289/60,-1)</f>
        <v>0.6333333333333333</v>
      </c>
      <c r="S289" s="6">
        <f t="shared" si="32"/>
        <v>0.11597222222060535</v>
      </c>
      <c r="T289" s="6" t="str">
        <f t="shared" si="33"/>
        <v>SI</v>
      </c>
      <c r="U289" s="6" t="str">
        <f t="shared" si="34"/>
        <v>lunes</v>
      </c>
      <c r="V289" s="7">
        <f>IF(A289=orden_agrupada!A289,orden_agrupada!B289,-1)</f>
        <v>86</v>
      </c>
      <c r="W289" s="7">
        <f>IF(A289=orden_agrupada!A289,orden_agrupada!C289,-1)</f>
        <v>36</v>
      </c>
    </row>
    <row r="290" spans="1:23" x14ac:dyDescent="0.3">
      <c r="A290">
        <v>289</v>
      </c>
      <c r="B290" t="s">
        <v>312</v>
      </c>
      <c r="C290">
        <v>5</v>
      </c>
      <c r="D290" s="1">
        <v>45019.130555555559</v>
      </c>
      <c r="E290" s="1">
        <v>45019.265972222223</v>
      </c>
      <c r="F290" t="s">
        <v>32</v>
      </c>
      <c r="G290" t="s">
        <v>14</v>
      </c>
      <c r="H290" t="s">
        <v>15</v>
      </c>
      <c r="I290" s="7">
        <v>26.56</v>
      </c>
      <c r="J290" t="s">
        <v>28</v>
      </c>
      <c r="K290" t="s">
        <v>17</v>
      </c>
      <c r="L290" t="s">
        <v>60</v>
      </c>
      <c r="M290" s="7">
        <f>IF(A290=orden_agrupada!A290,orden_agrupada!B290,-1)+I290</f>
        <v>164.56</v>
      </c>
      <c r="N290" s="5">
        <f t="shared" si="28"/>
        <v>45019.130555555559</v>
      </c>
      <c r="O290" s="6">
        <f t="shared" si="29"/>
        <v>45019.130555555559</v>
      </c>
      <c r="P290" s="6">
        <f t="shared" si="30"/>
        <v>45019.265972222223</v>
      </c>
      <c r="Q290" s="6">
        <f t="shared" si="31"/>
        <v>0.13541666666424135</v>
      </c>
      <c r="R290" s="2">
        <f>IF(A290=orden_agrupada!A290,orden_agrupada!D290/60,-1)</f>
        <v>1.1333333333333333</v>
      </c>
      <c r="S290" s="6">
        <f t="shared" si="32"/>
        <v>8.8194444442019126E-2</v>
      </c>
      <c r="T290" s="6" t="str">
        <f t="shared" si="33"/>
        <v>SI</v>
      </c>
      <c r="U290" s="6" t="str">
        <f t="shared" si="34"/>
        <v>lunes</v>
      </c>
      <c r="V290" s="7">
        <f>IF(A290=orden_agrupada!A290,orden_agrupada!B290,-1)</f>
        <v>138</v>
      </c>
      <c r="W290" s="7">
        <f>IF(A290=orden_agrupada!A290,orden_agrupada!C290,-1)</f>
        <v>57</v>
      </c>
    </row>
    <row r="291" spans="1:23" x14ac:dyDescent="0.3">
      <c r="A291">
        <v>290</v>
      </c>
      <c r="B291" t="s">
        <v>181</v>
      </c>
      <c r="C291">
        <v>3</v>
      </c>
      <c r="D291" s="1">
        <v>45019.087500000001</v>
      </c>
      <c r="E291" s="1">
        <v>45019.189583333333</v>
      </c>
      <c r="F291" t="s">
        <v>13</v>
      </c>
      <c r="G291" t="s">
        <v>14</v>
      </c>
      <c r="H291" t="s">
        <v>27</v>
      </c>
      <c r="I291" s="7">
        <v>14.59</v>
      </c>
      <c r="J291" t="s">
        <v>43</v>
      </c>
      <c r="K291" t="s">
        <v>17</v>
      </c>
      <c r="L291" t="s">
        <v>30</v>
      </c>
      <c r="M291" s="7">
        <f>IF(A291=orden_agrupada!A291,orden_agrupada!B291,-1)+I291</f>
        <v>54.59</v>
      </c>
      <c r="N291" s="5">
        <f t="shared" si="28"/>
        <v>45019.087500000001</v>
      </c>
      <c r="O291" s="6">
        <f t="shared" si="29"/>
        <v>45019.087500000001</v>
      </c>
      <c r="P291" s="6">
        <f t="shared" si="30"/>
        <v>45019.189583333333</v>
      </c>
      <c r="Q291" s="6">
        <f t="shared" si="31"/>
        <v>0.11249999999805975</v>
      </c>
      <c r="R291" s="2">
        <f>IF(A291=orden_agrupada!A291,orden_agrupada!D291/60,-1)</f>
        <v>0.95</v>
      </c>
      <c r="S291" s="6">
        <f t="shared" si="32"/>
        <v>7.2916666664726418E-2</v>
      </c>
      <c r="T291" s="6" t="str">
        <f t="shared" si="33"/>
        <v>SI</v>
      </c>
      <c r="U291" s="6" t="str">
        <f t="shared" si="34"/>
        <v>lunes</v>
      </c>
      <c r="V291" s="7">
        <f>IF(A291=orden_agrupada!A291,orden_agrupada!B291,-1)</f>
        <v>40</v>
      </c>
      <c r="W291" s="7">
        <f>IF(A291=orden_agrupada!A291,orden_agrupada!C291,-1)</f>
        <v>15</v>
      </c>
    </row>
    <row r="292" spans="1:23" x14ac:dyDescent="0.3">
      <c r="A292">
        <v>291</v>
      </c>
      <c r="B292" t="s">
        <v>313</v>
      </c>
      <c r="C292">
        <v>6</v>
      </c>
      <c r="D292" s="1">
        <v>45019.137499999997</v>
      </c>
      <c r="E292" s="1">
        <v>45019.256249999999</v>
      </c>
      <c r="F292" t="s">
        <v>26</v>
      </c>
      <c r="G292" t="s">
        <v>21</v>
      </c>
      <c r="H292" t="s">
        <v>22</v>
      </c>
      <c r="I292" s="7">
        <v>15.44</v>
      </c>
      <c r="J292" t="s">
        <v>43</v>
      </c>
      <c r="K292" t="s">
        <v>49</v>
      </c>
      <c r="L292" t="s">
        <v>53</v>
      </c>
      <c r="M292" s="7">
        <f>IF(A292=orden_agrupada!A292,orden_agrupada!B292,-1)+I292</f>
        <v>275.44</v>
      </c>
      <c r="N292" s="5">
        <f t="shared" si="28"/>
        <v>45019.137499999997</v>
      </c>
      <c r="O292" s="6">
        <f t="shared" si="29"/>
        <v>45019.137499999997</v>
      </c>
      <c r="P292" s="6">
        <f t="shared" si="30"/>
        <v>45019.256249999999</v>
      </c>
      <c r="Q292" s="6">
        <f t="shared" si="31"/>
        <v>0.12916666666812185</v>
      </c>
      <c r="R292" s="2">
        <f>IF(A292=orden_agrupada!A292,orden_agrupada!D292/60,-1)</f>
        <v>1.5833333333333333</v>
      </c>
      <c r="S292" s="6">
        <f t="shared" si="32"/>
        <v>6.3194444445899639E-2</v>
      </c>
      <c r="T292" s="6" t="str">
        <f t="shared" si="33"/>
        <v>SI</v>
      </c>
      <c r="U292" s="6" t="str">
        <f t="shared" si="34"/>
        <v>lunes</v>
      </c>
      <c r="V292" s="7">
        <f>IF(A292=orden_agrupada!A292,orden_agrupada!B292,-1)</f>
        <v>260</v>
      </c>
      <c r="W292" s="7">
        <f>IF(A292=orden_agrupada!A292,orden_agrupada!C292,-1)</f>
        <v>104</v>
      </c>
    </row>
    <row r="293" spans="1:23" x14ac:dyDescent="0.3">
      <c r="A293">
        <v>292</v>
      </c>
      <c r="B293" t="s">
        <v>314</v>
      </c>
      <c r="C293">
        <v>3</v>
      </c>
      <c r="D293" s="1">
        <v>45019.006249999999</v>
      </c>
      <c r="E293" s="1">
        <v>45019.07708333333</v>
      </c>
      <c r="F293" t="s">
        <v>13</v>
      </c>
      <c r="G293" t="s">
        <v>40</v>
      </c>
      <c r="H293" t="s">
        <v>15</v>
      </c>
      <c r="I293" s="7">
        <v>29.72</v>
      </c>
      <c r="J293" t="s">
        <v>16</v>
      </c>
      <c r="K293" t="s">
        <v>79</v>
      </c>
      <c r="L293" t="s">
        <v>55</v>
      </c>
      <c r="M293" s="7">
        <f>IF(A293=orden_agrupada!A293,orden_agrupada!B293,-1)+I293</f>
        <v>113.72</v>
      </c>
      <c r="N293" s="5">
        <f t="shared" si="28"/>
        <v>45019.006249999999</v>
      </c>
      <c r="O293" s="6">
        <f t="shared" si="29"/>
        <v>45019.006249999999</v>
      </c>
      <c r="P293" s="6">
        <f t="shared" si="30"/>
        <v>45019.07708333333</v>
      </c>
      <c r="Q293" s="6">
        <f t="shared" si="31"/>
        <v>7.0833333331393078E-2</v>
      </c>
      <c r="R293" s="2">
        <f>IF(A293=orden_agrupada!A293,orden_agrupada!D293/60,-1)</f>
        <v>0.38333333333333336</v>
      </c>
      <c r="S293" s="6">
        <f t="shared" si="32"/>
        <v>5.4861111109170857E-2</v>
      </c>
      <c r="T293" s="6" t="str">
        <f t="shared" si="33"/>
        <v>SI</v>
      </c>
      <c r="U293" s="6" t="str">
        <f t="shared" si="34"/>
        <v>lunes</v>
      </c>
      <c r="V293" s="7">
        <f>IF(A293=orden_agrupada!A293,orden_agrupada!B293,-1)</f>
        <v>84</v>
      </c>
      <c r="W293" s="7">
        <f>IF(A293=orden_agrupada!A293,orden_agrupada!C293,-1)</f>
        <v>36</v>
      </c>
    </row>
    <row r="294" spans="1:23" x14ac:dyDescent="0.3">
      <c r="A294">
        <v>293</v>
      </c>
      <c r="B294" t="s">
        <v>315</v>
      </c>
      <c r="C294">
        <v>4</v>
      </c>
      <c r="D294" s="1">
        <v>45019.121527777781</v>
      </c>
      <c r="E294" s="1">
        <v>45019.190972222219</v>
      </c>
      <c r="F294" t="s">
        <v>13</v>
      </c>
      <c r="G294" t="s">
        <v>14</v>
      </c>
      <c r="H294" t="s">
        <v>15</v>
      </c>
      <c r="I294" s="7">
        <v>33.11</v>
      </c>
      <c r="J294" t="s">
        <v>16</v>
      </c>
      <c r="K294" t="s">
        <v>79</v>
      </c>
      <c r="L294" t="s">
        <v>55</v>
      </c>
      <c r="M294" s="7">
        <f>IF(A294=orden_agrupada!A294,orden_agrupada!B294,-1)+I294</f>
        <v>249.11</v>
      </c>
      <c r="N294" s="5">
        <f t="shared" si="28"/>
        <v>45019.121527777781</v>
      </c>
      <c r="O294" s="6">
        <f t="shared" si="29"/>
        <v>45019.121527777781</v>
      </c>
      <c r="P294" s="6">
        <f t="shared" si="30"/>
        <v>45019.190972222219</v>
      </c>
      <c r="Q294" s="6">
        <f t="shared" si="31"/>
        <v>6.9444444437976927E-2</v>
      </c>
      <c r="R294" s="2">
        <f>IF(A294=orden_agrupada!A294,orden_agrupada!D294/60,-1)</f>
        <v>2</v>
      </c>
      <c r="S294" s="6">
        <f t="shared" si="32"/>
        <v>0</v>
      </c>
      <c r="T294" s="6" t="str">
        <f t="shared" si="33"/>
        <v>NO</v>
      </c>
      <c r="U294" s="6" t="str">
        <f t="shared" si="34"/>
        <v>lunes</v>
      </c>
      <c r="V294" s="7">
        <f>IF(A294=orden_agrupada!A294,orden_agrupada!B294,-1)</f>
        <v>216</v>
      </c>
      <c r="W294" s="7">
        <f>IF(A294=orden_agrupada!A294,orden_agrupada!C294,-1)</f>
        <v>88</v>
      </c>
    </row>
    <row r="295" spans="1:23" x14ac:dyDescent="0.3">
      <c r="A295">
        <v>294</v>
      </c>
      <c r="B295" t="s">
        <v>249</v>
      </c>
      <c r="C295">
        <v>6</v>
      </c>
      <c r="D295" s="1">
        <v>45019.018055555556</v>
      </c>
      <c r="E295" s="1">
        <v>45019.164583333331</v>
      </c>
      <c r="F295" t="s">
        <v>26</v>
      </c>
      <c r="G295" t="s">
        <v>21</v>
      </c>
      <c r="H295" t="s">
        <v>27</v>
      </c>
      <c r="I295" s="7">
        <v>20.36</v>
      </c>
      <c r="J295" t="s">
        <v>28</v>
      </c>
      <c r="K295" t="s">
        <v>23</v>
      </c>
      <c r="L295" t="s">
        <v>24</v>
      </c>
      <c r="M295" s="7">
        <f>IF(A295=orden_agrupada!A295,orden_agrupada!B295,-1)+I295</f>
        <v>346.36</v>
      </c>
      <c r="N295" s="5">
        <f t="shared" si="28"/>
        <v>45019.018055555556</v>
      </c>
      <c r="O295" s="6">
        <f t="shared" si="29"/>
        <v>45019.018055555556</v>
      </c>
      <c r="P295" s="6">
        <f t="shared" si="30"/>
        <v>45019.164583333331</v>
      </c>
      <c r="Q295" s="6">
        <f t="shared" si="31"/>
        <v>0.14652777777519077</v>
      </c>
      <c r="R295" s="2">
        <f>IF(A295=orden_agrupada!A295,orden_agrupada!D295/60,-1)</f>
        <v>1.4333333333333333</v>
      </c>
      <c r="S295" s="6">
        <f t="shared" si="32"/>
        <v>8.6805555552968552E-2</v>
      </c>
      <c r="T295" s="6" t="str">
        <f t="shared" si="33"/>
        <v>SI</v>
      </c>
      <c r="U295" s="6" t="str">
        <f t="shared" si="34"/>
        <v>lunes</v>
      </c>
      <c r="V295" s="7">
        <f>IF(A295=orden_agrupada!A295,orden_agrupada!B295,-1)</f>
        <v>326</v>
      </c>
      <c r="W295" s="7">
        <f>IF(A295=orden_agrupada!A295,orden_agrupada!C295,-1)</f>
        <v>132</v>
      </c>
    </row>
    <row r="296" spans="1:23" x14ac:dyDescent="0.3">
      <c r="A296">
        <v>295</v>
      </c>
      <c r="B296" t="s">
        <v>316</v>
      </c>
      <c r="C296">
        <v>1</v>
      </c>
      <c r="D296" s="1">
        <v>45019.006944444445</v>
      </c>
      <c r="E296" s="1">
        <v>45019.084027777775</v>
      </c>
      <c r="F296" t="s">
        <v>26</v>
      </c>
      <c r="G296" t="s">
        <v>14</v>
      </c>
      <c r="H296" t="s">
        <v>27</v>
      </c>
      <c r="I296" s="7">
        <v>46.42</v>
      </c>
      <c r="J296" t="s">
        <v>16</v>
      </c>
      <c r="K296" t="s">
        <v>52</v>
      </c>
      <c r="L296" t="s">
        <v>45</v>
      </c>
      <c r="M296" s="7">
        <f>IF(A296=orden_agrupada!A296,orden_agrupada!B296,-1)+I296</f>
        <v>293.42</v>
      </c>
      <c r="N296" s="5">
        <f t="shared" si="28"/>
        <v>45019.006944444445</v>
      </c>
      <c r="O296" s="6">
        <f t="shared" si="29"/>
        <v>45019.006944444445</v>
      </c>
      <c r="P296" s="6">
        <f t="shared" si="30"/>
        <v>45019.084027777775</v>
      </c>
      <c r="Q296" s="6">
        <f t="shared" si="31"/>
        <v>7.7083333329937886E-2</v>
      </c>
      <c r="R296" s="2">
        <f>IF(A296=orden_agrupada!A296,orden_agrupada!D296/60,-1)</f>
        <v>2.95</v>
      </c>
      <c r="S296" s="6">
        <f t="shared" si="32"/>
        <v>0</v>
      </c>
      <c r="T296" s="6" t="str">
        <f t="shared" si="33"/>
        <v>NO</v>
      </c>
      <c r="U296" s="6" t="str">
        <f t="shared" si="34"/>
        <v>lunes</v>
      </c>
      <c r="V296" s="7">
        <f>IF(A296=orden_agrupada!A296,orden_agrupada!B296,-1)</f>
        <v>247</v>
      </c>
      <c r="W296" s="7">
        <f>IF(A296=orden_agrupada!A296,orden_agrupada!C296,-1)</f>
        <v>97</v>
      </c>
    </row>
    <row r="297" spans="1:23" x14ac:dyDescent="0.3">
      <c r="A297">
        <v>296</v>
      </c>
      <c r="B297" t="s">
        <v>317</v>
      </c>
      <c r="C297">
        <v>1</v>
      </c>
      <c r="D297" s="1">
        <v>45019.117361111108</v>
      </c>
      <c r="E297" s="1">
        <v>45019.248611111114</v>
      </c>
      <c r="F297" t="s">
        <v>26</v>
      </c>
      <c r="G297" t="s">
        <v>40</v>
      </c>
      <c r="H297" t="s">
        <v>27</v>
      </c>
      <c r="I297" s="7">
        <v>29.07</v>
      </c>
      <c r="J297" t="s">
        <v>43</v>
      </c>
      <c r="K297" t="s">
        <v>17</v>
      </c>
      <c r="L297" t="s">
        <v>106</v>
      </c>
      <c r="M297" s="7">
        <f>IF(A297=orden_agrupada!A297,orden_agrupada!B297,-1)+I297</f>
        <v>88.07</v>
      </c>
      <c r="N297" s="5">
        <f t="shared" si="28"/>
        <v>45019.117361111108</v>
      </c>
      <c r="O297" s="6">
        <f t="shared" si="29"/>
        <v>45019.117361111108</v>
      </c>
      <c r="P297" s="6">
        <f t="shared" si="30"/>
        <v>45019.248611111114</v>
      </c>
      <c r="Q297" s="6">
        <f t="shared" si="31"/>
        <v>0.14166666667248742</v>
      </c>
      <c r="R297" s="2">
        <f>IF(A297=orden_agrupada!A297,orden_agrupada!D297/60,-1)</f>
        <v>0.76666666666666672</v>
      </c>
      <c r="S297" s="6">
        <f t="shared" si="32"/>
        <v>0.10972222222804298</v>
      </c>
      <c r="T297" s="6" t="str">
        <f t="shared" si="33"/>
        <v>SI</v>
      </c>
      <c r="U297" s="6" t="str">
        <f t="shared" si="34"/>
        <v>lunes</v>
      </c>
      <c r="V297" s="7">
        <f>IF(A297=orden_agrupada!A297,orden_agrupada!B297,-1)</f>
        <v>59</v>
      </c>
      <c r="W297" s="7">
        <f>IF(A297=orden_agrupada!A297,orden_agrupada!C297,-1)</f>
        <v>23</v>
      </c>
    </row>
    <row r="298" spans="1:23" x14ac:dyDescent="0.3">
      <c r="A298">
        <v>297</v>
      </c>
      <c r="B298" t="s">
        <v>57</v>
      </c>
      <c r="C298">
        <v>3</v>
      </c>
      <c r="D298" s="1">
        <v>45019.043749999997</v>
      </c>
      <c r="E298" s="1">
        <v>45019.185416666667</v>
      </c>
      <c r="F298" t="s">
        <v>20</v>
      </c>
      <c r="G298" t="s">
        <v>14</v>
      </c>
      <c r="H298" t="s">
        <v>27</v>
      </c>
      <c r="I298" s="7">
        <v>43.46</v>
      </c>
      <c r="J298" t="s">
        <v>43</v>
      </c>
      <c r="K298" t="s">
        <v>17</v>
      </c>
      <c r="L298" t="s">
        <v>58</v>
      </c>
      <c r="M298" s="7">
        <f>IF(A298=orden_agrupada!A298,orden_agrupada!B298,-1)+I298</f>
        <v>218.46</v>
      </c>
      <c r="N298" s="5">
        <f t="shared" si="28"/>
        <v>45019.043749999997</v>
      </c>
      <c r="O298" s="6">
        <f t="shared" si="29"/>
        <v>45019.043749999997</v>
      </c>
      <c r="P298" s="6">
        <f t="shared" si="30"/>
        <v>45019.185416666667</v>
      </c>
      <c r="Q298" s="6">
        <f t="shared" si="31"/>
        <v>0.15208333333672877</v>
      </c>
      <c r="R298" s="2">
        <f>IF(A298=orden_agrupada!A298,orden_agrupada!D298/60,-1)</f>
        <v>1.8666666666666667</v>
      </c>
      <c r="S298" s="6">
        <f t="shared" si="32"/>
        <v>7.4305555558950992E-2</v>
      </c>
      <c r="T298" s="6" t="str">
        <f t="shared" si="33"/>
        <v>SI</v>
      </c>
      <c r="U298" s="6" t="str">
        <f t="shared" si="34"/>
        <v>lunes</v>
      </c>
      <c r="V298" s="7">
        <f>IF(A298=orden_agrupada!A298,orden_agrupada!B298,-1)</f>
        <v>175</v>
      </c>
      <c r="W298" s="7">
        <f>IF(A298=orden_agrupada!A298,orden_agrupada!C298,-1)</f>
        <v>72</v>
      </c>
    </row>
    <row r="299" spans="1:23" x14ac:dyDescent="0.3">
      <c r="A299">
        <v>298</v>
      </c>
      <c r="B299" t="s">
        <v>318</v>
      </c>
      <c r="C299">
        <v>4</v>
      </c>
      <c r="D299" s="1">
        <v>45019.134722222225</v>
      </c>
      <c r="E299" s="1">
        <v>45019.228472222225</v>
      </c>
      <c r="F299" t="s">
        <v>32</v>
      </c>
      <c r="G299" t="s">
        <v>21</v>
      </c>
      <c r="H299" t="s">
        <v>27</v>
      </c>
      <c r="I299" s="7">
        <v>23.24</v>
      </c>
      <c r="J299" t="s">
        <v>16</v>
      </c>
      <c r="K299" t="s">
        <v>49</v>
      </c>
      <c r="L299" t="s">
        <v>102</v>
      </c>
      <c r="M299" s="7">
        <f>IF(A299=orden_agrupada!A299,orden_agrupada!B299,-1)+I299</f>
        <v>278.24</v>
      </c>
      <c r="N299" s="5">
        <f t="shared" si="28"/>
        <v>45019.134722222225</v>
      </c>
      <c r="O299" s="6">
        <f t="shared" si="29"/>
        <v>45019.134722222225</v>
      </c>
      <c r="P299" s="6">
        <f t="shared" si="30"/>
        <v>45019.228472222225</v>
      </c>
      <c r="Q299" s="6">
        <f t="shared" si="31"/>
        <v>9.375E-2</v>
      </c>
      <c r="R299" s="2">
        <f>IF(A299=orden_agrupada!A299,orden_agrupada!D299/60,-1)</f>
        <v>2.35</v>
      </c>
      <c r="S299" s="6">
        <f t="shared" si="32"/>
        <v>0</v>
      </c>
      <c r="T299" s="6" t="str">
        <f t="shared" si="33"/>
        <v>NO</v>
      </c>
      <c r="U299" s="6" t="str">
        <f t="shared" si="34"/>
        <v>lunes</v>
      </c>
      <c r="V299" s="7">
        <f>IF(A299=orden_agrupada!A299,orden_agrupada!B299,-1)</f>
        <v>255</v>
      </c>
      <c r="W299" s="7">
        <f>IF(A299=orden_agrupada!A299,orden_agrupada!C299,-1)</f>
        <v>102</v>
      </c>
    </row>
    <row r="300" spans="1:23" x14ac:dyDescent="0.3">
      <c r="A300">
        <v>299</v>
      </c>
      <c r="B300" t="s">
        <v>319</v>
      </c>
      <c r="C300">
        <v>1</v>
      </c>
      <c r="D300" s="1">
        <v>45019.054861111108</v>
      </c>
      <c r="E300" s="1">
        <v>45019.114583333336</v>
      </c>
      <c r="F300" t="s">
        <v>32</v>
      </c>
      <c r="G300" t="s">
        <v>40</v>
      </c>
      <c r="H300" t="s">
        <v>22</v>
      </c>
      <c r="I300" s="7">
        <v>29.68</v>
      </c>
      <c r="J300" t="s">
        <v>43</v>
      </c>
      <c r="K300" t="s">
        <v>52</v>
      </c>
      <c r="L300" t="s">
        <v>60</v>
      </c>
      <c r="M300" s="7">
        <f>IF(A300=orden_agrupada!A300,orden_agrupada!B300,-1)+I300</f>
        <v>211.68</v>
      </c>
      <c r="N300" s="5">
        <f t="shared" si="28"/>
        <v>45019.054861111108</v>
      </c>
      <c r="O300" s="6">
        <f t="shared" si="29"/>
        <v>45019.054861111108</v>
      </c>
      <c r="P300" s="6">
        <f t="shared" si="30"/>
        <v>45019.114583333336</v>
      </c>
      <c r="Q300" s="6">
        <f t="shared" si="31"/>
        <v>7.0138888894386284E-2</v>
      </c>
      <c r="R300" s="2">
        <f>IF(A300=orden_agrupada!A300,orden_agrupada!D300/60,-1)</f>
        <v>1.8833333333333333</v>
      </c>
      <c r="S300" s="6">
        <f t="shared" si="32"/>
        <v>0</v>
      </c>
      <c r="T300" s="6" t="str">
        <f t="shared" si="33"/>
        <v>NO</v>
      </c>
      <c r="U300" s="6" t="str">
        <f t="shared" si="34"/>
        <v>lunes</v>
      </c>
      <c r="V300" s="7">
        <f>IF(A300=orden_agrupada!A300,orden_agrupada!B300,-1)</f>
        <v>182</v>
      </c>
      <c r="W300" s="7">
        <f>IF(A300=orden_agrupada!A300,orden_agrupada!C300,-1)</f>
        <v>74</v>
      </c>
    </row>
    <row r="301" spans="1:23" x14ac:dyDescent="0.3">
      <c r="A301">
        <v>300</v>
      </c>
      <c r="B301" t="s">
        <v>175</v>
      </c>
      <c r="C301">
        <v>6</v>
      </c>
      <c r="D301" s="1">
        <v>45019.095138888886</v>
      </c>
      <c r="E301" s="1">
        <v>45019.179861111108</v>
      </c>
      <c r="F301" t="s">
        <v>26</v>
      </c>
      <c r="G301" t="s">
        <v>21</v>
      </c>
      <c r="H301" t="s">
        <v>27</v>
      </c>
      <c r="I301" s="7">
        <v>38.380000000000003</v>
      </c>
      <c r="J301" t="s">
        <v>16</v>
      </c>
      <c r="K301" t="s">
        <v>33</v>
      </c>
      <c r="L301" t="s">
        <v>30</v>
      </c>
      <c r="M301" s="7">
        <f>IF(A301=orden_agrupada!A301,orden_agrupada!B301,-1)+I301</f>
        <v>328.38</v>
      </c>
      <c r="N301" s="5">
        <f t="shared" si="28"/>
        <v>45019.095138888886</v>
      </c>
      <c r="O301" s="6">
        <f t="shared" si="29"/>
        <v>45019.095138888886</v>
      </c>
      <c r="P301" s="6">
        <f t="shared" si="30"/>
        <v>45019.179861111108</v>
      </c>
      <c r="Q301" s="6">
        <f t="shared" si="31"/>
        <v>8.4722222221898846E-2</v>
      </c>
      <c r="R301" s="2">
        <f>IF(A301=orden_agrupada!A301,orden_agrupada!D301/60,-1)</f>
        <v>1.9666666666666666</v>
      </c>
      <c r="S301" s="6">
        <f t="shared" si="32"/>
        <v>2.7777777774544155E-3</v>
      </c>
      <c r="T301" s="6" t="str">
        <f t="shared" si="33"/>
        <v>SI</v>
      </c>
      <c r="U301" s="6" t="str">
        <f t="shared" si="34"/>
        <v>lunes</v>
      </c>
      <c r="V301" s="7">
        <f>IF(A301=orden_agrupada!A301,orden_agrupada!B301,-1)</f>
        <v>290</v>
      </c>
      <c r="W301" s="7">
        <f>IF(A301=orden_agrupada!A301,orden_agrupada!C301,-1)</f>
        <v>116</v>
      </c>
    </row>
    <row r="302" spans="1:23" x14ac:dyDescent="0.3">
      <c r="A302">
        <v>301</v>
      </c>
      <c r="B302" t="s">
        <v>320</v>
      </c>
      <c r="C302">
        <v>6</v>
      </c>
      <c r="D302" s="1">
        <v>45019.093055555553</v>
      </c>
      <c r="E302" s="1">
        <v>45019.172222222223</v>
      </c>
      <c r="F302" t="s">
        <v>32</v>
      </c>
      <c r="G302" t="s">
        <v>14</v>
      </c>
      <c r="H302" t="s">
        <v>27</v>
      </c>
      <c r="I302" s="7">
        <v>16.52</v>
      </c>
      <c r="J302" t="s">
        <v>16</v>
      </c>
      <c r="K302" t="s">
        <v>52</v>
      </c>
      <c r="L302" t="s">
        <v>24</v>
      </c>
      <c r="M302" s="7">
        <f>IF(A302=orden_agrupada!A302,orden_agrupada!B302,-1)+I302</f>
        <v>239.52</v>
      </c>
      <c r="N302" s="5">
        <f t="shared" si="28"/>
        <v>45019.093055555553</v>
      </c>
      <c r="O302" s="6">
        <f t="shared" si="29"/>
        <v>45019.093055555553</v>
      </c>
      <c r="P302" s="6">
        <f t="shared" si="30"/>
        <v>45019.172222222223</v>
      </c>
      <c r="Q302" s="6">
        <f t="shared" si="31"/>
        <v>7.9166666670062114E-2</v>
      </c>
      <c r="R302" s="2">
        <f>IF(A302=orden_agrupada!A302,orden_agrupada!D302/60,-1)</f>
        <v>3.05</v>
      </c>
      <c r="S302" s="6">
        <f t="shared" si="32"/>
        <v>0</v>
      </c>
      <c r="T302" s="6" t="str">
        <f t="shared" si="33"/>
        <v>NO</v>
      </c>
      <c r="U302" s="6" t="str">
        <f t="shared" si="34"/>
        <v>lunes</v>
      </c>
      <c r="V302" s="7">
        <f>IF(A302=orden_agrupada!A302,orden_agrupada!B302,-1)</f>
        <v>223</v>
      </c>
      <c r="W302" s="7">
        <f>IF(A302=orden_agrupada!A302,orden_agrupada!C302,-1)</f>
        <v>90</v>
      </c>
    </row>
    <row r="303" spans="1:23" x14ac:dyDescent="0.3">
      <c r="A303">
        <v>302</v>
      </c>
      <c r="B303" t="s">
        <v>103</v>
      </c>
      <c r="C303">
        <v>2</v>
      </c>
      <c r="D303" s="1">
        <v>45019.055555555555</v>
      </c>
      <c r="E303" s="1">
        <v>45019.205555555556</v>
      </c>
      <c r="F303" t="s">
        <v>20</v>
      </c>
      <c r="G303" t="s">
        <v>21</v>
      </c>
      <c r="H303" t="s">
        <v>27</v>
      </c>
      <c r="I303" s="7">
        <v>39.89</v>
      </c>
      <c r="J303" t="s">
        <v>16</v>
      </c>
      <c r="K303" t="s">
        <v>23</v>
      </c>
      <c r="L303" t="s">
        <v>45</v>
      </c>
      <c r="M303" s="7">
        <f>IF(A303=orden_agrupada!A303,orden_agrupada!B303,-1)+I303</f>
        <v>135.88999999999999</v>
      </c>
      <c r="N303" s="5">
        <f t="shared" si="28"/>
        <v>45019.055555555555</v>
      </c>
      <c r="O303" s="6">
        <f t="shared" si="29"/>
        <v>45019.055555555555</v>
      </c>
      <c r="P303" s="6">
        <f t="shared" si="30"/>
        <v>45019.205555555556</v>
      </c>
      <c r="Q303" s="6">
        <f t="shared" si="31"/>
        <v>0.15000000000145519</v>
      </c>
      <c r="R303" s="2">
        <f>IF(A303=orden_agrupada!A303,orden_agrupada!D303/60,-1)</f>
        <v>0.25</v>
      </c>
      <c r="S303" s="6">
        <f t="shared" si="32"/>
        <v>0.13958333333478853</v>
      </c>
      <c r="T303" s="6" t="str">
        <f t="shared" si="33"/>
        <v>SI</v>
      </c>
      <c r="U303" s="6" t="str">
        <f t="shared" si="34"/>
        <v>lunes</v>
      </c>
      <c r="V303" s="7">
        <f>IF(A303=orden_agrupada!A303,orden_agrupada!B303,-1)</f>
        <v>96</v>
      </c>
      <c r="W303" s="7">
        <f>IF(A303=orden_agrupada!A303,orden_agrupada!C303,-1)</f>
        <v>39</v>
      </c>
    </row>
    <row r="304" spans="1:23" x14ac:dyDescent="0.3">
      <c r="A304">
        <v>303</v>
      </c>
      <c r="B304" t="s">
        <v>321</v>
      </c>
      <c r="C304">
        <v>5</v>
      </c>
      <c r="D304" s="1">
        <v>45019.151388888888</v>
      </c>
      <c r="E304" s="1">
        <v>45019.26666666667</v>
      </c>
      <c r="F304" t="s">
        <v>32</v>
      </c>
      <c r="G304" t="s">
        <v>21</v>
      </c>
      <c r="H304" t="s">
        <v>15</v>
      </c>
      <c r="I304" s="7">
        <v>16.489999999999998</v>
      </c>
      <c r="J304" t="s">
        <v>43</v>
      </c>
      <c r="K304" t="s">
        <v>29</v>
      </c>
      <c r="L304" t="s">
        <v>60</v>
      </c>
      <c r="M304" s="7">
        <f>IF(A304=orden_agrupada!A304,orden_agrupada!B304,-1)+I304</f>
        <v>226.49</v>
      </c>
      <c r="N304" s="5">
        <f t="shared" si="28"/>
        <v>45019.151388888888</v>
      </c>
      <c r="O304" s="6">
        <f t="shared" si="29"/>
        <v>45019.151388888888</v>
      </c>
      <c r="P304" s="6">
        <f t="shared" si="30"/>
        <v>45019.26666666667</v>
      </c>
      <c r="Q304" s="6">
        <f t="shared" si="31"/>
        <v>0.12569444444913339</v>
      </c>
      <c r="R304" s="2">
        <f>IF(A304=orden_agrupada!A304,orden_agrupada!D304/60,-1)</f>
        <v>1.5333333333333334</v>
      </c>
      <c r="S304" s="6">
        <f t="shared" si="32"/>
        <v>6.1805555560244502E-2</v>
      </c>
      <c r="T304" s="6" t="str">
        <f t="shared" si="33"/>
        <v>SI</v>
      </c>
      <c r="U304" s="6" t="str">
        <f t="shared" si="34"/>
        <v>lunes</v>
      </c>
      <c r="V304" s="7">
        <f>IF(A304=orden_agrupada!A304,orden_agrupada!B304,-1)</f>
        <v>210</v>
      </c>
      <c r="W304" s="7">
        <f>IF(A304=orden_agrupada!A304,orden_agrupada!C304,-1)</f>
        <v>82</v>
      </c>
    </row>
    <row r="305" spans="1:23" x14ac:dyDescent="0.3">
      <c r="A305">
        <v>304</v>
      </c>
      <c r="B305" t="s">
        <v>322</v>
      </c>
      <c r="C305">
        <v>4</v>
      </c>
      <c r="D305" s="1">
        <v>45019.14166666667</v>
      </c>
      <c r="E305" s="1">
        <v>45019.194444444445</v>
      </c>
      <c r="F305" t="s">
        <v>20</v>
      </c>
      <c r="G305" t="s">
        <v>14</v>
      </c>
      <c r="H305" t="s">
        <v>27</v>
      </c>
      <c r="I305" s="7">
        <v>22.05</v>
      </c>
      <c r="J305" t="s">
        <v>16</v>
      </c>
      <c r="K305" t="s">
        <v>23</v>
      </c>
      <c r="L305" t="s">
        <v>45</v>
      </c>
      <c r="M305" s="7">
        <f>IF(A305=orden_agrupada!A305,orden_agrupada!B305,-1)+I305</f>
        <v>301.05</v>
      </c>
      <c r="N305" s="5">
        <f t="shared" si="28"/>
        <v>45019.14166666667</v>
      </c>
      <c r="O305" s="6">
        <f t="shared" si="29"/>
        <v>45019.14166666667</v>
      </c>
      <c r="P305" s="6">
        <f t="shared" si="30"/>
        <v>45019.194444444445</v>
      </c>
      <c r="Q305" s="6">
        <f t="shared" si="31"/>
        <v>5.2777777775190771E-2</v>
      </c>
      <c r="R305" s="2">
        <f>IF(A305=orden_agrupada!A305,orden_agrupada!D305/60,-1)</f>
        <v>1.4166666666666667</v>
      </c>
      <c r="S305" s="6">
        <f t="shared" si="32"/>
        <v>0</v>
      </c>
      <c r="T305" s="6" t="str">
        <f t="shared" si="33"/>
        <v>NO</v>
      </c>
      <c r="U305" s="6" t="str">
        <f t="shared" si="34"/>
        <v>lunes</v>
      </c>
      <c r="V305" s="7">
        <f>IF(A305=orden_agrupada!A305,orden_agrupada!B305,-1)</f>
        <v>279</v>
      </c>
      <c r="W305" s="7">
        <f>IF(A305=orden_agrupada!A305,orden_agrupada!C305,-1)</f>
        <v>108</v>
      </c>
    </row>
    <row r="306" spans="1:23" x14ac:dyDescent="0.3">
      <c r="A306">
        <v>305</v>
      </c>
      <c r="B306" t="s">
        <v>323</v>
      </c>
      <c r="C306">
        <v>2</v>
      </c>
      <c r="D306" s="1">
        <v>45019.03125</v>
      </c>
      <c r="E306" s="1">
        <v>45019.175694444442</v>
      </c>
      <c r="F306" t="s">
        <v>20</v>
      </c>
      <c r="G306" t="s">
        <v>14</v>
      </c>
      <c r="H306" t="s">
        <v>27</v>
      </c>
      <c r="I306" s="7">
        <v>37.92</v>
      </c>
      <c r="J306" t="s">
        <v>16</v>
      </c>
      <c r="K306" t="s">
        <v>67</v>
      </c>
      <c r="L306" t="s">
        <v>41</v>
      </c>
      <c r="M306" s="7">
        <f>IF(A306=orden_agrupada!A306,orden_agrupada!B306,-1)+I306</f>
        <v>165.92000000000002</v>
      </c>
      <c r="N306" s="5">
        <f t="shared" si="28"/>
        <v>45019.03125</v>
      </c>
      <c r="O306" s="6">
        <f t="shared" si="29"/>
        <v>45019.03125</v>
      </c>
      <c r="P306" s="6">
        <f t="shared" si="30"/>
        <v>45019.175694444442</v>
      </c>
      <c r="Q306" s="6">
        <f t="shared" si="31"/>
        <v>0.1444444444423425</v>
      </c>
      <c r="R306" s="2">
        <f>IF(A306=orden_agrupada!A306,orden_agrupada!D306/60,-1)</f>
        <v>1.0833333333333333</v>
      </c>
      <c r="S306" s="6">
        <f t="shared" si="32"/>
        <v>9.930555555345362E-2</v>
      </c>
      <c r="T306" s="6" t="str">
        <f t="shared" si="33"/>
        <v>SI</v>
      </c>
      <c r="U306" s="6" t="str">
        <f t="shared" si="34"/>
        <v>lunes</v>
      </c>
      <c r="V306" s="7">
        <f>IF(A306=orden_agrupada!A306,orden_agrupada!B306,-1)</f>
        <v>128</v>
      </c>
      <c r="W306" s="7">
        <f>IF(A306=orden_agrupada!A306,orden_agrupada!C306,-1)</f>
        <v>51</v>
      </c>
    </row>
    <row r="307" spans="1:23" x14ac:dyDescent="0.3">
      <c r="A307">
        <v>306</v>
      </c>
      <c r="B307" t="s">
        <v>324</v>
      </c>
      <c r="C307">
        <v>4</v>
      </c>
      <c r="D307" s="1">
        <v>45019.002083333333</v>
      </c>
      <c r="E307" s="1">
        <v>45019.105555555558</v>
      </c>
      <c r="F307" t="s">
        <v>32</v>
      </c>
      <c r="G307" t="s">
        <v>14</v>
      </c>
      <c r="H307" t="s">
        <v>27</v>
      </c>
      <c r="I307" s="7">
        <v>16.96</v>
      </c>
      <c r="J307" t="s">
        <v>43</v>
      </c>
      <c r="K307" t="s">
        <v>67</v>
      </c>
      <c r="L307" t="s">
        <v>45</v>
      </c>
      <c r="M307" s="7">
        <f>IF(A307=orden_agrupada!A307,orden_agrupada!B307,-1)+I307</f>
        <v>48.96</v>
      </c>
      <c r="N307" s="5">
        <f t="shared" si="28"/>
        <v>45019.002083333333</v>
      </c>
      <c r="O307" s="6">
        <f t="shared" si="29"/>
        <v>45019.002083333333</v>
      </c>
      <c r="P307" s="6">
        <f t="shared" si="30"/>
        <v>45019.105555555558</v>
      </c>
      <c r="Q307" s="6">
        <f t="shared" si="31"/>
        <v>0.1138888888914759</v>
      </c>
      <c r="R307" s="2">
        <f>IF(A307=orden_agrupada!A307,orden_agrupada!D307/60,-1)</f>
        <v>0.35</v>
      </c>
      <c r="S307" s="6">
        <f t="shared" si="32"/>
        <v>9.9305555558142564E-2</v>
      </c>
      <c r="T307" s="6" t="str">
        <f t="shared" si="33"/>
        <v>SI</v>
      </c>
      <c r="U307" s="6" t="str">
        <f t="shared" si="34"/>
        <v>lunes</v>
      </c>
      <c r="V307" s="7">
        <f>IF(A307=orden_agrupada!A307,orden_agrupada!B307,-1)</f>
        <v>32</v>
      </c>
      <c r="W307" s="7">
        <f>IF(A307=orden_agrupada!A307,orden_agrupada!C307,-1)</f>
        <v>13</v>
      </c>
    </row>
    <row r="308" spans="1:23" x14ac:dyDescent="0.3">
      <c r="A308">
        <v>307</v>
      </c>
      <c r="B308" t="s">
        <v>62</v>
      </c>
      <c r="C308">
        <v>5</v>
      </c>
      <c r="D308" s="1">
        <v>45019.131249999999</v>
      </c>
      <c r="E308" s="1">
        <v>45019.23541666667</v>
      </c>
      <c r="F308" t="s">
        <v>20</v>
      </c>
      <c r="G308" t="s">
        <v>14</v>
      </c>
      <c r="H308" t="s">
        <v>22</v>
      </c>
      <c r="I308" s="7">
        <v>31.66</v>
      </c>
      <c r="J308" t="s">
        <v>28</v>
      </c>
      <c r="K308" t="s">
        <v>37</v>
      </c>
      <c r="L308" t="s">
        <v>90</v>
      </c>
      <c r="M308" s="7">
        <f>IF(A308=orden_agrupada!A308,orden_agrupada!B308,-1)+I308</f>
        <v>94.66</v>
      </c>
      <c r="N308" s="5">
        <f t="shared" si="28"/>
        <v>45019.131249999999</v>
      </c>
      <c r="O308" s="6">
        <f t="shared" si="29"/>
        <v>45019.131249999999</v>
      </c>
      <c r="P308" s="6">
        <f t="shared" si="30"/>
        <v>45019.23541666667</v>
      </c>
      <c r="Q308" s="6">
        <f t="shared" si="31"/>
        <v>0.10416666667151731</v>
      </c>
      <c r="R308" s="2">
        <f>IF(A308=orden_agrupada!A308,orden_agrupada!D308/60,-1)</f>
        <v>0.65</v>
      </c>
      <c r="S308" s="6">
        <f t="shared" si="32"/>
        <v>7.7083333338183971E-2</v>
      </c>
      <c r="T308" s="6" t="str">
        <f t="shared" si="33"/>
        <v>SI</v>
      </c>
      <c r="U308" s="6" t="str">
        <f t="shared" si="34"/>
        <v>lunes</v>
      </c>
      <c r="V308" s="7">
        <f>IF(A308=orden_agrupada!A308,orden_agrupada!B308,-1)</f>
        <v>63</v>
      </c>
      <c r="W308" s="7">
        <f>IF(A308=orden_agrupada!A308,orden_agrupada!C308,-1)</f>
        <v>24</v>
      </c>
    </row>
    <row r="309" spans="1:23" x14ac:dyDescent="0.3">
      <c r="A309">
        <v>308</v>
      </c>
      <c r="B309" t="s">
        <v>325</v>
      </c>
      <c r="C309">
        <v>6</v>
      </c>
      <c r="D309" s="1">
        <v>45019.079861111109</v>
      </c>
      <c r="E309" s="1">
        <v>45019.193749999999</v>
      </c>
      <c r="F309" t="s">
        <v>26</v>
      </c>
      <c r="G309" t="s">
        <v>14</v>
      </c>
      <c r="H309" t="s">
        <v>27</v>
      </c>
      <c r="I309" s="7">
        <v>33.79</v>
      </c>
      <c r="J309" t="s">
        <v>16</v>
      </c>
      <c r="K309" t="s">
        <v>52</v>
      </c>
      <c r="L309" t="s">
        <v>53</v>
      </c>
      <c r="M309" s="7">
        <f>IF(A309=orden_agrupada!A309,orden_agrupada!B309,-1)+I309</f>
        <v>255.79</v>
      </c>
      <c r="N309" s="5">
        <f t="shared" si="28"/>
        <v>45019.079861111109</v>
      </c>
      <c r="O309" s="6">
        <f t="shared" si="29"/>
        <v>45019.079861111109</v>
      </c>
      <c r="P309" s="6">
        <f t="shared" si="30"/>
        <v>45019.193749999999</v>
      </c>
      <c r="Q309" s="6">
        <f t="shared" si="31"/>
        <v>0.11388888888905058</v>
      </c>
      <c r="R309" s="2">
        <f>IF(A309=orden_agrupada!A309,orden_agrupada!D309/60,-1)</f>
        <v>3.1</v>
      </c>
      <c r="S309" s="6">
        <f t="shared" si="32"/>
        <v>0</v>
      </c>
      <c r="T309" s="6" t="str">
        <f t="shared" si="33"/>
        <v>NO</v>
      </c>
      <c r="U309" s="6" t="str">
        <f t="shared" si="34"/>
        <v>lunes</v>
      </c>
      <c r="V309" s="7">
        <f>IF(A309=orden_agrupada!A309,orden_agrupada!B309,-1)</f>
        <v>222</v>
      </c>
      <c r="W309" s="7">
        <f>IF(A309=orden_agrupada!A309,orden_agrupada!C309,-1)</f>
        <v>90</v>
      </c>
    </row>
    <row r="310" spans="1:23" x14ac:dyDescent="0.3">
      <c r="A310">
        <v>309</v>
      </c>
      <c r="B310" t="s">
        <v>326</v>
      </c>
      <c r="C310">
        <v>3</v>
      </c>
      <c r="D310" s="1">
        <v>45019.019444444442</v>
      </c>
      <c r="E310" s="1">
        <v>45019.170138888891</v>
      </c>
      <c r="F310" t="s">
        <v>20</v>
      </c>
      <c r="G310" t="s">
        <v>14</v>
      </c>
      <c r="H310" t="s">
        <v>27</v>
      </c>
      <c r="I310" s="7">
        <v>36.090000000000003</v>
      </c>
      <c r="J310" t="s">
        <v>16</v>
      </c>
      <c r="K310" t="s">
        <v>79</v>
      </c>
      <c r="L310" t="s">
        <v>30</v>
      </c>
      <c r="M310" s="7">
        <f>IF(A310=orden_agrupada!A310,orden_agrupada!B310,-1)+I310</f>
        <v>208.09</v>
      </c>
      <c r="N310" s="5">
        <f t="shared" si="28"/>
        <v>45019.019444444442</v>
      </c>
      <c r="O310" s="6">
        <f t="shared" si="29"/>
        <v>45019.019444444442</v>
      </c>
      <c r="P310" s="6">
        <f t="shared" si="30"/>
        <v>45019.170138888891</v>
      </c>
      <c r="Q310" s="6">
        <f t="shared" si="31"/>
        <v>0.15069444444816327</v>
      </c>
      <c r="R310" s="2">
        <f>IF(A310=orden_agrupada!A310,orden_agrupada!D310/60,-1)</f>
        <v>2.0499999999999998</v>
      </c>
      <c r="S310" s="6">
        <f t="shared" si="32"/>
        <v>6.5277777781496613E-2</v>
      </c>
      <c r="T310" s="6" t="str">
        <f t="shared" si="33"/>
        <v>SI</v>
      </c>
      <c r="U310" s="6" t="str">
        <f t="shared" si="34"/>
        <v>lunes</v>
      </c>
      <c r="V310" s="7">
        <f>IF(A310=orden_agrupada!A310,orden_agrupada!B310,-1)</f>
        <v>172</v>
      </c>
      <c r="W310" s="7">
        <f>IF(A310=orden_agrupada!A310,orden_agrupada!C310,-1)</f>
        <v>67</v>
      </c>
    </row>
    <row r="311" spans="1:23" x14ac:dyDescent="0.3">
      <c r="A311">
        <v>310</v>
      </c>
      <c r="B311" t="s">
        <v>327</v>
      </c>
      <c r="C311">
        <v>3</v>
      </c>
      <c r="D311" s="1">
        <v>45019.12777777778</v>
      </c>
      <c r="E311" s="1">
        <v>45019.265972222223</v>
      </c>
      <c r="F311" t="s">
        <v>32</v>
      </c>
      <c r="G311" t="s">
        <v>40</v>
      </c>
      <c r="H311" t="s">
        <v>27</v>
      </c>
      <c r="I311" s="7">
        <v>11.47</v>
      </c>
      <c r="J311" t="s">
        <v>28</v>
      </c>
      <c r="K311" t="s">
        <v>52</v>
      </c>
      <c r="L311" t="s">
        <v>74</v>
      </c>
      <c r="M311" s="7">
        <f>IF(A311=orden_agrupada!A311,orden_agrupada!B311,-1)+I311</f>
        <v>149.47</v>
      </c>
      <c r="N311" s="5">
        <f t="shared" si="28"/>
        <v>45019.12777777778</v>
      </c>
      <c r="O311" s="6">
        <f t="shared" si="29"/>
        <v>45019.12777777778</v>
      </c>
      <c r="P311" s="6">
        <f t="shared" si="30"/>
        <v>45019.265972222223</v>
      </c>
      <c r="Q311" s="6">
        <f t="shared" si="31"/>
        <v>0.13819444444379769</v>
      </c>
      <c r="R311" s="2">
        <f>IF(A311=orden_agrupada!A311,orden_agrupada!D311/60,-1)</f>
        <v>1.6166666666666667</v>
      </c>
      <c r="S311" s="6">
        <f t="shared" si="32"/>
        <v>7.0833333332686585E-2</v>
      </c>
      <c r="T311" s="6" t="str">
        <f t="shared" si="33"/>
        <v>SI</v>
      </c>
      <c r="U311" s="6" t="str">
        <f t="shared" si="34"/>
        <v>lunes</v>
      </c>
      <c r="V311" s="7">
        <f>IF(A311=orden_agrupada!A311,orden_agrupada!B311,-1)</f>
        <v>138</v>
      </c>
      <c r="W311" s="7">
        <f>IF(A311=orden_agrupada!A311,orden_agrupada!C311,-1)</f>
        <v>57</v>
      </c>
    </row>
    <row r="312" spans="1:23" x14ac:dyDescent="0.3">
      <c r="A312">
        <v>311</v>
      </c>
      <c r="B312" t="s">
        <v>328</v>
      </c>
      <c r="C312">
        <v>4</v>
      </c>
      <c r="D312" s="1">
        <v>45019.069444444445</v>
      </c>
      <c r="E312" s="1">
        <v>45019.113194444442</v>
      </c>
      <c r="F312" t="s">
        <v>13</v>
      </c>
      <c r="G312" t="s">
        <v>21</v>
      </c>
      <c r="H312" t="s">
        <v>22</v>
      </c>
      <c r="I312" s="7">
        <v>39.270000000000003</v>
      </c>
      <c r="J312" t="s">
        <v>43</v>
      </c>
      <c r="K312" t="s">
        <v>33</v>
      </c>
      <c r="L312" t="s">
        <v>18</v>
      </c>
      <c r="M312" s="7">
        <f>IF(A312=orden_agrupada!A312,orden_agrupada!B312,-1)+I312</f>
        <v>92.27000000000001</v>
      </c>
      <c r="N312" s="5">
        <f t="shared" si="28"/>
        <v>45019.069444444445</v>
      </c>
      <c r="O312" s="6">
        <f t="shared" si="29"/>
        <v>45019.069444444445</v>
      </c>
      <c r="P312" s="6">
        <f t="shared" si="30"/>
        <v>45019.113194444442</v>
      </c>
      <c r="Q312" s="6">
        <f t="shared" si="31"/>
        <v>5.4166666663756281E-2</v>
      </c>
      <c r="R312" s="2">
        <f>IF(A312=orden_agrupada!A312,orden_agrupada!D312/60,-1)</f>
        <v>1.2333333333333334</v>
      </c>
      <c r="S312" s="6">
        <f t="shared" si="32"/>
        <v>2.7777777748673946E-3</v>
      </c>
      <c r="T312" s="6" t="str">
        <f t="shared" si="33"/>
        <v>SI</v>
      </c>
      <c r="U312" s="6" t="str">
        <f t="shared" si="34"/>
        <v>lunes</v>
      </c>
      <c r="V312" s="7">
        <f>IF(A312=orden_agrupada!A312,orden_agrupada!B312,-1)</f>
        <v>53</v>
      </c>
      <c r="W312" s="7">
        <f>IF(A312=orden_agrupada!A312,orden_agrupada!C312,-1)</f>
        <v>22</v>
      </c>
    </row>
    <row r="313" spans="1:23" x14ac:dyDescent="0.3">
      <c r="A313">
        <v>312</v>
      </c>
      <c r="B313" t="s">
        <v>329</v>
      </c>
      <c r="C313">
        <v>4</v>
      </c>
      <c r="D313" s="1">
        <v>45019.129861111112</v>
      </c>
      <c r="E313" s="1">
        <v>45019.258333333331</v>
      </c>
      <c r="F313" t="s">
        <v>13</v>
      </c>
      <c r="G313" t="s">
        <v>14</v>
      </c>
      <c r="H313" t="s">
        <v>27</v>
      </c>
      <c r="I313" s="7">
        <v>30.89</v>
      </c>
      <c r="J313" t="s">
        <v>16</v>
      </c>
      <c r="K313" t="s">
        <v>52</v>
      </c>
      <c r="L313" t="s">
        <v>45</v>
      </c>
      <c r="M313" s="7">
        <f>IF(A313=orden_agrupada!A313,orden_agrupada!B313,-1)+I313</f>
        <v>164.89</v>
      </c>
      <c r="N313" s="5">
        <f t="shared" si="28"/>
        <v>45019.129861111112</v>
      </c>
      <c r="O313" s="6">
        <f t="shared" si="29"/>
        <v>45019.129861111112</v>
      </c>
      <c r="P313" s="6">
        <f t="shared" si="30"/>
        <v>45019.258333333331</v>
      </c>
      <c r="Q313" s="6">
        <f t="shared" si="31"/>
        <v>0.12847222221898846</v>
      </c>
      <c r="R313" s="2">
        <f>IF(A313=orden_agrupada!A313,orden_agrupada!D313/60,-1)</f>
        <v>0.91666666666666663</v>
      </c>
      <c r="S313" s="6">
        <f t="shared" si="32"/>
        <v>9.0277777774544016E-2</v>
      </c>
      <c r="T313" s="6" t="str">
        <f t="shared" si="33"/>
        <v>SI</v>
      </c>
      <c r="U313" s="6" t="str">
        <f t="shared" si="34"/>
        <v>lunes</v>
      </c>
      <c r="V313" s="7">
        <f>IF(A313=orden_agrupada!A313,orden_agrupada!B313,-1)</f>
        <v>134</v>
      </c>
      <c r="W313" s="7">
        <f>IF(A313=orden_agrupada!A313,orden_agrupada!C313,-1)</f>
        <v>54</v>
      </c>
    </row>
    <row r="314" spans="1:23" x14ac:dyDescent="0.3">
      <c r="A314">
        <v>313</v>
      </c>
      <c r="B314" t="s">
        <v>46</v>
      </c>
      <c r="C314">
        <v>3</v>
      </c>
      <c r="D314" s="1">
        <v>45019.099305555559</v>
      </c>
      <c r="E314" s="1">
        <v>45019.240277777775</v>
      </c>
      <c r="F314" t="s">
        <v>20</v>
      </c>
      <c r="G314" t="s">
        <v>21</v>
      </c>
      <c r="H314" t="s">
        <v>15</v>
      </c>
      <c r="I314" s="7">
        <v>43.14</v>
      </c>
      <c r="J314" t="s">
        <v>16</v>
      </c>
      <c r="K314" t="s">
        <v>17</v>
      </c>
      <c r="L314" t="s">
        <v>38</v>
      </c>
      <c r="M314" s="7">
        <f>IF(A314=orden_agrupada!A314,orden_agrupada!B314,-1)+I314</f>
        <v>275.14</v>
      </c>
      <c r="N314" s="5">
        <f t="shared" si="28"/>
        <v>45019.099305555559</v>
      </c>
      <c r="O314" s="6">
        <f t="shared" si="29"/>
        <v>45019.099305555559</v>
      </c>
      <c r="P314" s="6">
        <f t="shared" si="30"/>
        <v>45019.240277777775</v>
      </c>
      <c r="Q314" s="6">
        <f t="shared" si="31"/>
        <v>0.14097222221607808</v>
      </c>
      <c r="R314" s="2">
        <f>IF(A314=orden_agrupada!A314,orden_agrupada!D314/60,-1)</f>
        <v>1.7666666666666666</v>
      </c>
      <c r="S314" s="6">
        <f t="shared" si="32"/>
        <v>6.7361111104966981E-2</v>
      </c>
      <c r="T314" s="6" t="str">
        <f t="shared" si="33"/>
        <v>SI</v>
      </c>
      <c r="U314" s="6" t="str">
        <f t="shared" si="34"/>
        <v>lunes</v>
      </c>
      <c r="V314" s="7">
        <f>IF(A314=orden_agrupada!A314,orden_agrupada!B314,-1)</f>
        <v>232</v>
      </c>
      <c r="W314" s="7">
        <f>IF(A314=orden_agrupada!A314,orden_agrupada!C314,-1)</f>
        <v>92</v>
      </c>
    </row>
    <row r="315" spans="1:23" x14ac:dyDescent="0.3">
      <c r="A315">
        <v>314</v>
      </c>
      <c r="B315" t="s">
        <v>330</v>
      </c>
      <c r="C315">
        <v>5</v>
      </c>
      <c r="D315" s="1">
        <v>45019.031944444447</v>
      </c>
      <c r="E315" s="1">
        <v>45019.161805555559</v>
      </c>
      <c r="F315" t="s">
        <v>36</v>
      </c>
      <c r="G315" t="s">
        <v>14</v>
      </c>
      <c r="H315" t="s">
        <v>15</v>
      </c>
      <c r="I315" s="7">
        <v>32.18</v>
      </c>
      <c r="J315" t="s">
        <v>43</v>
      </c>
      <c r="K315" t="s">
        <v>67</v>
      </c>
      <c r="L315" t="s">
        <v>102</v>
      </c>
      <c r="M315" s="7">
        <f>IF(A315=orden_agrupada!A315,orden_agrupada!B315,-1)+I315</f>
        <v>59.18</v>
      </c>
      <c r="N315" s="5">
        <f t="shared" si="28"/>
        <v>45019.031944444447</v>
      </c>
      <c r="O315" s="6">
        <f t="shared" si="29"/>
        <v>45019.031944444447</v>
      </c>
      <c r="P315" s="6">
        <f t="shared" si="30"/>
        <v>45019.161805555559</v>
      </c>
      <c r="Q315" s="6">
        <f t="shared" si="31"/>
        <v>0.14027777777907127</v>
      </c>
      <c r="R315" s="2">
        <f>IF(A315=orden_agrupada!A315,orden_agrupada!D315/60,-1)</f>
        <v>8.3333333333333329E-2</v>
      </c>
      <c r="S315" s="6">
        <f t="shared" si="32"/>
        <v>0.13680555555684906</v>
      </c>
      <c r="T315" s="6" t="str">
        <f t="shared" si="33"/>
        <v>SI</v>
      </c>
      <c r="U315" s="6" t="str">
        <f t="shared" si="34"/>
        <v>lunes</v>
      </c>
      <c r="V315" s="7">
        <f>IF(A315=orden_agrupada!A315,orden_agrupada!B315,-1)</f>
        <v>27</v>
      </c>
      <c r="W315" s="7">
        <f>IF(A315=orden_agrupada!A315,orden_agrupada!C315,-1)</f>
        <v>11</v>
      </c>
    </row>
    <row r="316" spans="1:23" x14ac:dyDescent="0.3">
      <c r="A316">
        <v>315</v>
      </c>
      <c r="B316" t="s">
        <v>331</v>
      </c>
      <c r="C316">
        <v>1</v>
      </c>
      <c r="D316" s="1">
        <v>45019.008333333331</v>
      </c>
      <c r="E316" s="1">
        <v>45019.145138888889</v>
      </c>
      <c r="F316" t="s">
        <v>26</v>
      </c>
      <c r="G316" t="s">
        <v>14</v>
      </c>
      <c r="H316" t="s">
        <v>27</v>
      </c>
      <c r="I316" s="7">
        <v>20.6</v>
      </c>
      <c r="J316" t="s">
        <v>28</v>
      </c>
      <c r="K316" t="s">
        <v>67</v>
      </c>
      <c r="L316" t="s">
        <v>81</v>
      </c>
      <c r="M316" s="7">
        <f>IF(A316=orden_agrupada!A316,orden_agrupada!B316,-1)+I316</f>
        <v>181.6</v>
      </c>
      <c r="N316" s="5">
        <f t="shared" si="28"/>
        <v>45019.008333333331</v>
      </c>
      <c r="O316" s="6">
        <f t="shared" si="29"/>
        <v>45019.008333333331</v>
      </c>
      <c r="P316" s="6">
        <f t="shared" si="30"/>
        <v>45019.145138888889</v>
      </c>
      <c r="Q316" s="6">
        <f t="shared" si="31"/>
        <v>0.1368055555576575</v>
      </c>
      <c r="R316" s="2">
        <f>IF(A316=orden_agrupada!A316,orden_agrupada!D316/60,-1)</f>
        <v>2.1</v>
      </c>
      <c r="S316" s="6">
        <f t="shared" si="32"/>
        <v>4.9305555557657504E-2</v>
      </c>
      <c r="T316" s="6" t="str">
        <f t="shared" si="33"/>
        <v>SI</v>
      </c>
      <c r="U316" s="6" t="str">
        <f t="shared" si="34"/>
        <v>lunes</v>
      </c>
      <c r="V316" s="7">
        <f>IF(A316=orden_agrupada!A316,orden_agrupada!B316,-1)</f>
        <v>161</v>
      </c>
      <c r="W316" s="7">
        <f>IF(A316=orden_agrupada!A316,orden_agrupada!C316,-1)</f>
        <v>66</v>
      </c>
    </row>
    <row r="317" spans="1:23" x14ac:dyDescent="0.3">
      <c r="A317">
        <v>316</v>
      </c>
      <c r="B317" t="s">
        <v>332</v>
      </c>
      <c r="C317">
        <v>2</v>
      </c>
      <c r="D317" s="1">
        <v>45019.068055555559</v>
      </c>
      <c r="E317" s="1">
        <v>45019.230555555558</v>
      </c>
      <c r="F317" t="s">
        <v>32</v>
      </c>
      <c r="G317" t="s">
        <v>21</v>
      </c>
      <c r="H317" t="s">
        <v>27</v>
      </c>
      <c r="I317" s="7">
        <v>31.13</v>
      </c>
      <c r="J317" t="s">
        <v>16</v>
      </c>
      <c r="K317" t="s">
        <v>37</v>
      </c>
      <c r="L317" t="s">
        <v>71</v>
      </c>
      <c r="M317" s="7">
        <f>IF(A317=orden_agrupada!A317,orden_agrupada!B317,-1)+I317</f>
        <v>191.13</v>
      </c>
      <c r="N317" s="5">
        <f t="shared" si="28"/>
        <v>45019.068055555559</v>
      </c>
      <c r="O317" s="6">
        <f t="shared" si="29"/>
        <v>45019.068055555559</v>
      </c>
      <c r="P317" s="6">
        <f t="shared" si="30"/>
        <v>45019.230555555558</v>
      </c>
      <c r="Q317" s="6">
        <f t="shared" si="31"/>
        <v>0.16249999999854481</v>
      </c>
      <c r="R317" s="2">
        <f>IF(A317=orden_agrupada!A317,orden_agrupada!D317/60,-1)</f>
        <v>2.6333333333333333</v>
      </c>
      <c r="S317" s="6">
        <f t="shared" si="32"/>
        <v>5.2777777776322587E-2</v>
      </c>
      <c r="T317" s="6" t="str">
        <f t="shared" si="33"/>
        <v>SI</v>
      </c>
      <c r="U317" s="6" t="str">
        <f t="shared" si="34"/>
        <v>lunes</v>
      </c>
      <c r="V317" s="7">
        <f>IF(A317=orden_agrupada!A317,orden_agrupada!B317,-1)</f>
        <v>160</v>
      </c>
      <c r="W317" s="7">
        <f>IF(A317=orden_agrupada!A317,orden_agrupada!C317,-1)</f>
        <v>64</v>
      </c>
    </row>
    <row r="318" spans="1:23" x14ac:dyDescent="0.3">
      <c r="A318">
        <v>317</v>
      </c>
      <c r="B318" t="s">
        <v>124</v>
      </c>
      <c r="C318">
        <v>2</v>
      </c>
      <c r="D318" s="1">
        <v>45019.100694444445</v>
      </c>
      <c r="E318" s="1">
        <v>45019.261111111111</v>
      </c>
      <c r="F318" t="s">
        <v>26</v>
      </c>
      <c r="G318" t="s">
        <v>21</v>
      </c>
      <c r="H318" t="s">
        <v>22</v>
      </c>
      <c r="I318" s="7">
        <v>24.55</v>
      </c>
      <c r="J318" t="s">
        <v>28</v>
      </c>
      <c r="K318" t="s">
        <v>52</v>
      </c>
      <c r="L318" t="s">
        <v>47</v>
      </c>
      <c r="M318" s="7">
        <f>IF(A318=orden_agrupada!A318,orden_agrupada!B318,-1)+I318</f>
        <v>202.55</v>
      </c>
      <c r="N318" s="5">
        <f t="shared" si="28"/>
        <v>45019.100694444445</v>
      </c>
      <c r="O318" s="6">
        <f t="shared" si="29"/>
        <v>45019.100694444445</v>
      </c>
      <c r="P318" s="6">
        <f t="shared" si="30"/>
        <v>45019.261111111111</v>
      </c>
      <c r="Q318" s="6">
        <f t="shared" si="31"/>
        <v>0.16041666666569654</v>
      </c>
      <c r="R318" s="2">
        <f>IF(A318=orden_agrupada!A318,orden_agrupada!D318/60,-1)</f>
        <v>1.4666666666666666</v>
      </c>
      <c r="S318" s="6">
        <f t="shared" si="32"/>
        <v>9.9305555554585437E-2</v>
      </c>
      <c r="T318" s="6" t="str">
        <f t="shared" si="33"/>
        <v>SI</v>
      </c>
      <c r="U318" s="6" t="str">
        <f t="shared" si="34"/>
        <v>lunes</v>
      </c>
      <c r="V318" s="7">
        <f>IF(A318=orden_agrupada!A318,orden_agrupada!B318,-1)</f>
        <v>178</v>
      </c>
      <c r="W318" s="7">
        <f>IF(A318=orden_agrupada!A318,orden_agrupada!C318,-1)</f>
        <v>73</v>
      </c>
    </row>
    <row r="319" spans="1:23" x14ac:dyDescent="0.3">
      <c r="A319">
        <v>318</v>
      </c>
      <c r="B319" t="s">
        <v>333</v>
      </c>
      <c r="C319">
        <v>3</v>
      </c>
      <c r="D319" s="1">
        <v>45019.147916666669</v>
      </c>
      <c r="E319" s="1">
        <v>45019.214583333334</v>
      </c>
      <c r="F319" t="s">
        <v>13</v>
      </c>
      <c r="G319" t="s">
        <v>40</v>
      </c>
      <c r="H319" t="s">
        <v>27</v>
      </c>
      <c r="I319" s="7">
        <v>10.08</v>
      </c>
      <c r="J319" t="s">
        <v>16</v>
      </c>
      <c r="K319" t="s">
        <v>44</v>
      </c>
      <c r="L319" t="s">
        <v>58</v>
      </c>
      <c r="M319" s="7">
        <f>IF(A319=orden_agrupada!A319,orden_agrupada!B319,-1)+I319</f>
        <v>39.08</v>
      </c>
      <c r="N319" s="5">
        <f t="shared" si="28"/>
        <v>45019.147916666669</v>
      </c>
      <c r="O319" s="6">
        <f t="shared" si="29"/>
        <v>45019.147916666669</v>
      </c>
      <c r="P319" s="6">
        <f t="shared" si="30"/>
        <v>45019.214583333334</v>
      </c>
      <c r="Q319" s="6">
        <f t="shared" si="31"/>
        <v>6.6666666665696539E-2</v>
      </c>
      <c r="R319" s="2">
        <f>IF(A319=orden_agrupada!A319,orden_agrupada!D319/60,-1)</f>
        <v>0.65</v>
      </c>
      <c r="S319" s="6">
        <f t="shared" si="32"/>
        <v>3.9583333332363205E-2</v>
      </c>
      <c r="T319" s="6" t="str">
        <f t="shared" si="33"/>
        <v>SI</v>
      </c>
      <c r="U319" s="6" t="str">
        <f t="shared" si="34"/>
        <v>lunes</v>
      </c>
      <c r="V319" s="7">
        <f>IF(A319=orden_agrupada!A319,orden_agrupada!B319,-1)</f>
        <v>29</v>
      </c>
      <c r="W319" s="7">
        <f>IF(A319=orden_agrupada!A319,orden_agrupada!C319,-1)</f>
        <v>12</v>
      </c>
    </row>
    <row r="320" spans="1:23" x14ac:dyDescent="0.3">
      <c r="A320">
        <v>319</v>
      </c>
      <c r="B320" t="s">
        <v>334</v>
      </c>
      <c r="C320">
        <v>1</v>
      </c>
      <c r="D320" s="1">
        <v>45019.033333333333</v>
      </c>
      <c r="E320" s="1">
        <v>45019.165972222225</v>
      </c>
      <c r="F320" t="s">
        <v>20</v>
      </c>
      <c r="G320" t="s">
        <v>14</v>
      </c>
      <c r="H320" t="s">
        <v>22</v>
      </c>
      <c r="I320" s="7">
        <v>30.05</v>
      </c>
      <c r="J320" t="s">
        <v>28</v>
      </c>
      <c r="K320" t="s">
        <v>49</v>
      </c>
      <c r="L320" t="s">
        <v>45</v>
      </c>
      <c r="M320" s="7">
        <f>IF(A320=orden_agrupada!A320,orden_agrupada!B320,-1)+I320</f>
        <v>298.05</v>
      </c>
      <c r="N320" s="5">
        <f t="shared" si="28"/>
        <v>45019.033333333333</v>
      </c>
      <c r="O320" s="6">
        <f t="shared" si="29"/>
        <v>45019.033333333333</v>
      </c>
      <c r="P320" s="6">
        <f t="shared" si="30"/>
        <v>45019.165972222225</v>
      </c>
      <c r="Q320" s="6">
        <f t="shared" si="31"/>
        <v>0.13263888889196096</v>
      </c>
      <c r="R320" s="2">
        <f>IF(A320=orden_agrupada!A320,orden_agrupada!D320/60,-1)</f>
        <v>2.1</v>
      </c>
      <c r="S320" s="6">
        <f t="shared" si="32"/>
        <v>4.5138888891960965E-2</v>
      </c>
      <c r="T320" s="6" t="str">
        <f t="shared" si="33"/>
        <v>SI</v>
      </c>
      <c r="U320" s="6" t="str">
        <f t="shared" si="34"/>
        <v>lunes</v>
      </c>
      <c r="V320" s="7">
        <f>IF(A320=orden_agrupada!A320,orden_agrupada!B320,-1)</f>
        <v>268</v>
      </c>
      <c r="W320" s="7">
        <f>IF(A320=orden_agrupada!A320,orden_agrupada!C320,-1)</f>
        <v>106</v>
      </c>
    </row>
    <row r="321" spans="1:23" x14ac:dyDescent="0.3">
      <c r="A321">
        <v>320</v>
      </c>
      <c r="B321" t="s">
        <v>335</v>
      </c>
      <c r="C321">
        <v>1</v>
      </c>
      <c r="D321" s="1">
        <v>45019.0625</v>
      </c>
      <c r="E321" s="1">
        <v>45019.178472222222</v>
      </c>
      <c r="F321" t="s">
        <v>13</v>
      </c>
      <c r="G321" t="s">
        <v>14</v>
      </c>
      <c r="H321" t="s">
        <v>15</v>
      </c>
      <c r="I321" s="7">
        <v>44.02</v>
      </c>
      <c r="J321" t="s">
        <v>16</v>
      </c>
      <c r="K321" t="s">
        <v>17</v>
      </c>
      <c r="L321" t="s">
        <v>90</v>
      </c>
      <c r="M321" s="7">
        <f>IF(A321=orden_agrupada!A321,orden_agrupada!B321,-1)+I321</f>
        <v>142.02000000000001</v>
      </c>
      <c r="N321" s="5">
        <f t="shared" si="28"/>
        <v>45019.0625</v>
      </c>
      <c r="O321" s="6">
        <f t="shared" si="29"/>
        <v>45019.0625</v>
      </c>
      <c r="P321" s="6">
        <f t="shared" si="30"/>
        <v>45019.178472222222</v>
      </c>
      <c r="Q321" s="6">
        <f t="shared" si="31"/>
        <v>0.11597222222189885</v>
      </c>
      <c r="R321" s="2">
        <f>IF(A321=orden_agrupada!A321,orden_agrupada!D321/60,-1)</f>
        <v>2.1666666666666665</v>
      </c>
      <c r="S321" s="6">
        <f t="shared" si="32"/>
        <v>2.5694444444121084E-2</v>
      </c>
      <c r="T321" s="6" t="str">
        <f t="shared" si="33"/>
        <v>SI</v>
      </c>
      <c r="U321" s="6" t="str">
        <f t="shared" si="34"/>
        <v>lunes</v>
      </c>
      <c r="V321" s="7">
        <f>IF(A321=orden_agrupada!A321,orden_agrupada!B321,-1)</f>
        <v>98</v>
      </c>
      <c r="W321" s="7">
        <f>IF(A321=orden_agrupada!A321,orden_agrupada!C321,-1)</f>
        <v>39</v>
      </c>
    </row>
    <row r="322" spans="1:23" x14ac:dyDescent="0.3">
      <c r="A322">
        <v>321</v>
      </c>
      <c r="B322" t="s">
        <v>336</v>
      </c>
      <c r="C322">
        <v>5</v>
      </c>
      <c r="D322" s="1">
        <v>45019.086111111108</v>
      </c>
      <c r="E322" s="1">
        <v>45019.179166666669</v>
      </c>
      <c r="F322" t="s">
        <v>20</v>
      </c>
      <c r="G322" t="s">
        <v>14</v>
      </c>
      <c r="H322" t="s">
        <v>27</v>
      </c>
      <c r="I322" s="7">
        <v>23.59</v>
      </c>
      <c r="J322" t="s">
        <v>28</v>
      </c>
      <c r="K322" t="s">
        <v>44</v>
      </c>
      <c r="L322" t="s">
        <v>55</v>
      </c>
      <c r="M322" s="7">
        <f>IF(A322=orden_agrupada!A322,orden_agrupada!B322,-1)+I322</f>
        <v>164.59</v>
      </c>
      <c r="N322" s="5">
        <f t="shared" ref="N322:N385" si="35">D322</f>
        <v>45019.086111111108</v>
      </c>
      <c r="O322" s="6">
        <f t="shared" ref="O322:O385" si="36">D322</f>
        <v>45019.086111111108</v>
      </c>
      <c r="P322" s="6">
        <f t="shared" ref="P322:P385" si="37">E322</f>
        <v>45019.179166666669</v>
      </c>
      <c r="Q322" s="6">
        <f t="shared" ref="Q322:Q385" si="38">IF(J322="Ocupada",(P322-O322)+15/1440,P322-O322)</f>
        <v>9.3055555560567882E-2</v>
      </c>
      <c r="R322" s="2">
        <f>IF(A322=orden_agrupada!A322,orden_agrupada!D322/60,-1)</f>
        <v>1.5833333333333333</v>
      </c>
      <c r="S322" s="6">
        <f t="shared" ref="S322:S385" si="39">IF(Q322-(R322*(1/24))&gt;0,Q322-(R322*(1/24)),0)</f>
        <v>2.7083333338345672E-2</v>
      </c>
      <c r="T322" s="6" t="str">
        <f t="shared" ref="T322:T385" si="40">IF(S322&gt;0,"SI","NO")</f>
        <v>SI</v>
      </c>
      <c r="U322" s="6" t="str">
        <f t="shared" ref="U322:U385" si="41">TEXT(N322, "dddd")</f>
        <v>lunes</v>
      </c>
      <c r="V322" s="7">
        <f>IF(A322=orden_agrupada!A322,orden_agrupada!B322,-1)</f>
        <v>141</v>
      </c>
      <c r="W322" s="7">
        <f>IF(A322=orden_agrupada!A322,orden_agrupada!C322,-1)</f>
        <v>57</v>
      </c>
    </row>
    <row r="323" spans="1:23" x14ac:dyDescent="0.3">
      <c r="A323">
        <v>322</v>
      </c>
      <c r="B323" t="s">
        <v>337</v>
      </c>
      <c r="C323">
        <v>1</v>
      </c>
      <c r="D323" s="1">
        <v>45019.15347222222</v>
      </c>
      <c r="E323" s="1">
        <v>45019.240972222222</v>
      </c>
      <c r="F323" t="s">
        <v>26</v>
      </c>
      <c r="G323" t="s">
        <v>40</v>
      </c>
      <c r="H323" t="s">
        <v>27</v>
      </c>
      <c r="I323" s="7">
        <v>24.69</v>
      </c>
      <c r="J323" t="s">
        <v>43</v>
      </c>
      <c r="K323" t="s">
        <v>64</v>
      </c>
      <c r="L323" t="s">
        <v>45</v>
      </c>
      <c r="M323" s="7">
        <f>IF(A323=orden_agrupada!A323,orden_agrupada!B323,-1)+I323</f>
        <v>109.69</v>
      </c>
      <c r="N323" s="5">
        <f t="shared" si="35"/>
        <v>45019.15347222222</v>
      </c>
      <c r="O323" s="6">
        <f t="shared" si="36"/>
        <v>45019.15347222222</v>
      </c>
      <c r="P323" s="6">
        <f t="shared" si="37"/>
        <v>45019.240972222222</v>
      </c>
      <c r="Q323" s="6">
        <f t="shared" si="38"/>
        <v>9.7916666668121863E-2</v>
      </c>
      <c r="R323" s="2">
        <f>IF(A323=orden_agrupada!A323,orden_agrupada!D323/60,-1)</f>
        <v>1</v>
      </c>
      <c r="S323" s="6">
        <f t="shared" si="39"/>
        <v>5.6250000001455198E-2</v>
      </c>
      <c r="T323" s="6" t="str">
        <f t="shared" si="40"/>
        <v>SI</v>
      </c>
      <c r="U323" s="6" t="str">
        <f t="shared" si="41"/>
        <v>lunes</v>
      </c>
      <c r="V323" s="7">
        <f>IF(A323=orden_agrupada!A323,orden_agrupada!B323,-1)</f>
        <v>85</v>
      </c>
      <c r="W323" s="7">
        <f>IF(A323=orden_agrupada!A323,orden_agrupada!C323,-1)</f>
        <v>34</v>
      </c>
    </row>
    <row r="324" spans="1:23" x14ac:dyDescent="0.3">
      <c r="A324">
        <v>323</v>
      </c>
      <c r="B324" t="s">
        <v>338</v>
      </c>
      <c r="C324">
        <v>1</v>
      </c>
      <c r="D324" s="1">
        <v>45019.057638888888</v>
      </c>
      <c r="E324" s="1">
        <v>45019.179861111108</v>
      </c>
      <c r="F324" t="s">
        <v>32</v>
      </c>
      <c r="G324" t="s">
        <v>21</v>
      </c>
      <c r="H324" t="s">
        <v>22</v>
      </c>
      <c r="I324" s="7">
        <v>44.3</v>
      </c>
      <c r="J324" t="s">
        <v>28</v>
      </c>
      <c r="K324" t="s">
        <v>67</v>
      </c>
      <c r="L324" t="s">
        <v>47</v>
      </c>
      <c r="M324" s="7">
        <f>IF(A324=orden_agrupada!A324,orden_agrupada!B324,-1)+I324</f>
        <v>252.3</v>
      </c>
      <c r="N324" s="5">
        <f t="shared" si="35"/>
        <v>45019.057638888888</v>
      </c>
      <c r="O324" s="6">
        <f t="shared" si="36"/>
        <v>45019.057638888888</v>
      </c>
      <c r="P324" s="6">
        <f t="shared" si="37"/>
        <v>45019.179861111108</v>
      </c>
      <c r="Q324" s="6">
        <f t="shared" si="38"/>
        <v>0.12222222222044365</v>
      </c>
      <c r="R324" s="2">
        <f>IF(A324=orden_agrupada!A324,orden_agrupada!D324/60,-1)</f>
        <v>2.0333333333333332</v>
      </c>
      <c r="S324" s="6">
        <f t="shared" si="39"/>
        <v>3.7499999998221442E-2</v>
      </c>
      <c r="T324" s="6" t="str">
        <f t="shared" si="40"/>
        <v>SI</v>
      </c>
      <c r="U324" s="6" t="str">
        <f t="shared" si="41"/>
        <v>lunes</v>
      </c>
      <c r="V324" s="7">
        <f>IF(A324=orden_agrupada!A324,orden_agrupada!B324,-1)</f>
        <v>208</v>
      </c>
      <c r="W324" s="7">
        <f>IF(A324=orden_agrupada!A324,orden_agrupada!C324,-1)</f>
        <v>87</v>
      </c>
    </row>
    <row r="325" spans="1:23" x14ac:dyDescent="0.3">
      <c r="A325">
        <v>324</v>
      </c>
      <c r="B325" t="s">
        <v>339</v>
      </c>
      <c r="C325">
        <v>6</v>
      </c>
      <c r="D325" s="1">
        <v>45019.029861111114</v>
      </c>
      <c r="E325" s="1">
        <v>45019.07708333333</v>
      </c>
      <c r="F325" t="s">
        <v>20</v>
      </c>
      <c r="G325" t="s">
        <v>40</v>
      </c>
      <c r="H325" t="s">
        <v>27</v>
      </c>
      <c r="I325" s="7">
        <v>21.6</v>
      </c>
      <c r="J325" t="s">
        <v>28</v>
      </c>
      <c r="K325" t="s">
        <v>37</v>
      </c>
      <c r="L325" t="s">
        <v>50</v>
      </c>
      <c r="M325" s="7">
        <f>IF(A325=orden_agrupada!A325,orden_agrupada!B325,-1)+I325</f>
        <v>158.6</v>
      </c>
      <c r="N325" s="5">
        <f t="shared" si="35"/>
        <v>45019.029861111114</v>
      </c>
      <c r="O325" s="6">
        <f t="shared" si="36"/>
        <v>45019.029861111114</v>
      </c>
      <c r="P325" s="6">
        <f t="shared" si="37"/>
        <v>45019.07708333333</v>
      </c>
      <c r="Q325" s="6">
        <f t="shared" si="38"/>
        <v>4.722222221607808E-2</v>
      </c>
      <c r="R325" s="2">
        <f>IF(A325=orden_agrupada!A325,orden_agrupada!D325/60,-1)</f>
        <v>1.5</v>
      </c>
      <c r="S325" s="6">
        <f t="shared" si="39"/>
        <v>0</v>
      </c>
      <c r="T325" s="6" t="str">
        <f t="shared" si="40"/>
        <v>NO</v>
      </c>
      <c r="U325" s="6" t="str">
        <f t="shared" si="41"/>
        <v>lunes</v>
      </c>
      <c r="V325" s="7">
        <f>IF(A325=orden_agrupada!A325,orden_agrupada!B325,-1)</f>
        <v>137</v>
      </c>
      <c r="W325" s="7">
        <f>IF(A325=orden_agrupada!A325,orden_agrupada!C325,-1)</f>
        <v>56</v>
      </c>
    </row>
    <row r="326" spans="1:23" x14ac:dyDescent="0.3">
      <c r="A326">
        <v>325</v>
      </c>
      <c r="B326" t="s">
        <v>340</v>
      </c>
      <c r="C326">
        <v>1</v>
      </c>
      <c r="D326" s="1">
        <v>45019.041666666664</v>
      </c>
      <c r="E326" s="1">
        <v>45019.095833333333</v>
      </c>
      <c r="F326" t="s">
        <v>26</v>
      </c>
      <c r="G326" t="s">
        <v>14</v>
      </c>
      <c r="H326" t="s">
        <v>27</v>
      </c>
      <c r="I326" s="7">
        <v>32.5</v>
      </c>
      <c r="J326" t="s">
        <v>16</v>
      </c>
      <c r="K326" t="s">
        <v>37</v>
      </c>
      <c r="L326" t="s">
        <v>90</v>
      </c>
      <c r="M326" s="7">
        <f>IF(A326=orden_agrupada!A326,orden_agrupada!B326,-1)+I326</f>
        <v>186.5</v>
      </c>
      <c r="N326" s="5">
        <f t="shared" si="35"/>
        <v>45019.041666666664</v>
      </c>
      <c r="O326" s="6">
        <f t="shared" si="36"/>
        <v>45019.041666666664</v>
      </c>
      <c r="P326" s="6">
        <f t="shared" si="37"/>
        <v>45019.095833333333</v>
      </c>
      <c r="Q326" s="6">
        <f t="shared" si="38"/>
        <v>5.4166666668606922E-2</v>
      </c>
      <c r="R326" s="2">
        <f>IF(A326=orden_agrupada!A326,orden_agrupada!D326/60,-1)</f>
        <v>1.1833333333333333</v>
      </c>
      <c r="S326" s="6">
        <f t="shared" si="39"/>
        <v>4.8611111130513682E-3</v>
      </c>
      <c r="T326" s="6" t="str">
        <f t="shared" si="40"/>
        <v>SI</v>
      </c>
      <c r="U326" s="6" t="str">
        <f t="shared" si="41"/>
        <v>lunes</v>
      </c>
      <c r="V326" s="7">
        <f>IF(A326=orden_agrupada!A326,orden_agrupada!B326,-1)</f>
        <v>154</v>
      </c>
      <c r="W326" s="7">
        <f>IF(A326=orden_agrupada!A326,orden_agrupada!C326,-1)</f>
        <v>61</v>
      </c>
    </row>
    <row r="327" spans="1:23" x14ac:dyDescent="0.3">
      <c r="A327">
        <v>326</v>
      </c>
      <c r="B327" t="s">
        <v>341</v>
      </c>
      <c r="C327">
        <v>4</v>
      </c>
      <c r="D327" s="1">
        <v>45020.068749999999</v>
      </c>
      <c r="E327" s="1">
        <v>45020.231944444444</v>
      </c>
      <c r="F327" t="s">
        <v>20</v>
      </c>
      <c r="G327" t="s">
        <v>21</v>
      </c>
      <c r="H327" t="s">
        <v>15</v>
      </c>
      <c r="I327" s="7">
        <v>13.85</v>
      </c>
      <c r="J327" t="s">
        <v>43</v>
      </c>
      <c r="K327" t="s">
        <v>37</v>
      </c>
      <c r="L327" t="s">
        <v>41</v>
      </c>
      <c r="M327" s="7">
        <f>IF(A327=orden_agrupada!A327,orden_agrupada!B327,-1)+I327</f>
        <v>94.85</v>
      </c>
      <c r="N327" s="5">
        <f t="shared" si="35"/>
        <v>45020.068749999999</v>
      </c>
      <c r="O327" s="6">
        <f t="shared" si="36"/>
        <v>45020.068749999999</v>
      </c>
      <c r="P327" s="6">
        <f t="shared" si="37"/>
        <v>45020.231944444444</v>
      </c>
      <c r="Q327" s="6">
        <f t="shared" si="38"/>
        <v>0.17361111111191954</v>
      </c>
      <c r="R327" s="2">
        <f>IF(A327=orden_agrupada!A327,orden_agrupada!D327/60,-1)</f>
        <v>1.5166666666666666</v>
      </c>
      <c r="S327" s="6">
        <f t="shared" si="39"/>
        <v>0.1104166666674751</v>
      </c>
      <c r="T327" s="6" t="str">
        <f t="shared" si="40"/>
        <v>SI</v>
      </c>
      <c r="U327" s="6" t="str">
        <f t="shared" si="41"/>
        <v>martes</v>
      </c>
      <c r="V327" s="7">
        <f>IF(A327=orden_agrupada!A327,orden_agrupada!B327,-1)</f>
        <v>81</v>
      </c>
      <c r="W327" s="7">
        <f>IF(A327=orden_agrupada!A327,orden_agrupada!C327,-1)</f>
        <v>34</v>
      </c>
    </row>
    <row r="328" spans="1:23" x14ac:dyDescent="0.3">
      <c r="A328">
        <v>327</v>
      </c>
      <c r="B328" t="s">
        <v>240</v>
      </c>
      <c r="C328">
        <v>5</v>
      </c>
      <c r="D328" s="1">
        <v>45020.124305555553</v>
      </c>
      <c r="E328" s="1">
        <v>45020.191666666666</v>
      </c>
      <c r="F328" t="s">
        <v>32</v>
      </c>
      <c r="G328" t="s">
        <v>40</v>
      </c>
      <c r="H328" t="s">
        <v>27</v>
      </c>
      <c r="I328" s="7">
        <v>15.08</v>
      </c>
      <c r="J328" t="s">
        <v>16</v>
      </c>
      <c r="K328" t="s">
        <v>23</v>
      </c>
      <c r="L328" t="s">
        <v>53</v>
      </c>
      <c r="M328" s="7">
        <f>IF(A328=orden_agrupada!A328,orden_agrupada!B328,-1)+I328</f>
        <v>162.08000000000001</v>
      </c>
      <c r="N328" s="5">
        <f t="shared" si="35"/>
        <v>45020.124305555553</v>
      </c>
      <c r="O328" s="6">
        <f t="shared" si="36"/>
        <v>45020.124305555553</v>
      </c>
      <c r="P328" s="6">
        <f t="shared" si="37"/>
        <v>45020.191666666666</v>
      </c>
      <c r="Q328" s="6">
        <f t="shared" si="38"/>
        <v>6.7361111112404615E-2</v>
      </c>
      <c r="R328" s="2">
        <f>IF(A328=orden_agrupada!A328,orden_agrupada!D328/60,-1)</f>
        <v>1.2333333333333334</v>
      </c>
      <c r="S328" s="6">
        <f t="shared" si="39"/>
        <v>1.5972222223515728E-2</v>
      </c>
      <c r="T328" s="6" t="str">
        <f t="shared" si="40"/>
        <v>SI</v>
      </c>
      <c r="U328" s="6" t="str">
        <f t="shared" si="41"/>
        <v>martes</v>
      </c>
      <c r="V328" s="7">
        <f>IF(A328=orden_agrupada!A328,orden_agrupada!B328,-1)</f>
        <v>147</v>
      </c>
      <c r="W328" s="7">
        <f>IF(A328=orden_agrupada!A328,orden_agrupada!C328,-1)</f>
        <v>61</v>
      </c>
    </row>
    <row r="329" spans="1:23" x14ac:dyDescent="0.3">
      <c r="A329">
        <v>328</v>
      </c>
      <c r="B329" t="s">
        <v>342</v>
      </c>
      <c r="C329">
        <v>3</v>
      </c>
      <c r="D329" s="1">
        <v>45020.072222222225</v>
      </c>
      <c r="E329" s="1">
        <v>45020.171527777777</v>
      </c>
      <c r="F329" t="s">
        <v>26</v>
      </c>
      <c r="G329" t="s">
        <v>40</v>
      </c>
      <c r="H329" t="s">
        <v>27</v>
      </c>
      <c r="I329" s="7">
        <v>13.85</v>
      </c>
      <c r="J329" t="s">
        <v>16</v>
      </c>
      <c r="K329" t="s">
        <v>67</v>
      </c>
      <c r="L329" t="s">
        <v>41</v>
      </c>
      <c r="M329" s="7">
        <f>IF(A329=orden_agrupada!A329,orden_agrupada!B329,-1)+I329</f>
        <v>48.85</v>
      </c>
      <c r="N329" s="5">
        <f t="shared" si="35"/>
        <v>45020.072222222225</v>
      </c>
      <c r="O329" s="6">
        <f t="shared" si="36"/>
        <v>45020.072222222225</v>
      </c>
      <c r="P329" s="6">
        <f t="shared" si="37"/>
        <v>45020.171527777777</v>
      </c>
      <c r="Q329" s="6">
        <f t="shared" si="38"/>
        <v>9.9305555551836733E-2</v>
      </c>
      <c r="R329" s="2">
        <f>IF(A329=orden_agrupada!A329,orden_agrupada!D329/60,-1)</f>
        <v>0.35</v>
      </c>
      <c r="S329" s="6">
        <f t="shared" si="39"/>
        <v>8.4722222218503396E-2</v>
      </c>
      <c r="T329" s="6" t="str">
        <f t="shared" si="40"/>
        <v>SI</v>
      </c>
      <c r="U329" s="6" t="str">
        <f t="shared" si="41"/>
        <v>martes</v>
      </c>
      <c r="V329" s="7">
        <f>IF(A329=orden_agrupada!A329,orden_agrupada!B329,-1)</f>
        <v>35</v>
      </c>
      <c r="W329" s="7">
        <f>IF(A329=orden_agrupada!A329,orden_agrupada!C329,-1)</f>
        <v>14</v>
      </c>
    </row>
    <row r="330" spans="1:23" x14ac:dyDescent="0.3">
      <c r="A330">
        <v>329</v>
      </c>
      <c r="B330" t="s">
        <v>343</v>
      </c>
      <c r="C330">
        <v>1</v>
      </c>
      <c r="D330" s="1">
        <v>45020.018055555556</v>
      </c>
      <c r="E330" s="1">
        <v>45020.111805555556</v>
      </c>
      <c r="F330" t="s">
        <v>26</v>
      </c>
      <c r="G330" t="s">
        <v>14</v>
      </c>
      <c r="H330" t="s">
        <v>27</v>
      </c>
      <c r="I330" s="7">
        <v>38.89</v>
      </c>
      <c r="J330" t="s">
        <v>43</v>
      </c>
      <c r="K330" t="s">
        <v>49</v>
      </c>
      <c r="L330" t="s">
        <v>90</v>
      </c>
      <c r="M330" s="7">
        <f>IF(A330=orden_agrupada!A330,orden_agrupada!B330,-1)+I330</f>
        <v>245.89</v>
      </c>
      <c r="N330" s="5">
        <f t="shared" si="35"/>
        <v>45020.018055555556</v>
      </c>
      <c r="O330" s="6">
        <f t="shared" si="36"/>
        <v>45020.018055555556</v>
      </c>
      <c r="P330" s="6">
        <f t="shared" si="37"/>
        <v>45020.111805555556</v>
      </c>
      <c r="Q330" s="6">
        <f t="shared" si="38"/>
        <v>0.10416666666666667</v>
      </c>
      <c r="R330" s="2">
        <f>IF(A330=orden_agrupada!A330,orden_agrupada!D330/60,-1)</f>
        <v>2.3166666666666669</v>
      </c>
      <c r="S330" s="6">
        <f t="shared" si="39"/>
        <v>7.6388888888888895E-3</v>
      </c>
      <c r="T330" s="6" t="str">
        <f t="shared" si="40"/>
        <v>SI</v>
      </c>
      <c r="U330" s="6" t="str">
        <f t="shared" si="41"/>
        <v>martes</v>
      </c>
      <c r="V330" s="7">
        <f>IF(A330=orden_agrupada!A330,orden_agrupada!B330,-1)</f>
        <v>207</v>
      </c>
      <c r="W330" s="7">
        <f>IF(A330=orden_agrupada!A330,orden_agrupada!C330,-1)</f>
        <v>79</v>
      </c>
    </row>
    <row r="331" spans="1:23" x14ac:dyDescent="0.3">
      <c r="A331">
        <v>330</v>
      </c>
      <c r="B331" t="s">
        <v>344</v>
      </c>
      <c r="C331">
        <v>6</v>
      </c>
      <c r="D331" s="1">
        <v>45020.076388888891</v>
      </c>
      <c r="E331" s="1">
        <v>45020.164583333331</v>
      </c>
      <c r="F331" t="s">
        <v>13</v>
      </c>
      <c r="G331" t="s">
        <v>21</v>
      </c>
      <c r="H331" t="s">
        <v>27</v>
      </c>
      <c r="I331" s="7">
        <v>32.17</v>
      </c>
      <c r="J331" t="s">
        <v>43</v>
      </c>
      <c r="K331" t="s">
        <v>49</v>
      </c>
      <c r="L331" t="s">
        <v>81</v>
      </c>
      <c r="M331" s="7">
        <f>IF(A331=orden_agrupada!A331,orden_agrupada!B331,-1)+I331</f>
        <v>249.17000000000002</v>
      </c>
      <c r="N331" s="5">
        <f t="shared" si="35"/>
        <v>45020.076388888891</v>
      </c>
      <c r="O331" s="6">
        <f t="shared" si="36"/>
        <v>45020.076388888891</v>
      </c>
      <c r="P331" s="6">
        <f t="shared" si="37"/>
        <v>45020.164583333331</v>
      </c>
      <c r="Q331" s="6">
        <f t="shared" si="38"/>
        <v>9.8611111107553981E-2</v>
      </c>
      <c r="R331" s="2">
        <f>IF(A331=orden_agrupada!A331,orden_agrupada!D331/60,-1)</f>
        <v>2.3333333333333335</v>
      </c>
      <c r="S331" s="6">
        <f t="shared" si="39"/>
        <v>1.3888888853317571E-3</v>
      </c>
      <c r="T331" s="6" t="str">
        <f t="shared" si="40"/>
        <v>SI</v>
      </c>
      <c r="U331" s="6" t="str">
        <f t="shared" si="41"/>
        <v>martes</v>
      </c>
      <c r="V331" s="7">
        <f>IF(A331=orden_agrupada!A331,orden_agrupada!B331,-1)</f>
        <v>217</v>
      </c>
      <c r="W331" s="7">
        <f>IF(A331=orden_agrupada!A331,orden_agrupada!C331,-1)</f>
        <v>87</v>
      </c>
    </row>
    <row r="332" spans="1:23" x14ac:dyDescent="0.3">
      <c r="A332">
        <v>331</v>
      </c>
      <c r="B332" t="s">
        <v>345</v>
      </c>
      <c r="C332">
        <v>3</v>
      </c>
      <c r="D332" s="1">
        <v>45020.129166666666</v>
      </c>
      <c r="E332" s="1">
        <v>45020.261805555558</v>
      </c>
      <c r="F332" t="s">
        <v>36</v>
      </c>
      <c r="G332" t="s">
        <v>40</v>
      </c>
      <c r="H332" t="s">
        <v>15</v>
      </c>
      <c r="I332" s="7">
        <v>36.61</v>
      </c>
      <c r="J332" t="s">
        <v>16</v>
      </c>
      <c r="K332" t="s">
        <v>33</v>
      </c>
      <c r="L332" t="s">
        <v>38</v>
      </c>
      <c r="M332" s="7">
        <f>IF(A332=orden_agrupada!A332,orden_agrupada!B332,-1)+I332</f>
        <v>209.61</v>
      </c>
      <c r="N332" s="5">
        <f t="shared" si="35"/>
        <v>45020.129166666666</v>
      </c>
      <c r="O332" s="6">
        <f t="shared" si="36"/>
        <v>45020.129166666666</v>
      </c>
      <c r="P332" s="6">
        <f t="shared" si="37"/>
        <v>45020.261805555558</v>
      </c>
      <c r="Q332" s="6">
        <f t="shared" si="38"/>
        <v>0.13263888889196096</v>
      </c>
      <c r="R332" s="2">
        <f>IF(A332=orden_agrupada!A332,orden_agrupada!D332/60,-1)</f>
        <v>2.0166666666666666</v>
      </c>
      <c r="S332" s="6">
        <f t="shared" si="39"/>
        <v>4.8611111114183189E-2</v>
      </c>
      <c r="T332" s="6" t="str">
        <f t="shared" si="40"/>
        <v>SI</v>
      </c>
      <c r="U332" s="6" t="str">
        <f t="shared" si="41"/>
        <v>martes</v>
      </c>
      <c r="V332" s="7">
        <f>IF(A332=orden_agrupada!A332,orden_agrupada!B332,-1)</f>
        <v>173</v>
      </c>
      <c r="W332" s="7">
        <f>IF(A332=orden_agrupada!A332,orden_agrupada!C332,-1)</f>
        <v>70</v>
      </c>
    </row>
    <row r="333" spans="1:23" x14ac:dyDescent="0.3">
      <c r="A333">
        <v>332</v>
      </c>
      <c r="B333" t="s">
        <v>346</v>
      </c>
      <c r="C333">
        <v>1</v>
      </c>
      <c r="D333" s="1">
        <v>45020.009722222225</v>
      </c>
      <c r="E333" s="1">
        <v>45020.061805555553</v>
      </c>
      <c r="F333" t="s">
        <v>26</v>
      </c>
      <c r="G333" t="s">
        <v>14</v>
      </c>
      <c r="H333" t="s">
        <v>15</v>
      </c>
      <c r="I333" s="7">
        <v>25.21</v>
      </c>
      <c r="J333" t="s">
        <v>16</v>
      </c>
      <c r="K333" t="s">
        <v>79</v>
      </c>
      <c r="L333" t="s">
        <v>30</v>
      </c>
      <c r="M333" s="7">
        <f>IF(A333=orden_agrupada!A333,orden_agrupada!B333,-1)+I333</f>
        <v>145.21</v>
      </c>
      <c r="N333" s="5">
        <f t="shared" si="35"/>
        <v>45020.009722222225</v>
      </c>
      <c r="O333" s="6">
        <f t="shared" si="36"/>
        <v>45020.009722222225</v>
      </c>
      <c r="P333" s="6">
        <f t="shared" si="37"/>
        <v>45020.061805555553</v>
      </c>
      <c r="Q333" s="6">
        <f t="shared" si="38"/>
        <v>5.2083333328482695E-2</v>
      </c>
      <c r="R333" s="2">
        <f>IF(A333=orden_agrupada!A333,orden_agrupada!D333/60,-1)</f>
        <v>0.28333333333333333</v>
      </c>
      <c r="S333" s="6">
        <f t="shared" si="39"/>
        <v>4.027777777292714E-2</v>
      </c>
      <c r="T333" s="6" t="str">
        <f t="shared" si="40"/>
        <v>SI</v>
      </c>
      <c r="U333" s="6" t="str">
        <f t="shared" si="41"/>
        <v>martes</v>
      </c>
      <c r="V333" s="7">
        <f>IF(A333=orden_agrupada!A333,orden_agrupada!B333,-1)</f>
        <v>120</v>
      </c>
      <c r="W333" s="7">
        <f>IF(A333=orden_agrupada!A333,orden_agrupada!C333,-1)</f>
        <v>45</v>
      </c>
    </row>
    <row r="334" spans="1:23" x14ac:dyDescent="0.3">
      <c r="A334">
        <v>333</v>
      </c>
      <c r="B334" t="s">
        <v>347</v>
      </c>
      <c r="C334">
        <v>1</v>
      </c>
      <c r="D334" s="1">
        <v>45020.131944444445</v>
      </c>
      <c r="E334" s="1">
        <v>45020.186805555553</v>
      </c>
      <c r="F334" t="s">
        <v>36</v>
      </c>
      <c r="G334" t="s">
        <v>40</v>
      </c>
      <c r="H334" t="s">
        <v>27</v>
      </c>
      <c r="I334" s="7">
        <v>13.19</v>
      </c>
      <c r="J334" t="s">
        <v>28</v>
      </c>
      <c r="K334" t="s">
        <v>33</v>
      </c>
      <c r="L334" t="s">
        <v>93</v>
      </c>
      <c r="M334" s="7">
        <f>IF(A334=orden_agrupada!A334,orden_agrupada!B334,-1)+I334</f>
        <v>85.19</v>
      </c>
      <c r="N334" s="5">
        <f t="shared" si="35"/>
        <v>45020.131944444445</v>
      </c>
      <c r="O334" s="6">
        <f t="shared" si="36"/>
        <v>45020.131944444445</v>
      </c>
      <c r="P334" s="6">
        <f t="shared" si="37"/>
        <v>45020.186805555553</v>
      </c>
      <c r="Q334" s="6">
        <f t="shared" si="38"/>
        <v>5.486111110803904E-2</v>
      </c>
      <c r="R334" s="2">
        <f>IF(A334=orden_agrupada!A334,orden_agrupada!D334/60,-1)</f>
        <v>1.0166666666666666</v>
      </c>
      <c r="S334" s="6">
        <f t="shared" si="39"/>
        <v>1.2499999996927934E-2</v>
      </c>
      <c r="T334" s="6" t="str">
        <f t="shared" si="40"/>
        <v>SI</v>
      </c>
      <c r="U334" s="6" t="str">
        <f t="shared" si="41"/>
        <v>martes</v>
      </c>
      <c r="V334" s="7">
        <f>IF(A334=orden_agrupada!A334,orden_agrupada!B334,-1)</f>
        <v>72</v>
      </c>
      <c r="W334" s="7">
        <f>IF(A334=orden_agrupada!A334,orden_agrupada!C334,-1)</f>
        <v>30</v>
      </c>
    </row>
    <row r="335" spans="1:23" x14ac:dyDescent="0.3">
      <c r="A335">
        <v>334</v>
      </c>
      <c r="B335" t="s">
        <v>348</v>
      </c>
      <c r="C335">
        <v>4</v>
      </c>
      <c r="D335" s="1">
        <v>45020.118750000001</v>
      </c>
      <c r="E335" s="1">
        <v>45020.271527777775</v>
      </c>
      <c r="F335" t="s">
        <v>20</v>
      </c>
      <c r="G335" t="s">
        <v>21</v>
      </c>
      <c r="H335" t="s">
        <v>27</v>
      </c>
      <c r="I335" s="7">
        <v>17.5</v>
      </c>
      <c r="J335" t="s">
        <v>28</v>
      </c>
      <c r="K335" t="s">
        <v>79</v>
      </c>
      <c r="L335" t="s">
        <v>90</v>
      </c>
      <c r="M335" s="7">
        <f>IF(A335=orden_agrupada!A335,orden_agrupada!B335,-1)+I335</f>
        <v>190.5</v>
      </c>
      <c r="N335" s="5">
        <f t="shared" si="35"/>
        <v>45020.118750000001</v>
      </c>
      <c r="O335" s="6">
        <f t="shared" si="36"/>
        <v>45020.118750000001</v>
      </c>
      <c r="P335" s="6">
        <f t="shared" si="37"/>
        <v>45020.271527777775</v>
      </c>
      <c r="Q335" s="6">
        <f t="shared" si="38"/>
        <v>0.15277777777373558</v>
      </c>
      <c r="R335" s="2">
        <f>IF(A335=orden_agrupada!A335,orden_agrupada!D335/60,-1)</f>
        <v>2.6</v>
      </c>
      <c r="S335" s="6">
        <f t="shared" si="39"/>
        <v>4.4444444440402242E-2</v>
      </c>
      <c r="T335" s="6" t="str">
        <f t="shared" si="40"/>
        <v>SI</v>
      </c>
      <c r="U335" s="6" t="str">
        <f t="shared" si="41"/>
        <v>martes</v>
      </c>
      <c r="V335" s="7">
        <f>IF(A335=orden_agrupada!A335,orden_agrupada!B335,-1)</f>
        <v>173</v>
      </c>
      <c r="W335" s="7">
        <f>IF(A335=orden_agrupada!A335,orden_agrupada!C335,-1)</f>
        <v>69</v>
      </c>
    </row>
    <row r="336" spans="1:23" x14ac:dyDescent="0.3">
      <c r="A336">
        <v>335</v>
      </c>
      <c r="B336" t="s">
        <v>349</v>
      </c>
      <c r="C336">
        <v>3</v>
      </c>
      <c r="D336" s="1">
        <v>45020.080555555556</v>
      </c>
      <c r="E336" s="1">
        <v>45020.131249999999</v>
      </c>
      <c r="F336" t="s">
        <v>36</v>
      </c>
      <c r="G336" t="s">
        <v>14</v>
      </c>
      <c r="H336" t="s">
        <v>15</v>
      </c>
      <c r="I336" s="7">
        <v>41.56</v>
      </c>
      <c r="J336" t="s">
        <v>28</v>
      </c>
      <c r="K336" t="s">
        <v>29</v>
      </c>
      <c r="L336" t="s">
        <v>50</v>
      </c>
      <c r="M336" s="7">
        <f>IF(A336=orden_agrupada!A336,orden_agrupada!B336,-1)+I336</f>
        <v>155.56</v>
      </c>
      <c r="N336" s="5">
        <f t="shared" si="35"/>
        <v>45020.080555555556</v>
      </c>
      <c r="O336" s="6">
        <f t="shared" si="36"/>
        <v>45020.080555555556</v>
      </c>
      <c r="P336" s="6">
        <f t="shared" si="37"/>
        <v>45020.131249999999</v>
      </c>
      <c r="Q336" s="6">
        <f t="shared" si="38"/>
        <v>5.0694444442342501E-2</v>
      </c>
      <c r="R336" s="2">
        <f>IF(A336=orden_agrupada!A336,orden_agrupada!D336/60,-1)</f>
        <v>1.1499999999999999</v>
      </c>
      <c r="S336" s="6">
        <f t="shared" si="39"/>
        <v>2.7777777756758382E-3</v>
      </c>
      <c r="T336" s="6" t="str">
        <f t="shared" si="40"/>
        <v>SI</v>
      </c>
      <c r="U336" s="6" t="str">
        <f t="shared" si="41"/>
        <v>martes</v>
      </c>
      <c r="V336" s="7">
        <f>IF(A336=orden_agrupada!A336,orden_agrupada!B336,-1)</f>
        <v>114</v>
      </c>
      <c r="W336" s="7">
        <f>IF(A336=orden_agrupada!A336,orden_agrupada!C336,-1)</f>
        <v>48</v>
      </c>
    </row>
    <row r="337" spans="1:23" x14ac:dyDescent="0.3">
      <c r="A337">
        <v>336</v>
      </c>
      <c r="B337" t="s">
        <v>350</v>
      </c>
      <c r="C337">
        <v>5</v>
      </c>
      <c r="D337" s="1">
        <v>45020.065972222219</v>
      </c>
      <c r="E337" s="1">
        <v>45020.20208333333</v>
      </c>
      <c r="F337" t="s">
        <v>26</v>
      </c>
      <c r="G337" t="s">
        <v>40</v>
      </c>
      <c r="H337" t="s">
        <v>27</v>
      </c>
      <c r="I337" s="7">
        <v>17.93</v>
      </c>
      <c r="J337" t="s">
        <v>28</v>
      </c>
      <c r="K337" t="s">
        <v>79</v>
      </c>
      <c r="L337" t="s">
        <v>90</v>
      </c>
      <c r="M337" s="7">
        <f>IF(A337=orden_agrupada!A337,orden_agrupada!B337,-1)+I337</f>
        <v>175.93</v>
      </c>
      <c r="N337" s="5">
        <f t="shared" si="35"/>
        <v>45020.065972222219</v>
      </c>
      <c r="O337" s="6">
        <f t="shared" si="36"/>
        <v>45020.065972222219</v>
      </c>
      <c r="P337" s="6">
        <f t="shared" si="37"/>
        <v>45020.20208333333</v>
      </c>
      <c r="Q337" s="6">
        <f t="shared" si="38"/>
        <v>0.13611111111094942</v>
      </c>
      <c r="R337" s="2">
        <f>IF(A337=orden_agrupada!A337,orden_agrupada!D337/60,-1)</f>
        <v>1.0833333333333333</v>
      </c>
      <c r="S337" s="6">
        <f t="shared" si="39"/>
        <v>9.0972222222060542E-2</v>
      </c>
      <c r="T337" s="6" t="str">
        <f t="shared" si="40"/>
        <v>SI</v>
      </c>
      <c r="U337" s="6" t="str">
        <f t="shared" si="41"/>
        <v>martes</v>
      </c>
      <c r="V337" s="7">
        <f>IF(A337=orden_agrupada!A337,orden_agrupada!B337,-1)</f>
        <v>158</v>
      </c>
      <c r="W337" s="7">
        <f>IF(A337=orden_agrupada!A337,orden_agrupada!C337,-1)</f>
        <v>65</v>
      </c>
    </row>
    <row r="338" spans="1:23" x14ac:dyDescent="0.3">
      <c r="A338">
        <v>337</v>
      </c>
      <c r="B338" t="s">
        <v>351</v>
      </c>
      <c r="C338">
        <v>2</v>
      </c>
      <c r="D338" s="1">
        <v>45020.068055555559</v>
      </c>
      <c r="E338" s="1">
        <v>45020.188194444447</v>
      </c>
      <c r="F338" t="s">
        <v>32</v>
      </c>
      <c r="G338" t="s">
        <v>40</v>
      </c>
      <c r="H338" t="s">
        <v>27</v>
      </c>
      <c r="I338" s="7">
        <v>19.28</v>
      </c>
      <c r="J338" t="s">
        <v>16</v>
      </c>
      <c r="K338" t="s">
        <v>29</v>
      </c>
      <c r="L338" t="s">
        <v>18</v>
      </c>
      <c r="M338" s="7">
        <f>IF(A338=orden_agrupada!A338,orden_agrupada!B338,-1)+I338</f>
        <v>119.28</v>
      </c>
      <c r="N338" s="5">
        <f t="shared" si="35"/>
        <v>45020.068055555559</v>
      </c>
      <c r="O338" s="6">
        <f t="shared" si="36"/>
        <v>45020.068055555559</v>
      </c>
      <c r="P338" s="6">
        <f t="shared" si="37"/>
        <v>45020.188194444447</v>
      </c>
      <c r="Q338" s="6">
        <f t="shared" si="38"/>
        <v>0.12013888888759539</v>
      </c>
      <c r="R338" s="2">
        <f>IF(A338=orden_agrupada!A338,orden_agrupada!D338/60,-1)</f>
        <v>0.96666666666666667</v>
      </c>
      <c r="S338" s="6">
        <f t="shared" si="39"/>
        <v>7.9861111109817612E-2</v>
      </c>
      <c r="T338" s="6" t="str">
        <f t="shared" si="40"/>
        <v>SI</v>
      </c>
      <c r="U338" s="6" t="str">
        <f t="shared" si="41"/>
        <v>martes</v>
      </c>
      <c r="V338" s="7">
        <f>IF(A338=orden_agrupada!A338,orden_agrupada!B338,-1)</f>
        <v>100</v>
      </c>
      <c r="W338" s="7">
        <f>IF(A338=orden_agrupada!A338,orden_agrupada!C338,-1)</f>
        <v>42</v>
      </c>
    </row>
    <row r="339" spans="1:23" x14ac:dyDescent="0.3">
      <c r="A339">
        <v>338</v>
      </c>
      <c r="B339" t="s">
        <v>352</v>
      </c>
      <c r="C339">
        <v>2</v>
      </c>
      <c r="D339" s="1">
        <v>45020.022222222222</v>
      </c>
      <c r="E339" s="1">
        <v>45020.145833333336</v>
      </c>
      <c r="F339" t="s">
        <v>32</v>
      </c>
      <c r="G339" t="s">
        <v>14</v>
      </c>
      <c r="H339" t="s">
        <v>15</v>
      </c>
      <c r="I339" s="7">
        <v>30.62</v>
      </c>
      <c r="J339" t="s">
        <v>16</v>
      </c>
      <c r="K339" t="s">
        <v>64</v>
      </c>
      <c r="L339" t="s">
        <v>53</v>
      </c>
      <c r="M339" s="7">
        <f>IF(A339=orden_agrupada!A339,orden_agrupada!B339,-1)+I339</f>
        <v>309.62</v>
      </c>
      <c r="N339" s="5">
        <f t="shared" si="35"/>
        <v>45020.022222222222</v>
      </c>
      <c r="O339" s="6">
        <f t="shared" si="36"/>
        <v>45020.022222222222</v>
      </c>
      <c r="P339" s="6">
        <f t="shared" si="37"/>
        <v>45020.145833333336</v>
      </c>
      <c r="Q339" s="6">
        <f t="shared" si="38"/>
        <v>0.12361111111385981</v>
      </c>
      <c r="R339" s="2">
        <f>IF(A339=orden_agrupada!A339,orden_agrupada!D339/60,-1)</f>
        <v>2.3833333333333333</v>
      </c>
      <c r="S339" s="6">
        <f t="shared" si="39"/>
        <v>2.4305555558304257E-2</v>
      </c>
      <c r="T339" s="6" t="str">
        <f t="shared" si="40"/>
        <v>SI</v>
      </c>
      <c r="U339" s="6" t="str">
        <f t="shared" si="41"/>
        <v>martes</v>
      </c>
      <c r="V339" s="7">
        <f>IF(A339=orden_agrupada!A339,orden_agrupada!B339,-1)</f>
        <v>279</v>
      </c>
      <c r="W339" s="7">
        <f>IF(A339=orden_agrupada!A339,orden_agrupada!C339,-1)</f>
        <v>113</v>
      </c>
    </row>
    <row r="340" spans="1:23" x14ac:dyDescent="0.3">
      <c r="A340">
        <v>339</v>
      </c>
      <c r="B340" t="s">
        <v>353</v>
      </c>
      <c r="C340">
        <v>2</v>
      </c>
      <c r="D340" s="1">
        <v>45020</v>
      </c>
      <c r="E340" s="1">
        <v>45020.084027777775</v>
      </c>
      <c r="F340" t="s">
        <v>13</v>
      </c>
      <c r="G340" t="s">
        <v>21</v>
      </c>
      <c r="H340" t="s">
        <v>15</v>
      </c>
      <c r="I340" s="7">
        <v>19.600000000000001</v>
      </c>
      <c r="J340" t="s">
        <v>16</v>
      </c>
      <c r="K340" t="s">
        <v>37</v>
      </c>
      <c r="L340" t="s">
        <v>58</v>
      </c>
      <c r="M340" s="7">
        <f>IF(A340=orden_agrupada!A340,orden_agrupada!B340,-1)+I340</f>
        <v>123.6</v>
      </c>
      <c r="N340" s="5">
        <f t="shared" si="35"/>
        <v>45020</v>
      </c>
      <c r="O340" s="6">
        <f t="shared" si="36"/>
        <v>45020</v>
      </c>
      <c r="P340" s="6">
        <f t="shared" si="37"/>
        <v>45020.084027777775</v>
      </c>
      <c r="Q340" s="6">
        <f t="shared" si="38"/>
        <v>8.4027777775190771E-2</v>
      </c>
      <c r="R340" s="2">
        <f>IF(A340=orden_agrupada!A340,orden_agrupada!D340/60,-1)</f>
        <v>0.76666666666666672</v>
      </c>
      <c r="S340" s="6">
        <f t="shared" si="39"/>
        <v>5.2083333330746329E-2</v>
      </c>
      <c r="T340" s="6" t="str">
        <f t="shared" si="40"/>
        <v>SI</v>
      </c>
      <c r="U340" s="6" t="str">
        <f t="shared" si="41"/>
        <v>martes</v>
      </c>
      <c r="V340" s="7">
        <f>IF(A340=orden_agrupada!A340,orden_agrupada!B340,-1)</f>
        <v>104</v>
      </c>
      <c r="W340" s="7">
        <f>IF(A340=orden_agrupada!A340,orden_agrupada!C340,-1)</f>
        <v>42</v>
      </c>
    </row>
    <row r="341" spans="1:23" x14ac:dyDescent="0.3">
      <c r="A341">
        <v>340</v>
      </c>
      <c r="B341" t="s">
        <v>354</v>
      </c>
      <c r="C341">
        <v>1</v>
      </c>
      <c r="D341" s="1">
        <v>45020.05</v>
      </c>
      <c r="E341" s="1">
        <v>45020.193055555559</v>
      </c>
      <c r="F341" t="s">
        <v>13</v>
      </c>
      <c r="G341" t="s">
        <v>14</v>
      </c>
      <c r="H341" t="s">
        <v>27</v>
      </c>
      <c r="I341" s="7">
        <v>38.520000000000003</v>
      </c>
      <c r="J341" t="s">
        <v>28</v>
      </c>
      <c r="K341" t="s">
        <v>17</v>
      </c>
      <c r="L341" t="s">
        <v>30</v>
      </c>
      <c r="M341" s="7">
        <f>IF(A341=orden_agrupada!A341,orden_agrupada!B341,-1)+I341</f>
        <v>202.52</v>
      </c>
      <c r="N341" s="5">
        <f t="shared" si="35"/>
        <v>45020.05</v>
      </c>
      <c r="O341" s="6">
        <f t="shared" si="36"/>
        <v>45020.05</v>
      </c>
      <c r="P341" s="6">
        <f t="shared" si="37"/>
        <v>45020.193055555559</v>
      </c>
      <c r="Q341" s="6">
        <f t="shared" si="38"/>
        <v>0.14305555555620231</v>
      </c>
      <c r="R341" s="2">
        <f>IF(A341=orden_agrupada!A341,orden_agrupada!D341/60,-1)</f>
        <v>1.5166666666666666</v>
      </c>
      <c r="S341" s="6">
        <f t="shared" si="39"/>
        <v>7.9861111111757865E-2</v>
      </c>
      <c r="T341" s="6" t="str">
        <f t="shared" si="40"/>
        <v>SI</v>
      </c>
      <c r="U341" s="6" t="str">
        <f t="shared" si="41"/>
        <v>martes</v>
      </c>
      <c r="V341" s="7">
        <f>IF(A341=orden_agrupada!A341,orden_agrupada!B341,-1)</f>
        <v>164</v>
      </c>
      <c r="W341" s="7">
        <f>IF(A341=orden_agrupada!A341,orden_agrupada!C341,-1)</f>
        <v>66</v>
      </c>
    </row>
    <row r="342" spans="1:23" x14ac:dyDescent="0.3">
      <c r="A342">
        <v>341</v>
      </c>
      <c r="B342" t="s">
        <v>355</v>
      </c>
      <c r="C342">
        <v>5</v>
      </c>
      <c r="D342" s="1">
        <v>45020.086805555555</v>
      </c>
      <c r="E342" s="1">
        <v>45020.179861111108</v>
      </c>
      <c r="F342" t="s">
        <v>13</v>
      </c>
      <c r="G342" t="s">
        <v>21</v>
      </c>
      <c r="H342" t="s">
        <v>27</v>
      </c>
      <c r="I342" s="7">
        <v>47.05</v>
      </c>
      <c r="J342" t="s">
        <v>28</v>
      </c>
      <c r="K342" t="s">
        <v>37</v>
      </c>
      <c r="L342" t="s">
        <v>55</v>
      </c>
      <c r="M342" s="7">
        <f>IF(A342=orden_agrupada!A342,orden_agrupada!B342,-1)+I342</f>
        <v>224.05</v>
      </c>
      <c r="N342" s="5">
        <f t="shared" si="35"/>
        <v>45020.086805555555</v>
      </c>
      <c r="O342" s="6">
        <f t="shared" si="36"/>
        <v>45020.086805555555</v>
      </c>
      <c r="P342" s="6">
        <f t="shared" si="37"/>
        <v>45020.179861111108</v>
      </c>
      <c r="Q342" s="6">
        <f t="shared" si="38"/>
        <v>9.3055555553291924E-2</v>
      </c>
      <c r="R342" s="2">
        <f>IF(A342=orden_agrupada!A342,orden_agrupada!D342/60,-1)</f>
        <v>1.4666666666666666</v>
      </c>
      <c r="S342" s="6">
        <f t="shared" si="39"/>
        <v>3.1944444442180822E-2</v>
      </c>
      <c r="T342" s="6" t="str">
        <f t="shared" si="40"/>
        <v>SI</v>
      </c>
      <c r="U342" s="6" t="str">
        <f t="shared" si="41"/>
        <v>martes</v>
      </c>
      <c r="V342" s="7">
        <f>IF(A342=orden_agrupada!A342,orden_agrupada!B342,-1)</f>
        <v>177</v>
      </c>
      <c r="W342" s="7">
        <f>IF(A342=orden_agrupada!A342,orden_agrupada!C342,-1)</f>
        <v>72</v>
      </c>
    </row>
    <row r="343" spans="1:23" x14ac:dyDescent="0.3">
      <c r="A343">
        <v>342</v>
      </c>
      <c r="B343" t="s">
        <v>356</v>
      </c>
      <c r="C343">
        <v>5</v>
      </c>
      <c r="D343" s="1">
        <v>45020.104166666664</v>
      </c>
      <c r="E343" s="1">
        <v>45020.257638888892</v>
      </c>
      <c r="F343" t="s">
        <v>13</v>
      </c>
      <c r="G343" t="s">
        <v>21</v>
      </c>
      <c r="H343" t="s">
        <v>27</v>
      </c>
      <c r="I343" s="7">
        <v>20.059999999999999</v>
      </c>
      <c r="J343" t="s">
        <v>28</v>
      </c>
      <c r="K343" t="s">
        <v>49</v>
      </c>
      <c r="L343" t="s">
        <v>106</v>
      </c>
      <c r="M343" s="7">
        <f>IF(A343=orden_agrupada!A343,orden_agrupada!B343,-1)+I343</f>
        <v>122.06</v>
      </c>
      <c r="N343" s="5">
        <f t="shared" si="35"/>
        <v>45020.104166666664</v>
      </c>
      <c r="O343" s="6">
        <f t="shared" si="36"/>
        <v>45020.104166666664</v>
      </c>
      <c r="P343" s="6">
        <f t="shared" si="37"/>
        <v>45020.257638888892</v>
      </c>
      <c r="Q343" s="6">
        <f t="shared" si="38"/>
        <v>0.15347222222771961</v>
      </c>
      <c r="R343" s="2">
        <f>IF(A343=orden_agrupada!A343,orden_agrupada!D343/60,-1)</f>
        <v>0.9</v>
      </c>
      <c r="S343" s="6">
        <f t="shared" si="39"/>
        <v>0.11597222222771961</v>
      </c>
      <c r="T343" s="6" t="str">
        <f t="shared" si="40"/>
        <v>SI</v>
      </c>
      <c r="U343" s="6" t="str">
        <f t="shared" si="41"/>
        <v>martes</v>
      </c>
      <c r="V343" s="7">
        <f>IF(A343=orden_agrupada!A343,orden_agrupada!B343,-1)</f>
        <v>102</v>
      </c>
      <c r="W343" s="7">
        <f>IF(A343=orden_agrupada!A343,orden_agrupada!C343,-1)</f>
        <v>42</v>
      </c>
    </row>
    <row r="344" spans="1:23" x14ac:dyDescent="0.3">
      <c r="A344">
        <v>343</v>
      </c>
      <c r="B344" t="s">
        <v>357</v>
      </c>
      <c r="C344">
        <v>1</v>
      </c>
      <c r="D344" s="1">
        <v>45020.163888888892</v>
      </c>
      <c r="E344" s="1">
        <v>45020.239583333336</v>
      </c>
      <c r="F344" t="s">
        <v>32</v>
      </c>
      <c r="G344" t="s">
        <v>14</v>
      </c>
      <c r="H344" t="s">
        <v>27</v>
      </c>
      <c r="I344" s="7">
        <v>23.01</v>
      </c>
      <c r="J344" t="s">
        <v>43</v>
      </c>
      <c r="K344" t="s">
        <v>37</v>
      </c>
      <c r="L344" t="s">
        <v>53</v>
      </c>
      <c r="M344" s="7">
        <f>IF(A344=orden_agrupada!A344,orden_agrupada!B344,-1)+I344</f>
        <v>160.01</v>
      </c>
      <c r="N344" s="5">
        <f t="shared" si="35"/>
        <v>45020.163888888892</v>
      </c>
      <c r="O344" s="6">
        <f t="shared" si="36"/>
        <v>45020.163888888892</v>
      </c>
      <c r="P344" s="6">
        <f t="shared" si="37"/>
        <v>45020.239583333336</v>
      </c>
      <c r="Q344" s="6">
        <f t="shared" si="38"/>
        <v>8.6111111110464364E-2</v>
      </c>
      <c r="R344" s="2">
        <f>IF(A344=orden_agrupada!A344,orden_agrupada!D344/60,-1)</f>
        <v>1.6833333333333333</v>
      </c>
      <c r="S344" s="6">
        <f t="shared" si="39"/>
        <v>1.5972222221575474E-2</v>
      </c>
      <c r="T344" s="6" t="str">
        <f t="shared" si="40"/>
        <v>SI</v>
      </c>
      <c r="U344" s="6" t="str">
        <f t="shared" si="41"/>
        <v>martes</v>
      </c>
      <c r="V344" s="7">
        <f>IF(A344=orden_agrupada!A344,orden_agrupada!B344,-1)</f>
        <v>137</v>
      </c>
      <c r="W344" s="7">
        <f>IF(A344=orden_agrupada!A344,orden_agrupada!C344,-1)</f>
        <v>55</v>
      </c>
    </row>
    <row r="345" spans="1:23" x14ac:dyDescent="0.3">
      <c r="A345">
        <v>344</v>
      </c>
      <c r="B345" t="s">
        <v>358</v>
      </c>
      <c r="C345">
        <v>3</v>
      </c>
      <c r="D345" s="1">
        <v>45020.031944444447</v>
      </c>
      <c r="E345" s="1">
        <v>45020.086111111108</v>
      </c>
      <c r="F345" t="s">
        <v>26</v>
      </c>
      <c r="G345" t="s">
        <v>14</v>
      </c>
      <c r="H345" t="s">
        <v>27</v>
      </c>
      <c r="I345" s="7">
        <v>33.01</v>
      </c>
      <c r="J345" t="s">
        <v>43</v>
      </c>
      <c r="K345" t="s">
        <v>67</v>
      </c>
      <c r="L345" t="s">
        <v>41</v>
      </c>
      <c r="M345" s="7">
        <f>IF(A345=orden_agrupada!A345,orden_agrupada!B345,-1)+I345</f>
        <v>216.01</v>
      </c>
      <c r="N345" s="5">
        <f t="shared" si="35"/>
        <v>45020.031944444447</v>
      </c>
      <c r="O345" s="6">
        <f t="shared" si="36"/>
        <v>45020.031944444447</v>
      </c>
      <c r="P345" s="6">
        <f t="shared" si="37"/>
        <v>45020.086111111108</v>
      </c>
      <c r="Q345" s="6">
        <f t="shared" si="38"/>
        <v>6.4583333327997636E-2</v>
      </c>
      <c r="R345" s="2">
        <f>IF(A345=orden_agrupada!A345,orden_agrupada!D345/60,-1)</f>
        <v>1.4333333333333333</v>
      </c>
      <c r="S345" s="6">
        <f t="shared" si="39"/>
        <v>4.8611111057754175E-3</v>
      </c>
      <c r="T345" s="6" t="str">
        <f t="shared" si="40"/>
        <v>SI</v>
      </c>
      <c r="U345" s="6" t="str">
        <f t="shared" si="41"/>
        <v>martes</v>
      </c>
      <c r="V345" s="7">
        <f>IF(A345=orden_agrupada!A345,orden_agrupada!B345,-1)</f>
        <v>183</v>
      </c>
      <c r="W345" s="7">
        <f>IF(A345=orden_agrupada!A345,orden_agrupada!C345,-1)</f>
        <v>73</v>
      </c>
    </row>
    <row r="346" spans="1:23" x14ac:dyDescent="0.3">
      <c r="A346">
        <v>345</v>
      </c>
      <c r="B346" t="s">
        <v>359</v>
      </c>
      <c r="C346">
        <v>3</v>
      </c>
      <c r="D346" s="1">
        <v>45020.054166666669</v>
      </c>
      <c r="E346" s="1">
        <v>45020.179861111108</v>
      </c>
      <c r="F346" t="s">
        <v>36</v>
      </c>
      <c r="G346" t="s">
        <v>14</v>
      </c>
      <c r="H346" t="s">
        <v>27</v>
      </c>
      <c r="I346" s="7">
        <v>13.98</v>
      </c>
      <c r="J346" t="s">
        <v>43</v>
      </c>
      <c r="K346" t="s">
        <v>67</v>
      </c>
      <c r="L346" t="s">
        <v>38</v>
      </c>
      <c r="M346" s="7">
        <f>IF(A346=orden_agrupada!A346,orden_agrupada!B346,-1)+I346</f>
        <v>51.980000000000004</v>
      </c>
      <c r="N346" s="5">
        <f t="shared" si="35"/>
        <v>45020.054166666669</v>
      </c>
      <c r="O346" s="6">
        <f t="shared" si="36"/>
        <v>45020.054166666669</v>
      </c>
      <c r="P346" s="6">
        <f t="shared" si="37"/>
        <v>45020.179861111108</v>
      </c>
      <c r="Q346" s="6">
        <f t="shared" si="38"/>
        <v>0.13611111110609878</v>
      </c>
      <c r="R346" s="2">
        <f>IF(A346=orden_agrupada!A346,orden_agrupada!D346/60,-1)</f>
        <v>0.3</v>
      </c>
      <c r="S346" s="6">
        <f t="shared" si="39"/>
        <v>0.12361111110609878</v>
      </c>
      <c r="T346" s="6" t="str">
        <f t="shared" si="40"/>
        <v>SI</v>
      </c>
      <c r="U346" s="6" t="str">
        <f t="shared" si="41"/>
        <v>martes</v>
      </c>
      <c r="V346" s="7">
        <f>IF(A346=orden_agrupada!A346,orden_agrupada!B346,-1)</f>
        <v>38</v>
      </c>
      <c r="W346" s="7">
        <f>IF(A346=orden_agrupada!A346,orden_agrupada!C346,-1)</f>
        <v>16</v>
      </c>
    </row>
    <row r="347" spans="1:23" x14ac:dyDescent="0.3">
      <c r="A347">
        <v>346</v>
      </c>
      <c r="B347" t="s">
        <v>360</v>
      </c>
      <c r="C347">
        <v>5</v>
      </c>
      <c r="D347" s="1">
        <v>45020.027777777781</v>
      </c>
      <c r="E347" s="1">
        <v>45020.163888888892</v>
      </c>
      <c r="F347" t="s">
        <v>32</v>
      </c>
      <c r="G347" t="s">
        <v>14</v>
      </c>
      <c r="H347" t="s">
        <v>15</v>
      </c>
      <c r="I347" s="7">
        <v>35.93</v>
      </c>
      <c r="J347" t="s">
        <v>16</v>
      </c>
      <c r="K347" t="s">
        <v>79</v>
      </c>
      <c r="L347" t="s">
        <v>93</v>
      </c>
      <c r="M347" s="7">
        <f>IF(A347=orden_agrupada!A347,orden_agrupada!B347,-1)+I347</f>
        <v>107.93</v>
      </c>
      <c r="N347" s="5">
        <f t="shared" si="35"/>
        <v>45020.027777777781</v>
      </c>
      <c r="O347" s="6">
        <f t="shared" si="36"/>
        <v>45020.027777777781</v>
      </c>
      <c r="P347" s="6">
        <f t="shared" si="37"/>
        <v>45020.163888888892</v>
      </c>
      <c r="Q347" s="6">
        <f t="shared" si="38"/>
        <v>0.13611111111094942</v>
      </c>
      <c r="R347" s="2">
        <f>IF(A347=orden_agrupada!A347,orden_agrupada!D347/60,-1)</f>
        <v>0.36666666666666664</v>
      </c>
      <c r="S347" s="6">
        <f t="shared" si="39"/>
        <v>0.12083333333317164</v>
      </c>
      <c r="T347" s="6" t="str">
        <f t="shared" si="40"/>
        <v>SI</v>
      </c>
      <c r="U347" s="6" t="str">
        <f t="shared" si="41"/>
        <v>martes</v>
      </c>
      <c r="V347" s="7">
        <f>IF(A347=orden_agrupada!A347,orden_agrupada!B347,-1)</f>
        <v>72</v>
      </c>
      <c r="W347" s="7">
        <f>IF(A347=orden_agrupada!A347,orden_agrupada!C347,-1)</f>
        <v>28</v>
      </c>
    </row>
    <row r="348" spans="1:23" x14ac:dyDescent="0.3">
      <c r="A348">
        <v>347</v>
      </c>
      <c r="B348" t="s">
        <v>361</v>
      </c>
      <c r="C348">
        <v>4</v>
      </c>
      <c r="D348" s="1">
        <v>45020.075694444444</v>
      </c>
      <c r="E348" s="1">
        <v>45020.19027777778</v>
      </c>
      <c r="F348" t="s">
        <v>36</v>
      </c>
      <c r="G348" t="s">
        <v>14</v>
      </c>
      <c r="H348" t="s">
        <v>27</v>
      </c>
      <c r="I348" s="7">
        <v>48.52</v>
      </c>
      <c r="J348" t="s">
        <v>16</v>
      </c>
      <c r="K348" t="s">
        <v>67</v>
      </c>
      <c r="L348" t="s">
        <v>41</v>
      </c>
      <c r="M348" s="7">
        <f>IF(A348=orden_agrupada!A348,orden_agrupada!B348,-1)+I348</f>
        <v>118.52000000000001</v>
      </c>
      <c r="N348" s="5">
        <f t="shared" si="35"/>
        <v>45020.075694444444</v>
      </c>
      <c r="O348" s="6">
        <f t="shared" si="36"/>
        <v>45020.075694444444</v>
      </c>
      <c r="P348" s="6">
        <f t="shared" si="37"/>
        <v>45020.19027777778</v>
      </c>
      <c r="Q348" s="6">
        <f t="shared" si="38"/>
        <v>0.11458333333575865</v>
      </c>
      <c r="R348" s="2">
        <f>IF(A348=orden_agrupada!A348,orden_agrupada!D348/60,-1)</f>
        <v>0.73333333333333328</v>
      </c>
      <c r="S348" s="6">
        <f t="shared" si="39"/>
        <v>8.4027777780203095E-2</v>
      </c>
      <c r="T348" s="6" t="str">
        <f t="shared" si="40"/>
        <v>SI</v>
      </c>
      <c r="U348" s="6" t="str">
        <f t="shared" si="41"/>
        <v>martes</v>
      </c>
      <c r="V348" s="7">
        <f>IF(A348=orden_agrupada!A348,orden_agrupada!B348,-1)</f>
        <v>70</v>
      </c>
      <c r="W348" s="7">
        <f>IF(A348=orden_agrupada!A348,orden_agrupada!C348,-1)</f>
        <v>28</v>
      </c>
    </row>
    <row r="349" spans="1:23" x14ac:dyDescent="0.3">
      <c r="A349">
        <v>348</v>
      </c>
      <c r="B349" t="s">
        <v>362</v>
      </c>
      <c r="C349">
        <v>2</v>
      </c>
      <c r="D349" s="1">
        <v>45020.053472222222</v>
      </c>
      <c r="E349" s="1">
        <v>45020.207638888889</v>
      </c>
      <c r="F349" t="s">
        <v>26</v>
      </c>
      <c r="G349" t="s">
        <v>14</v>
      </c>
      <c r="H349" t="s">
        <v>27</v>
      </c>
      <c r="I349" s="7">
        <v>30.78</v>
      </c>
      <c r="J349" t="s">
        <v>43</v>
      </c>
      <c r="K349" t="s">
        <v>33</v>
      </c>
      <c r="L349" t="s">
        <v>74</v>
      </c>
      <c r="M349" s="7">
        <f>IF(A349=orden_agrupada!A349,orden_agrupada!B349,-1)+I349</f>
        <v>116.78</v>
      </c>
      <c r="N349" s="5">
        <f t="shared" si="35"/>
        <v>45020.053472222222</v>
      </c>
      <c r="O349" s="6">
        <f t="shared" si="36"/>
        <v>45020.053472222222</v>
      </c>
      <c r="P349" s="6">
        <f t="shared" si="37"/>
        <v>45020.207638888889</v>
      </c>
      <c r="Q349" s="6">
        <f t="shared" si="38"/>
        <v>0.16458333333381839</v>
      </c>
      <c r="R349" s="2">
        <f>IF(A349=orden_agrupada!A349,orden_agrupada!D349/60,-1)</f>
        <v>1.4666666666666666</v>
      </c>
      <c r="S349" s="6">
        <f t="shared" si="39"/>
        <v>0.10347222222270729</v>
      </c>
      <c r="T349" s="6" t="str">
        <f t="shared" si="40"/>
        <v>SI</v>
      </c>
      <c r="U349" s="6" t="str">
        <f t="shared" si="41"/>
        <v>martes</v>
      </c>
      <c r="V349" s="7">
        <f>IF(A349=orden_agrupada!A349,orden_agrupada!B349,-1)</f>
        <v>86</v>
      </c>
      <c r="W349" s="7">
        <f>IF(A349=orden_agrupada!A349,orden_agrupada!C349,-1)</f>
        <v>35</v>
      </c>
    </row>
    <row r="350" spans="1:23" x14ac:dyDescent="0.3">
      <c r="A350">
        <v>349</v>
      </c>
      <c r="B350" t="s">
        <v>363</v>
      </c>
      <c r="C350">
        <v>1</v>
      </c>
      <c r="D350" s="1">
        <v>45020.158333333333</v>
      </c>
      <c r="E350" s="1">
        <v>45020.313194444447</v>
      </c>
      <c r="F350" t="s">
        <v>32</v>
      </c>
      <c r="G350" t="s">
        <v>21</v>
      </c>
      <c r="H350" t="s">
        <v>27</v>
      </c>
      <c r="I350" s="7">
        <v>40.630000000000003</v>
      </c>
      <c r="J350" t="s">
        <v>43</v>
      </c>
      <c r="K350" t="s">
        <v>29</v>
      </c>
      <c r="L350" t="s">
        <v>50</v>
      </c>
      <c r="M350" s="7">
        <f>IF(A350=orden_agrupada!A350,orden_agrupada!B350,-1)+I350</f>
        <v>192.63</v>
      </c>
      <c r="N350" s="5">
        <f t="shared" si="35"/>
        <v>45020.158333333333</v>
      </c>
      <c r="O350" s="6">
        <f t="shared" si="36"/>
        <v>45020.158333333333</v>
      </c>
      <c r="P350" s="6">
        <f t="shared" si="37"/>
        <v>45020.313194444447</v>
      </c>
      <c r="Q350" s="6">
        <f t="shared" si="38"/>
        <v>0.16527777778052646</v>
      </c>
      <c r="R350" s="2">
        <f>IF(A350=orden_agrupada!A350,orden_agrupada!D350/60,-1)</f>
        <v>1.4166666666666667</v>
      </c>
      <c r="S350" s="6">
        <f t="shared" si="39"/>
        <v>0.10625000000274869</v>
      </c>
      <c r="T350" s="6" t="str">
        <f t="shared" si="40"/>
        <v>SI</v>
      </c>
      <c r="U350" s="6" t="str">
        <f t="shared" si="41"/>
        <v>martes</v>
      </c>
      <c r="V350" s="7">
        <f>IF(A350=orden_agrupada!A350,orden_agrupada!B350,-1)</f>
        <v>152</v>
      </c>
      <c r="W350" s="7">
        <f>IF(A350=orden_agrupada!A350,orden_agrupada!C350,-1)</f>
        <v>62</v>
      </c>
    </row>
    <row r="351" spans="1:23" x14ac:dyDescent="0.3">
      <c r="A351">
        <v>350</v>
      </c>
      <c r="B351" t="s">
        <v>364</v>
      </c>
      <c r="C351">
        <v>6</v>
      </c>
      <c r="D351" s="1">
        <v>45020.024305555555</v>
      </c>
      <c r="E351" s="1">
        <v>45020.124305555553</v>
      </c>
      <c r="F351" t="s">
        <v>32</v>
      </c>
      <c r="G351" t="s">
        <v>21</v>
      </c>
      <c r="H351" t="s">
        <v>15</v>
      </c>
      <c r="I351" s="7">
        <v>36.21</v>
      </c>
      <c r="J351" t="s">
        <v>16</v>
      </c>
      <c r="K351" t="s">
        <v>23</v>
      </c>
      <c r="L351" t="s">
        <v>24</v>
      </c>
      <c r="M351" s="7">
        <f>IF(A351=orden_agrupada!A351,orden_agrupada!B351,-1)+I351</f>
        <v>179.21</v>
      </c>
      <c r="N351" s="5">
        <f t="shared" si="35"/>
        <v>45020.024305555555</v>
      </c>
      <c r="O351" s="6">
        <f t="shared" si="36"/>
        <v>45020.024305555555</v>
      </c>
      <c r="P351" s="6">
        <f t="shared" si="37"/>
        <v>45020.124305555553</v>
      </c>
      <c r="Q351" s="6">
        <f t="shared" si="38"/>
        <v>9.9999999998544808E-2</v>
      </c>
      <c r="R351" s="2">
        <f>IF(A351=orden_agrupada!A351,orden_agrupada!D351/60,-1)</f>
        <v>1.8166666666666667</v>
      </c>
      <c r="S351" s="6">
        <f t="shared" si="39"/>
        <v>2.4305555554100369E-2</v>
      </c>
      <c r="T351" s="6" t="str">
        <f t="shared" si="40"/>
        <v>SI</v>
      </c>
      <c r="U351" s="6" t="str">
        <f t="shared" si="41"/>
        <v>martes</v>
      </c>
      <c r="V351" s="7">
        <f>IF(A351=orden_agrupada!A351,orden_agrupada!B351,-1)</f>
        <v>143</v>
      </c>
      <c r="W351" s="7">
        <f>IF(A351=orden_agrupada!A351,orden_agrupada!C351,-1)</f>
        <v>57</v>
      </c>
    </row>
    <row r="352" spans="1:23" x14ac:dyDescent="0.3">
      <c r="A352">
        <v>351</v>
      </c>
      <c r="B352" t="s">
        <v>365</v>
      </c>
      <c r="C352">
        <v>6</v>
      </c>
      <c r="D352" s="1">
        <v>45020.161111111112</v>
      </c>
      <c r="E352" s="1">
        <v>45020.256249999999</v>
      </c>
      <c r="F352" t="s">
        <v>20</v>
      </c>
      <c r="G352" t="s">
        <v>21</v>
      </c>
      <c r="H352" t="s">
        <v>27</v>
      </c>
      <c r="I352" s="7">
        <v>48.93</v>
      </c>
      <c r="J352" t="s">
        <v>28</v>
      </c>
      <c r="K352" t="s">
        <v>29</v>
      </c>
      <c r="L352" t="s">
        <v>45</v>
      </c>
      <c r="M352" s="7">
        <f>IF(A352=orden_agrupada!A352,orden_agrupada!B352,-1)+I352</f>
        <v>249.93</v>
      </c>
      <c r="N352" s="5">
        <f t="shared" si="35"/>
        <v>45020.161111111112</v>
      </c>
      <c r="O352" s="6">
        <f t="shared" si="36"/>
        <v>45020.161111111112</v>
      </c>
      <c r="P352" s="6">
        <f t="shared" si="37"/>
        <v>45020.256249999999</v>
      </c>
      <c r="Q352" s="6">
        <f t="shared" si="38"/>
        <v>9.5138888886140194E-2</v>
      </c>
      <c r="R352" s="2">
        <f>IF(A352=orden_agrupada!A352,orden_agrupada!D352/60,-1)</f>
        <v>0.41666666666666669</v>
      </c>
      <c r="S352" s="6">
        <f t="shared" si="39"/>
        <v>7.7777777775029089E-2</v>
      </c>
      <c r="T352" s="6" t="str">
        <f t="shared" si="40"/>
        <v>SI</v>
      </c>
      <c r="U352" s="6" t="str">
        <f t="shared" si="41"/>
        <v>martes</v>
      </c>
      <c r="V352" s="7">
        <f>IF(A352=orden_agrupada!A352,orden_agrupada!B352,-1)</f>
        <v>201</v>
      </c>
      <c r="W352" s="7">
        <f>IF(A352=orden_agrupada!A352,orden_agrupada!C352,-1)</f>
        <v>81</v>
      </c>
    </row>
    <row r="353" spans="1:23" x14ac:dyDescent="0.3">
      <c r="A353">
        <v>352</v>
      </c>
      <c r="B353" t="s">
        <v>59</v>
      </c>
      <c r="C353">
        <v>3</v>
      </c>
      <c r="D353" s="1">
        <v>45020.011805555558</v>
      </c>
      <c r="E353" s="1">
        <v>45020.120138888888</v>
      </c>
      <c r="F353" t="s">
        <v>13</v>
      </c>
      <c r="G353" t="s">
        <v>21</v>
      </c>
      <c r="H353" t="s">
        <v>22</v>
      </c>
      <c r="I353" s="7">
        <v>17.55</v>
      </c>
      <c r="J353" t="s">
        <v>16</v>
      </c>
      <c r="K353" t="s">
        <v>33</v>
      </c>
      <c r="L353" t="s">
        <v>34</v>
      </c>
      <c r="M353" s="7">
        <f>IF(A353=orden_agrupada!A353,orden_agrupada!B353,-1)+I353</f>
        <v>116.55</v>
      </c>
      <c r="N353" s="5">
        <f t="shared" si="35"/>
        <v>45020.011805555558</v>
      </c>
      <c r="O353" s="6">
        <f t="shared" si="36"/>
        <v>45020.011805555558</v>
      </c>
      <c r="P353" s="6">
        <f t="shared" si="37"/>
        <v>45020.120138888888</v>
      </c>
      <c r="Q353" s="6">
        <f t="shared" si="38"/>
        <v>0.10833333332993789</v>
      </c>
      <c r="R353" s="2">
        <f>IF(A353=orden_agrupada!A353,orden_agrupada!D353/60,-1)</f>
        <v>0.11666666666666667</v>
      </c>
      <c r="S353" s="6">
        <f t="shared" si="39"/>
        <v>0.10347222221882678</v>
      </c>
      <c r="T353" s="6" t="str">
        <f t="shared" si="40"/>
        <v>SI</v>
      </c>
      <c r="U353" s="6" t="str">
        <f t="shared" si="41"/>
        <v>martes</v>
      </c>
      <c r="V353" s="7">
        <f>IF(A353=orden_agrupada!A353,orden_agrupada!B353,-1)</f>
        <v>99</v>
      </c>
      <c r="W353" s="7">
        <f>IF(A353=orden_agrupada!A353,orden_agrupada!C353,-1)</f>
        <v>39</v>
      </c>
    </row>
    <row r="354" spans="1:23" x14ac:dyDescent="0.3">
      <c r="A354">
        <v>353</v>
      </c>
      <c r="B354" t="s">
        <v>366</v>
      </c>
      <c r="C354">
        <v>5</v>
      </c>
      <c r="D354" s="1">
        <v>45020.156944444447</v>
      </c>
      <c r="E354" s="1">
        <v>45020.316666666666</v>
      </c>
      <c r="F354" t="s">
        <v>32</v>
      </c>
      <c r="G354" t="s">
        <v>40</v>
      </c>
      <c r="H354" t="s">
        <v>27</v>
      </c>
      <c r="I354" s="7">
        <v>27.37</v>
      </c>
      <c r="J354" t="s">
        <v>16</v>
      </c>
      <c r="K354" t="s">
        <v>29</v>
      </c>
      <c r="L354" t="s">
        <v>47</v>
      </c>
      <c r="M354" s="7">
        <f>IF(A354=orden_agrupada!A354,orden_agrupada!B354,-1)+I354</f>
        <v>239.37</v>
      </c>
      <c r="N354" s="5">
        <f t="shared" si="35"/>
        <v>45020.156944444447</v>
      </c>
      <c r="O354" s="6">
        <f t="shared" si="36"/>
        <v>45020.156944444447</v>
      </c>
      <c r="P354" s="6">
        <f t="shared" si="37"/>
        <v>45020.316666666666</v>
      </c>
      <c r="Q354" s="6">
        <f t="shared" si="38"/>
        <v>0.15972222221898846</v>
      </c>
      <c r="R354" s="2">
        <f>IF(A354=orden_agrupada!A354,orden_agrupada!D354/60,-1)</f>
        <v>2.1333333333333333</v>
      </c>
      <c r="S354" s="6">
        <f t="shared" si="39"/>
        <v>7.0833333330099585E-2</v>
      </c>
      <c r="T354" s="6" t="str">
        <f t="shared" si="40"/>
        <v>SI</v>
      </c>
      <c r="U354" s="6" t="str">
        <f t="shared" si="41"/>
        <v>martes</v>
      </c>
      <c r="V354" s="7">
        <f>IF(A354=orden_agrupada!A354,orden_agrupada!B354,-1)</f>
        <v>212</v>
      </c>
      <c r="W354" s="7">
        <f>IF(A354=orden_agrupada!A354,orden_agrupada!C354,-1)</f>
        <v>86</v>
      </c>
    </row>
    <row r="355" spans="1:23" x14ac:dyDescent="0.3">
      <c r="A355">
        <v>354</v>
      </c>
      <c r="B355" t="s">
        <v>367</v>
      </c>
      <c r="C355">
        <v>6</v>
      </c>
      <c r="D355" s="1">
        <v>45020.018055555556</v>
      </c>
      <c r="E355" s="1">
        <v>45020.14166666667</v>
      </c>
      <c r="F355" t="s">
        <v>32</v>
      </c>
      <c r="G355" t="s">
        <v>21</v>
      </c>
      <c r="H355" t="s">
        <v>27</v>
      </c>
      <c r="I355" s="7">
        <v>29.58</v>
      </c>
      <c r="J355" t="s">
        <v>43</v>
      </c>
      <c r="K355" t="s">
        <v>33</v>
      </c>
      <c r="L355" t="s">
        <v>38</v>
      </c>
      <c r="M355" s="7">
        <f>IF(A355=orden_agrupada!A355,orden_agrupada!B355,-1)+I355</f>
        <v>210.57999999999998</v>
      </c>
      <c r="N355" s="5">
        <f t="shared" si="35"/>
        <v>45020.018055555556</v>
      </c>
      <c r="O355" s="6">
        <f t="shared" si="36"/>
        <v>45020.018055555556</v>
      </c>
      <c r="P355" s="6">
        <f t="shared" si="37"/>
        <v>45020.14166666667</v>
      </c>
      <c r="Q355" s="6">
        <f t="shared" si="38"/>
        <v>0.13402777778052646</v>
      </c>
      <c r="R355" s="2">
        <f>IF(A355=orden_agrupada!A355,orden_agrupada!D355/60,-1)</f>
        <v>2.2833333333333332</v>
      </c>
      <c r="S355" s="6">
        <f t="shared" si="39"/>
        <v>3.888888889163758E-2</v>
      </c>
      <c r="T355" s="6" t="str">
        <f t="shared" si="40"/>
        <v>SI</v>
      </c>
      <c r="U355" s="6" t="str">
        <f t="shared" si="41"/>
        <v>martes</v>
      </c>
      <c r="V355" s="7">
        <f>IF(A355=orden_agrupada!A355,orden_agrupada!B355,-1)</f>
        <v>181</v>
      </c>
      <c r="W355" s="7">
        <f>IF(A355=orden_agrupada!A355,orden_agrupada!C355,-1)</f>
        <v>76</v>
      </c>
    </row>
    <row r="356" spans="1:23" x14ac:dyDescent="0.3">
      <c r="A356">
        <v>355</v>
      </c>
      <c r="B356" t="s">
        <v>168</v>
      </c>
      <c r="C356">
        <v>4</v>
      </c>
      <c r="D356" s="1">
        <v>45020.070138888892</v>
      </c>
      <c r="E356" s="1">
        <v>45020.213194444441</v>
      </c>
      <c r="F356" t="s">
        <v>32</v>
      </c>
      <c r="G356" t="s">
        <v>21</v>
      </c>
      <c r="H356" t="s">
        <v>27</v>
      </c>
      <c r="I356" s="7">
        <v>30.53</v>
      </c>
      <c r="J356" t="s">
        <v>16</v>
      </c>
      <c r="K356" t="s">
        <v>17</v>
      </c>
      <c r="L356" t="s">
        <v>74</v>
      </c>
      <c r="M356" s="7">
        <f>IF(A356=orden_agrupada!A356,orden_agrupada!B356,-1)+I356</f>
        <v>56.53</v>
      </c>
      <c r="N356" s="5">
        <f t="shared" si="35"/>
        <v>45020.070138888892</v>
      </c>
      <c r="O356" s="6">
        <f t="shared" si="36"/>
        <v>45020.070138888892</v>
      </c>
      <c r="P356" s="6">
        <f t="shared" si="37"/>
        <v>45020.213194444441</v>
      </c>
      <c r="Q356" s="6">
        <f t="shared" si="38"/>
        <v>0.14305555554892635</v>
      </c>
      <c r="R356" s="2">
        <f>IF(A356=orden_agrupada!A356,orden_agrupada!D356/60,-1)</f>
        <v>0.11666666666666667</v>
      </c>
      <c r="S356" s="6">
        <f t="shared" si="39"/>
        <v>0.13819444443781523</v>
      </c>
      <c r="T356" s="6" t="str">
        <f t="shared" si="40"/>
        <v>SI</v>
      </c>
      <c r="U356" s="6" t="str">
        <f t="shared" si="41"/>
        <v>martes</v>
      </c>
      <c r="V356" s="7">
        <f>IF(A356=orden_agrupada!A356,orden_agrupada!B356,-1)</f>
        <v>26</v>
      </c>
      <c r="W356" s="7">
        <f>IF(A356=orden_agrupada!A356,orden_agrupada!C356,-1)</f>
        <v>11</v>
      </c>
    </row>
    <row r="357" spans="1:23" x14ac:dyDescent="0.3">
      <c r="A357">
        <v>356</v>
      </c>
      <c r="B357" t="s">
        <v>368</v>
      </c>
      <c r="C357">
        <v>1</v>
      </c>
      <c r="D357" s="1">
        <v>45020.008333333331</v>
      </c>
      <c r="E357" s="1">
        <v>45020.095833333333</v>
      </c>
      <c r="F357" t="s">
        <v>13</v>
      </c>
      <c r="G357" t="s">
        <v>21</v>
      </c>
      <c r="H357" t="s">
        <v>27</v>
      </c>
      <c r="I357" s="7">
        <v>28.92</v>
      </c>
      <c r="J357" t="s">
        <v>43</v>
      </c>
      <c r="K357" t="s">
        <v>29</v>
      </c>
      <c r="L357" t="s">
        <v>71</v>
      </c>
      <c r="M357" s="7">
        <f>IF(A357=orden_agrupada!A357,orden_agrupada!B357,-1)+I357</f>
        <v>64.92</v>
      </c>
      <c r="N357" s="5">
        <f t="shared" si="35"/>
        <v>45020.008333333331</v>
      </c>
      <c r="O357" s="6">
        <f t="shared" si="36"/>
        <v>45020.008333333331</v>
      </c>
      <c r="P357" s="6">
        <f t="shared" si="37"/>
        <v>45020.095833333333</v>
      </c>
      <c r="Q357" s="6">
        <f t="shared" si="38"/>
        <v>9.7916666668121863E-2</v>
      </c>
      <c r="R357" s="2">
        <f>IF(A357=orden_agrupada!A357,orden_agrupada!D357/60,-1)</f>
        <v>0.11666666666666667</v>
      </c>
      <c r="S357" s="6">
        <f t="shared" si="39"/>
        <v>9.3055555557010755E-2</v>
      </c>
      <c r="T357" s="6" t="str">
        <f t="shared" si="40"/>
        <v>SI</v>
      </c>
      <c r="U357" s="6" t="str">
        <f t="shared" si="41"/>
        <v>martes</v>
      </c>
      <c r="V357" s="7">
        <f>IF(A357=orden_agrupada!A357,orden_agrupada!B357,-1)</f>
        <v>36</v>
      </c>
      <c r="W357" s="7">
        <f>IF(A357=orden_agrupada!A357,orden_agrupada!C357,-1)</f>
        <v>16</v>
      </c>
    </row>
    <row r="358" spans="1:23" x14ac:dyDescent="0.3">
      <c r="A358">
        <v>357</v>
      </c>
      <c r="B358" t="s">
        <v>369</v>
      </c>
      <c r="C358">
        <v>2</v>
      </c>
      <c r="D358" s="1">
        <v>45020.054861111108</v>
      </c>
      <c r="E358" s="1">
        <v>45020.18472222222</v>
      </c>
      <c r="F358" t="s">
        <v>13</v>
      </c>
      <c r="G358" t="s">
        <v>21</v>
      </c>
      <c r="H358" t="s">
        <v>15</v>
      </c>
      <c r="I358" s="7">
        <v>26.87</v>
      </c>
      <c r="J358" t="s">
        <v>43</v>
      </c>
      <c r="K358" t="s">
        <v>67</v>
      </c>
      <c r="L358" t="s">
        <v>81</v>
      </c>
      <c r="M358" s="7">
        <f>IF(A358=orden_agrupada!A358,orden_agrupada!B358,-1)+I358</f>
        <v>194.87</v>
      </c>
      <c r="N358" s="5">
        <f t="shared" si="35"/>
        <v>45020.054861111108</v>
      </c>
      <c r="O358" s="6">
        <f t="shared" si="36"/>
        <v>45020.054861111108</v>
      </c>
      <c r="P358" s="6">
        <f t="shared" si="37"/>
        <v>45020.18472222222</v>
      </c>
      <c r="Q358" s="6">
        <f t="shared" si="38"/>
        <v>0.14027777777907127</v>
      </c>
      <c r="R358" s="2">
        <f>IF(A358=orden_agrupada!A358,orden_agrupada!D358/60,-1)</f>
        <v>1.6</v>
      </c>
      <c r="S358" s="6">
        <f t="shared" si="39"/>
        <v>7.3611111112404606E-2</v>
      </c>
      <c r="T358" s="6" t="str">
        <f t="shared" si="40"/>
        <v>SI</v>
      </c>
      <c r="U358" s="6" t="str">
        <f t="shared" si="41"/>
        <v>martes</v>
      </c>
      <c r="V358" s="7">
        <f>IF(A358=orden_agrupada!A358,orden_agrupada!B358,-1)</f>
        <v>168</v>
      </c>
      <c r="W358" s="7">
        <f>IF(A358=orden_agrupada!A358,orden_agrupada!C358,-1)</f>
        <v>68</v>
      </c>
    </row>
    <row r="359" spans="1:23" x14ac:dyDescent="0.3">
      <c r="A359">
        <v>358</v>
      </c>
      <c r="B359" t="s">
        <v>307</v>
      </c>
      <c r="C359">
        <v>5</v>
      </c>
      <c r="D359" s="1">
        <v>45020.109027777777</v>
      </c>
      <c r="E359" s="1">
        <v>45020.247916666667</v>
      </c>
      <c r="F359" t="s">
        <v>32</v>
      </c>
      <c r="G359" t="s">
        <v>40</v>
      </c>
      <c r="H359" t="s">
        <v>27</v>
      </c>
      <c r="I359" s="7">
        <v>42.1</v>
      </c>
      <c r="J359" t="s">
        <v>16</v>
      </c>
      <c r="K359" t="s">
        <v>52</v>
      </c>
      <c r="L359" t="s">
        <v>74</v>
      </c>
      <c r="M359" s="7">
        <f>IF(A359=orden_agrupada!A359,orden_agrupada!B359,-1)+I359</f>
        <v>208.1</v>
      </c>
      <c r="N359" s="5">
        <f t="shared" si="35"/>
        <v>45020.109027777777</v>
      </c>
      <c r="O359" s="6">
        <f t="shared" si="36"/>
        <v>45020.109027777777</v>
      </c>
      <c r="P359" s="6">
        <f t="shared" si="37"/>
        <v>45020.247916666667</v>
      </c>
      <c r="Q359" s="6">
        <f t="shared" si="38"/>
        <v>0.13888888889050577</v>
      </c>
      <c r="R359" s="2">
        <f>IF(A359=orden_agrupada!A359,orden_agrupada!D359/60,-1)</f>
        <v>2.5333333333333332</v>
      </c>
      <c r="S359" s="6">
        <f t="shared" si="39"/>
        <v>3.3333333334950227E-2</v>
      </c>
      <c r="T359" s="6" t="str">
        <f t="shared" si="40"/>
        <v>SI</v>
      </c>
      <c r="U359" s="6" t="str">
        <f t="shared" si="41"/>
        <v>martes</v>
      </c>
      <c r="V359" s="7">
        <f>IF(A359=orden_agrupada!A359,orden_agrupada!B359,-1)</f>
        <v>166</v>
      </c>
      <c r="W359" s="7">
        <f>IF(A359=orden_agrupada!A359,orden_agrupada!C359,-1)</f>
        <v>70</v>
      </c>
    </row>
    <row r="360" spans="1:23" x14ac:dyDescent="0.3">
      <c r="A360">
        <v>359</v>
      </c>
      <c r="B360" t="s">
        <v>161</v>
      </c>
      <c r="C360">
        <v>2</v>
      </c>
      <c r="D360" s="1">
        <v>45020.02847222222</v>
      </c>
      <c r="E360" s="1">
        <v>45020.173611111109</v>
      </c>
      <c r="F360" t="s">
        <v>26</v>
      </c>
      <c r="G360" t="s">
        <v>14</v>
      </c>
      <c r="H360" t="s">
        <v>27</v>
      </c>
      <c r="I360" s="7">
        <v>12.2</v>
      </c>
      <c r="J360" t="s">
        <v>16</v>
      </c>
      <c r="K360" t="s">
        <v>37</v>
      </c>
      <c r="L360" t="s">
        <v>47</v>
      </c>
      <c r="M360" s="7">
        <f>IF(A360=orden_agrupada!A360,orden_agrupada!B360,-1)+I360</f>
        <v>202.2</v>
      </c>
      <c r="N360" s="5">
        <f t="shared" si="35"/>
        <v>45020.02847222222</v>
      </c>
      <c r="O360" s="6">
        <f t="shared" si="36"/>
        <v>45020.02847222222</v>
      </c>
      <c r="P360" s="6">
        <f t="shared" si="37"/>
        <v>45020.173611111109</v>
      </c>
      <c r="Q360" s="6">
        <f t="shared" si="38"/>
        <v>0.14513888888905058</v>
      </c>
      <c r="R360" s="2">
        <f>IF(A360=orden_agrupada!A360,orden_agrupada!D360/60,-1)</f>
        <v>2.4166666666666665</v>
      </c>
      <c r="S360" s="6">
        <f t="shared" si="39"/>
        <v>4.4444444444606143E-2</v>
      </c>
      <c r="T360" s="6" t="str">
        <f t="shared" si="40"/>
        <v>SI</v>
      </c>
      <c r="U360" s="6" t="str">
        <f t="shared" si="41"/>
        <v>martes</v>
      </c>
      <c r="V360" s="7">
        <f>IF(A360=orden_agrupada!A360,orden_agrupada!B360,-1)</f>
        <v>190</v>
      </c>
      <c r="W360" s="7">
        <f>IF(A360=orden_agrupada!A360,orden_agrupada!C360,-1)</f>
        <v>80</v>
      </c>
    </row>
    <row r="361" spans="1:23" x14ac:dyDescent="0.3">
      <c r="A361">
        <v>360</v>
      </c>
      <c r="B361" t="s">
        <v>370</v>
      </c>
      <c r="C361">
        <v>3</v>
      </c>
      <c r="D361" s="1">
        <v>45020.048611111109</v>
      </c>
      <c r="E361" s="1">
        <v>45020.206944444442</v>
      </c>
      <c r="F361" t="s">
        <v>13</v>
      </c>
      <c r="G361" t="s">
        <v>14</v>
      </c>
      <c r="H361" t="s">
        <v>27</v>
      </c>
      <c r="I361" s="7">
        <v>39.26</v>
      </c>
      <c r="J361" t="s">
        <v>43</v>
      </c>
      <c r="K361" t="s">
        <v>37</v>
      </c>
      <c r="L361" t="s">
        <v>90</v>
      </c>
      <c r="M361" s="7">
        <f>IF(A361=orden_agrupada!A361,orden_agrupada!B361,-1)+I361</f>
        <v>272.26</v>
      </c>
      <c r="N361" s="5">
        <f t="shared" si="35"/>
        <v>45020.048611111109</v>
      </c>
      <c r="O361" s="6">
        <f t="shared" si="36"/>
        <v>45020.048611111109</v>
      </c>
      <c r="P361" s="6">
        <f t="shared" si="37"/>
        <v>45020.206944444442</v>
      </c>
      <c r="Q361" s="6">
        <f t="shared" si="38"/>
        <v>0.16874999999951493</v>
      </c>
      <c r="R361" s="2">
        <f>IF(A361=orden_agrupada!A361,orden_agrupada!D361/60,-1)</f>
        <v>2.65</v>
      </c>
      <c r="S361" s="6">
        <f t="shared" si="39"/>
        <v>5.8333333332848264E-2</v>
      </c>
      <c r="T361" s="6" t="str">
        <f t="shared" si="40"/>
        <v>SI</v>
      </c>
      <c r="U361" s="6" t="str">
        <f t="shared" si="41"/>
        <v>martes</v>
      </c>
      <c r="V361" s="7">
        <f>IF(A361=orden_agrupada!A361,orden_agrupada!B361,-1)</f>
        <v>233</v>
      </c>
      <c r="W361" s="7">
        <f>IF(A361=orden_agrupada!A361,orden_agrupada!C361,-1)</f>
        <v>94</v>
      </c>
    </row>
    <row r="362" spans="1:23" x14ac:dyDescent="0.3">
      <c r="A362">
        <v>361</v>
      </c>
      <c r="B362" t="s">
        <v>371</v>
      </c>
      <c r="C362">
        <v>1</v>
      </c>
      <c r="D362" s="1">
        <v>45020.078472222223</v>
      </c>
      <c r="E362" s="1">
        <v>45020.227777777778</v>
      </c>
      <c r="F362" t="s">
        <v>26</v>
      </c>
      <c r="G362" t="s">
        <v>40</v>
      </c>
      <c r="H362" t="s">
        <v>22</v>
      </c>
      <c r="I362" s="7">
        <v>41.73</v>
      </c>
      <c r="J362" t="s">
        <v>28</v>
      </c>
      <c r="K362" t="s">
        <v>23</v>
      </c>
      <c r="L362" t="s">
        <v>58</v>
      </c>
      <c r="M362" s="7">
        <f>IF(A362=orden_agrupada!A362,orden_agrupada!B362,-1)+I362</f>
        <v>142.72999999999999</v>
      </c>
      <c r="N362" s="5">
        <f t="shared" si="35"/>
        <v>45020.078472222223</v>
      </c>
      <c r="O362" s="6">
        <f t="shared" si="36"/>
        <v>45020.078472222223</v>
      </c>
      <c r="P362" s="6">
        <f t="shared" si="37"/>
        <v>45020.227777777778</v>
      </c>
      <c r="Q362" s="6">
        <f t="shared" si="38"/>
        <v>0.14930555555474712</v>
      </c>
      <c r="R362" s="2">
        <f>IF(A362=orden_agrupada!A362,orden_agrupada!D362/60,-1)</f>
        <v>1.8666666666666667</v>
      </c>
      <c r="S362" s="6">
        <f t="shared" si="39"/>
        <v>7.1527777776969337E-2</v>
      </c>
      <c r="T362" s="6" t="str">
        <f t="shared" si="40"/>
        <v>SI</v>
      </c>
      <c r="U362" s="6" t="str">
        <f t="shared" si="41"/>
        <v>martes</v>
      </c>
      <c r="V362" s="7">
        <f>IF(A362=orden_agrupada!A362,orden_agrupada!B362,-1)</f>
        <v>101</v>
      </c>
      <c r="W362" s="7">
        <f>IF(A362=orden_agrupada!A362,orden_agrupada!C362,-1)</f>
        <v>42</v>
      </c>
    </row>
    <row r="363" spans="1:23" x14ac:dyDescent="0.3">
      <c r="A363">
        <v>362</v>
      </c>
      <c r="B363" t="s">
        <v>224</v>
      </c>
      <c r="C363">
        <v>2</v>
      </c>
      <c r="D363" s="1">
        <v>45020.085416666669</v>
      </c>
      <c r="E363" s="1">
        <v>45020.249305555553</v>
      </c>
      <c r="F363" t="s">
        <v>20</v>
      </c>
      <c r="G363" t="s">
        <v>14</v>
      </c>
      <c r="H363" t="s">
        <v>27</v>
      </c>
      <c r="I363" s="7">
        <v>47.21</v>
      </c>
      <c r="J363" t="s">
        <v>28</v>
      </c>
      <c r="K363" t="s">
        <v>52</v>
      </c>
      <c r="L363" t="s">
        <v>60</v>
      </c>
      <c r="M363" s="7">
        <f>IF(A363=orden_agrupada!A363,orden_agrupada!B363,-1)+I363</f>
        <v>109.21000000000001</v>
      </c>
      <c r="N363" s="5">
        <f t="shared" si="35"/>
        <v>45020.085416666669</v>
      </c>
      <c r="O363" s="6">
        <f t="shared" si="36"/>
        <v>45020.085416666669</v>
      </c>
      <c r="P363" s="6">
        <f t="shared" si="37"/>
        <v>45020.249305555553</v>
      </c>
      <c r="Q363" s="6">
        <f t="shared" si="38"/>
        <v>0.163888888884685</v>
      </c>
      <c r="R363" s="2">
        <f>IF(A363=orden_agrupada!A363,orden_agrupada!D363/60,-1)</f>
        <v>2.0499999999999998</v>
      </c>
      <c r="S363" s="6">
        <f t="shared" si="39"/>
        <v>7.8472222218018348E-2</v>
      </c>
      <c r="T363" s="6" t="str">
        <f t="shared" si="40"/>
        <v>SI</v>
      </c>
      <c r="U363" s="6" t="str">
        <f t="shared" si="41"/>
        <v>martes</v>
      </c>
      <c r="V363" s="7">
        <f>IF(A363=orden_agrupada!A363,orden_agrupada!B363,-1)</f>
        <v>62</v>
      </c>
      <c r="W363" s="7">
        <f>IF(A363=orden_agrupada!A363,orden_agrupada!C363,-1)</f>
        <v>26</v>
      </c>
    </row>
    <row r="364" spans="1:23" x14ac:dyDescent="0.3">
      <c r="A364">
        <v>363</v>
      </c>
      <c r="B364" t="s">
        <v>372</v>
      </c>
      <c r="C364">
        <v>2</v>
      </c>
      <c r="D364" s="1">
        <v>45020.073611111111</v>
      </c>
      <c r="E364" s="1">
        <v>45020.145138888889</v>
      </c>
      <c r="F364" t="s">
        <v>13</v>
      </c>
      <c r="G364" t="s">
        <v>14</v>
      </c>
      <c r="H364" t="s">
        <v>27</v>
      </c>
      <c r="I364" s="7">
        <v>49.02</v>
      </c>
      <c r="J364" t="s">
        <v>43</v>
      </c>
      <c r="K364" t="s">
        <v>29</v>
      </c>
      <c r="L364" t="s">
        <v>50</v>
      </c>
      <c r="M364" s="7">
        <f>IF(A364=orden_agrupada!A364,orden_agrupada!B364,-1)+I364</f>
        <v>289.02</v>
      </c>
      <c r="N364" s="5">
        <f t="shared" si="35"/>
        <v>45020.073611111111</v>
      </c>
      <c r="O364" s="6">
        <f t="shared" si="36"/>
        <v>45020.073611111111</v>
      </c>
      <c r="P364" s="6">
        <f t="shared" si="37"/>
        <v>45020.145138888889</v>
      </c>
      <c r="Q364" s="6">
        <f t="shared" si="38"/>
        <v>8.1944444444767825E-2</v>
      </c>
      <c r="R364" s="2">
        <f>IF(A364=orden_agrupada!A364,orden_agrupada!D364/60,-1)</f>
        <v>2.4833333333333334</v>
      </c>
      <c r="S364" s="6">
        <f t="shared" si="39"/>
        <v>0</v>
      </c>
      <c r="T364" s="6" t="str">
        <f t="shared" si="40"/>
        <v>NO</v>
      </c>
      <c r="U364" s="6" t="str">
        <f t="shared" si="41"/>
        <v>martes</v>
      </c>
      <c r="V364" s="7">
        <f>IF(A364=orden_agrupada!A364,orden_agrupada!B364,-1)</f>
        <v>240</v>
      </c>
      <c r="W364" s="7">
        <f>IF(A364=orden_agrupada!A364,orden_agrupada!C364,-1)</f>
        <v>96</v>
      </c>
    </row>
    <row r="365" spans="1:23" x14ac:dyDescent="0.3">
      <c r="A365">
        <v>364</v>
      </c>
      <c r="B365" t="s">
        <v>373</v>
      </c>
      <c r="C365">
        <v>2</v>
      </c>
      <c r="D365" s="1">
        <v>45020.159722222219</v>
      </c>
      <c r="E365" s="1">
        <v>45020.298611111109</v>
      </c>
      <c r="F365" t="s">
        <v>32</v>
      </c>
      <c r="G365" t="s">
        <v>14</v>
      </c>
      <c r="H365" t="s">
        <v>15</v>
      </c>
      <c r="I365" s="7">
        <v>48.28</v>
      </c>
      <c r="J365" t="s">
        <v>16</v>
      </c>
      <c r="K365" t="s">
        <v>29</v>
      </c>
      <c r="L365" t="s">
        <v>55</v>
      </c>
      <c r="M365" s="7">
        <f>IF(A365=orden_agrupada!A365,orden_agrupada!B365,-1)+I365</f>
        <v>205.28</v>
      </c>
      <c r="N365" s="5">
        <f t="shared" si="35"/>
        <v>45020.159722222219</v>
      </c>
      <c r="O365" s="6">
        <f t="shared" si="36"/>
        <v>45020.159722222219</v>
      </c>
      <c r="P365" s="6">
        <f t="shared" si="37"/>
        <v>45020.298611111109</v>
      </c>
      <c r="Q365" s="6">
        <f t="shared" si="38"/>
        <v>0.13888888889050577</v>
      </c>
      <c r="R365" s="2">
        <f>IF(A365=orden_agrupada!A365,orden_agrupada!D365/60,-1)</f>
        <v>1.8666666666666667</v>
      </c>
      <c r="S365" s="6">
        <f t="shared" si="39"/>
        <v>6.1111111112727989E-2</v>
      </c>
      <c r="T365" s="6" t="str">
        <f t="shared" si="40"/>
        <v>SI</v>
      </c>
      <c r="U365" s="6" t="str">
        <f t="shared" si="41"/>
        <v>martes</v>
      </c>
      <c r="V365" s="7">
        <f>IF(A365=orden_agrupada!A365,orden_agrupada!B365,-1)</f>
        <v>157</v>
      </c>
      <c r="W365" s="7">
        <f>IF(A365=orden_agrupada!A365,orden_agrupada!C365,-1)</f>
        <v>65</v>
      </c>
    </row>
    <row r="366" spans="1:23" x14ac:dyDescent="0.3">
      <c r="A366">
        <v>365</v>
      </c>
      <c r="B366" t="s">
        <v>374</v>
      </c>
      <c r="C366">
        <v>1</v>
      </c>
      <c r="D366" s="1">
        <v>45020.043749999997</v>
      </c>
      <c r="E366" s="1">
        <v>45020.189583333333</v>
      </c>
      <c r="F366" t="s">
        <v>13</v>
      </c>
      <c r="G366" t="s">
        <v>14</v>
      </c>
      <c r="H366" t="s">
        <v>22</v>
      </c>
      <c r="I366" s="7">
        <v>34.97</v>
      </c>
      <c r="J366" t="s">
        <v>43</v>
      </c>
      <c r="K366" t="s">
        <v>67</v>
      </c>
      <c r="L366" t="s">
        <v>93</v>
      </c>
      <c r="M366" s="7">
        <f>IF(A366=orden_agrupada!A366,orden_agrupada!B366,-1)+I366</f>
        <v>142.97</v>
      </c>
      <c r="N366" s="5">
        <f t="shared" si="35"/>
        <v>45020.043749999997</v>
      </c>
      <c r="O366" s="6">
        <f t="shared" si="36"/>
        <v>45020.043749999997</v>
      </c>
      <c r="P366" s="6">
        <f t="shared" si="37"/>
        <v>45020.189583333333</v>
      </c>
      <c r="Q366" s="6">
        <f t="shared" si="38"/>
        <v>0.15625000000242531</v>
      </c>
      <c r="R366" s="2">
        <f>IF(A366=orden_agrupada!A366,orden_agrupada!D366/60,-1)</f>
        <v>0.41666666666666669</v>
      </c>
      <c r="S366" s="6">
        <f t="shared" si="39"/>
        <v>0.13888888889131421</v>
      </c>
      <c r="T366" s="6" t="str">
        <f t="shared" si="40"/>
        <v>SI</v>
      </c>
      <c r="U366" s="6" t="str">
        <f t="shared" si="41"/>
        <v>martes</v>
      </c>
      <c r="V366" s="7">
        <f>IF(A366=orden_agrupada!A366,orden_agrupada!B366,-1)</f>
        <v>108</v>
      </c>
      <c r="W366" s="7">
        <f>IF(A366=orden_agrupada!A366,orden_agrupada!C366,-1)</f>
        <v>42</v>
      </c>
    </row>
    <row r="367" spans="1:23" x14ac:dyDescent="0.3">
      <c r="A367">
        <v>366</v>
      </c>
      <c r="B367" t="s">
        <v>375</v>
      </c>
      <c r="C367">
        <v>5</v>
      </c>
      <c r="D367" s="1">
        <v>45020.064583333333</v>
      </c>
      <c r="E367" s="1">
        <v>45020.198611111111</v>
      </c>
      <c r="F367" t="s">
        <v>13</v>
      </c>
      <c r="G367" t="s">
        <v>14</v>
      </c>
      <c r="H367" t="s">
        <v>22</v>
      </c>
      <c r="I367" s="7">
        <v>10.57</v>
      </c>
      <c r="J367" t="s">
        <v>16</v>
      </c>
      <c r="K367" t="s">
        <v>67</v>
      </c>
      <c r="L367" t="s">
        <v>102</v>
      </c>
      <c r="M367" s="7">
        <f>IF(A367=orden_agrupada!A367,orden_agrupada!B367,-1)+I367</f>
        <v>249.57</v>
      </c>
      <c r="N367" s="5">
        <f t="shared" si="35"/>
        <v>45020.064583333333</v>
      </c>
      <c r="O367" s="6">
        <f t="shared" si="36"/>
        <v>45020.064583333333</v>
      </c>
      <c r="P367" s="6">
        <f t="shared" si="37"/>
        <v>45020.198611111111</v>
      </c>
      <c r="Q367" s="6">
        <f t="shared" si="38"/>
        <v>0.13402777777810115</v>
      </c>
      <c r="R367" s="2">
        <f>IF(A367=orden_agrupada!A367,orden_agrupada!D367/60,-1)</f>
        <v>1.5</v>
      </c>
      <c r="S367" s="6">
        <f t="shared" si="39"/>
        <v>7.1527777778101154E-2</v>
      </c>
      <c r="T367" s="6" t="str">
        <f t="shared" si="40"/>
        <v>SI</v>
      </c>
      <c r="U367" s="6" t="str">
        <f t="shared" si="41"/>
        <v>martes</v>
      </c>
      <c r="V367" s="7">
        <f>IF(A367=orden_agrupada!A367,orden_agrupada!B367,-1)</f>
        <v>239</v>
      </c>
      <c r="W367" s="7">
        <f>IF(A367=orden_agrupada!A367,orden_agrupada!C367,-1)</f>
        <v>94</v>
      </c>
    </row>
    <row r="368" spans="1:23" x14ac:dyDescent="0.3">
      <c r="A368">
        <v>367</v>
      </c>
      <c r="B368" t="s">
        <v>376</v>
      </c>
      <c r="C368">
        <v>2</v>
      </c>
      <c r="D368" s="1">
        <v>45020.036805555559</v>
      </c>
      <c r="E368" s="1">
        <v>45020.15625</v>
      </c>
      <c r="F368" t="s">
        <v>13</v>
      </c>
      <c r="G368" t="s">
        <v>40</v>
      </c>
      <c r="H368" t="s">
        <v>27</v>
      </c>
      <c r="I368" s="7">
        <v>12.62</v>
      </c>
      <c r="J368" t="s">
        <v>28</v>
      </c>
      <c r="K368" t="s">
        <v>67</v>
      </c>
      <c r="L368" t="s">
        <v>74</v>
      </c>
      <c r="M368" s="7">
        <f>IF(A368=orden_agrupada!A368,orden_agrupada!B368,-1)+I368</f>
        <v>113.62</v>
      </c>
      <c r="N368" s="5">
        <f t="shared" si="35"/>
        <v>45020.036805555559</v>
      </c>
      <c r="O368" s="6">
        <f t="shared" si="36"/>
        <v>45020.036805555559</v>
      </c>
      <c r="P368" s="6">
        <f t="shared" si="37"/>
        <v>45020.15625</v>
      </c>
      <c r="Q368" s="6">
        <f t="shared" si="38"/>
        <v>0.11944444444088731</v>
      </c>
      <c r="R368" s="2">
        <f>IF(A368=orden_agrupada!A368,orden_agrupada!D368/60,-1)</f>
        <v>1.2166666666666666</v>
      </c>
      <c r="S368" s="6">
        <f t="shared" si="39"/>
        <v>6.8749999996442879E-2</v>
      </c>
      <c r="T368" s="6" t="str">
        <f t="shared" si="40"/>
        <v>SI</v>
      </c>
      <c r="U368" s="6" t="str">
        <f t="shared" si="41"/>
        <v>martes</v>
      </c>
      <c r="V368" s="7">
        <f>IF(A368=orden_agrupada!A368,orden_agrupada!B368,-1)</f>
        <v>101</v>
      </c>
      <c r="W368" s="7">
        <f>IF(A368=orden_agrupada!A368,orden_agrupada!C368,-1)</f>
        <v>42</v>
      </c>
    </row>
    <row r="369" spans="1:23" x14ac:dyDescent="0.3">
      <c r="A369">
        <v>368</v>
      </c>
      <c r="B369" t="s">
        <v>377</v>
      </c>
      <c r="C369">
        <v>1</v>
      </c>
      <c r="D369" s="1">
        <v>45020.14166666667</v>
      </c>
      <c r="E369" s="1">
        <v>45020.231249999997</v>
      </c>
      <c r="F369" t="s">
        <v>20</v>
      </c>
      <c r="G369" t="s">
        <v>21</v>
      </c>
      <c r="H369" t="s">
        <v>15</v>
      </c>
      <c r="I369" s="7">
        <v>37.65</v>
      </c>
      <c r="J369" t="s">
        <v>43</v>
      </c>
      <c r="K369" t="s">
        <v>23</v>
      </c>
      <c r="L369" t="s">
        <v>34</v>
      </c>
      <c r="M369" s="7">
        <f>IF(A369=orden_agrupada!A369,orden_agrupada!B369,-1)+I369</f>
        <v>160.65</v>
      </c>
      <c r="N369" s="5">
        <f t="shared" si="35"/>
        <v>45020.14166666667</v>
      </c>
      <c r="O369" s="6">
        <f t="shared" si="36"/>
        <v>45020.14166666667</v>
      </c>
      <c r="P369" s="6">
        <f t="shared" si="37"/>
        <v>45020.231249999997</v>
      </c>
      <c r="Q369" s="6">
        <f t="shared" si="38"/>
        <v>9.9999999993694175E-2</v>
      </c>
      <c r="R369" s="2">
        <f>IF(A369=orden_agrupada!A369,orden_agrupada!D369/60,-1)</f>
        <v>1.4166666666666667</v>
      </c>
      <c r="S369" s="6">
        <f t="shared" si="39"/>
        <v>4.0972222215916398E-2</v>
      </c>
      <c r="T369" s="6" t="str">
        <f t="shared" si="40"/>
        <v>SI</v>
      </c>
      <c r="U369" s="6" t="str">
        <f t="shared" si="41"/>
        <v>martes</v>
      </c>
      <c r="V369" s="7">
        <f>IF(A369=orden_agrupada!A369,orden_agrupada!B369,-1)</f>
        <v>123</v>
      </c>
      <c r="W369" s="7">
        <f>IF(A369=orden_agrupada!A369,orden_agrupada!C369,-1)</f>
        <v>49</v>
      </c>
    </row>
    <row r="370" spans="1:23" x14ac:dyDescent="0.3">
      <c r="A370">
        <v>369</v>
      </c>
      <c r="B370" t="s">
        <v>378</v>
      </c>
      <c r="C370">
        <v>2</v>
      </c>
      <c r="D370" s="1">
        <v>45020.09097222222</v>
      </c>
      <c r="E370" s="1">
        <v>45020.245833333334</v>
      </c>
      <c r="F370" t="s">
        <v>32</v>
      </c>
      <c r="G370" t="s">
        <v>14</v>
      </c>
      <c r="H370" t="s">
        <v>27</v>
      </c>
      <c r="I370" s="7">
        <v>34.83</v>
      </c>
      <c r="J370" t="s">
        <v>28</v>
      </c>
      <c r="K370" t="s">
        <v>52</v>
      </c>
      <c r="L370" t="s">
        <v>24</v>
      </c>
      <c r="M370" s="7">
        <f>IF(A370=orden_agrupada!A370,orden_agrupada!B370,-1)+I370</f>
        <v>276.83</v>
      </c>
      <c r="N370" s="5">
        <f t="shared" si="35"/>
        <v>45020.09097222222</v>
      </c>
      <c r="O370" s="6">
        <f t="shared" si="36"/>
        <v>45020.09097222222</v>
      </c>
      <c r="P370" s="6">
        <f t="shared" si="37"/>
        <v>45020.245833333334</v>
      </c>
      <c r="Q370" s="6">
        <f t="shared" si="38"/>
        <v>0.15486111111385981</v>
      </c>
      <c r="R370" s="2">
        <f>IF(A370=orden_agrupada!A370,orden_agrupada!D370/60,-1)</f>
        <v>0.7</v>
      </c>
      <c r="S370" s="6">
        <f t="shared" si="39"/>
        <v>0.12569444444719313</v>
      </c>
      <c r="T370" s="6" t="str">
        <f t="shared" si="40"/>
        <v>SI</v>
      </c>
      <c r="U370" s="6" t="str">
        <f t="shared" si="41"/>
        <v>martes</v>
      </c>
      <c r="V370" s="7">
        <f>IF(A370=orden_agrupada!A370,orden_agrupada!B370,-1)</f>
        <v>242</v>
      </c>
      <c r="W370" s="7">
        <f>IF(A370=orden_agrupada!A370,orden_agrupada!C370,-1)</f>
        <v>99</v>
      </c>
    </row>
    <row r="371" spans="1:23" x14ac:dyDescent="0.3">
      <c r="A371">
        <v>370</v>
      </c>
      <c r="B371" t="s">
        <v>379</v>
      </c>
      <c r="C371">
        <v>6</v>
      </c>
      <c r="D371" s="1">
        <v>45020.097222222219</v>
      </c>
      <c r="E371" s="1">
        <v>45020.140972222223</v>
      </c>
      <c r="F371" t="s">
        <v>13</v>
      </c>
      <c r="G371" t="s">
        <v>14</v>
      </c>
      <c r="H371" t="s">
        <v>27</v>
      </c>
      <c r="I371" s="7">
        <v>47.79</v>
      </c>
      <c r="J371" t="s">
        <v>28</v>
      </c>
      <c r="K371" t="s">
        <v>52</v>
      </c>
      <c r="L371" t="s">
        <v>93</v>
      </c>
      <c r="M371" s="7">
        <f>IF(A371=orden_agrupada!A371,orden_agrupada!B371,-1)+I371</f>
        <v>119.78999999999999</v>
      </c>
      <c r="N371" s="5">
        <f t="shared" si="35"/>
        <v>45020.097222222219</v>
      </c>
      <c r="O371" s="6">
        <f t="shared" si="36"/>
        <v>45020.097222222219</v>
      </c>
      <c r="P371" s="6">
        <f t="shared" si="37"/>
        <v>45020.140972222223</v>
      </c>
      <c r="Q371" s="6">
        <f t="shared" si="38"/>
        <v>4.3750000004365575E-2</v>
      </c>
      <c r="R371" s="2">
        <f>IF(A371=orden_agrupada!A371,orden_agrupada!D371/60,-1)</f>
        <v>0.55000000000000004</v>
      </c>
      <c r="S371" s="6">
        <f t="shared" si="39"/>
        <v>2.0833333337698906E-2</v>
      </c>
      <c r="T371" s="6" t="str">
        <f t="shared" si="40"/>
        <v>SI</v>
      </c>
      <c r="U371" s="6" t="str">
        <f t="shared" si="41"/>
        <v>martes</v>
      </c>
      <c r="V371" s="7">
        <f>IF(A371=orden_agrupada!A371,orden_agrupada!B371,-1)</f>
        <v>72</v>
      </c>
      <c r="W371" s="7">
        <f>IF(A371=orden_agrupada!A371,orden_agrupada!C371,-1)</f>
        <v>28</v>
      </c>
    </row>
    <row r="372" spans="1:23" x14ac:dyDescent="0.3">
      <c r="A372">
        <v>371</v>
      </c>
      <c r="B372" t="s">
        <v>380</v>
      </c>
      <c r="C372">
        <v>3</v>
      </c>
      <c r="D372" s="1">
        <v>45020.052777777775</v>
      </c>
      <c r="E372" s="1">
        <v>45020.188194444447</v>
      </c>
      <c r="F372" t="s">
        <v>36</v>
      </c>
      <c r="G372" t="s">
        <v>40</v>
      </c>
      <c r="H372" t="s">
        <v>27</v>
      </c>
      <c r="I372" s="7">
        <v>32.51</v>
      </c>
      <c r="J372" t="s">
        <v>43</v>
      </c>
      <c r="K372" t="s">
        <v>64</v>
      </c>
      <c r="L372" t="s">
        <v>24</v>
      </c>
      <c r="M372" s="7">
        <f>IF(A372=orden_agrupada!A372,orden_agrupada!B372,-1)+I372</f>
        <v>232.51</v>
      </c>
      <c r="N372" s="5">
        <f t="shared" si="35"/>
        <v>45020.052777777775</v>
      </c>
      <c r="O372" s="6">
        <f t="shared" si="36"/>
        <v>45020.052777777775</v>
      </c>
      <c r="P372" s="6">
        <f t="shared" si="37"/>
        <v>45020.188194444447</v>
      </c>
      <c r="Q372" s="6">
        <f t="shared" si="38"/>
        <v>0.14583333333818396</v>
      </c>
      <c r="R372" s="2">
        <f>IF(A372=orden_agrupada!A372,orden_agrupada!D372/60,-1)</f>
        <v>0.81666666666666665</v>
      </c>
      <c r="S372" s="6">
        <f t="shared" si="39"/>
        <v>0.11180555556040619</v>
      </c>
      <c r="T372" s="6" t="str">
        <f t="shared" si="40"/>
        <v>SI</v>
      </c>
      <c r="U372" s="6" t="str">
        <f t="shared" si="41"/>
        <v>martes</v>
      </c>
      <c r="V372" s="7">
        <f>IF(A372=orden_agrupada!A372,orden_agrupada!B372,-1)</f>
        <v>200</v>
      </c>
      <c r="W372" s="7">
        <f>IF(A372=orden_agrupada!A372,orden_agrupada!C372,-1)</f>
        <v>80</v>
      </c>
    </row>
    <row r="373" spans="1:23" x14ac:dyDescent="0.3">
      <c r="A373">
        <v>372</v>
      </c>
      <c r="B373" t="s">
        <v>381</v>
      </c>
      <c r="C373">
        <v>5</v>
      </c>
      <c r="D373" s="1">
        <v>45020.115277777775</v>
      </c>
      <c r="E373" s="1">
        <v>45020.259722222225</v>
      </c>
      <c r="F373" t="s">
        <v>26</v>
      </c>
      <c r="G373" t="s">
        <v>14</v>
      </c>
      <c r="H373" t="s">
        <v>27</v>
      </c>
      <c r="I373" s="7">
        <v>17.170000000000002</v>
      </c>
      <c r="J373" t="s">
        <v>16</v>
      </c>
      <c r="K373" t="s">
        <v>29</v>
      </c>
      <c r="L373" t="s">
        <v>71</v>
      </c>
      <c r="M373" s="7">
        <f>IF(A373=orden_agrupada!A373,orden_agrupada!B373,-1)+I373</f>
        <v>53.17</v>
      </c>
      <c r="N373" s="5">
        <f t="shared" si="35"/>
        <v>45020.115277777775</v>
      </c>
      <c r="O373" s="6">
        <f t="shared" si="36"/>
        <v>45020.115277777775</v>
      </c>
      <c r="P373" s="6">
        <f t="shared" si="37"/>
        <v>45020.259722222225</v>
      </c>
      <c r="Q373" s="6">
        <f t="shared" si="38"/>
        <v>0.14444444444961846</v>
      </c>
      <c r="R373" s="2">
        <f>IF(A373=orden_agrupada!A373,orden_agrupada!D373/60,-1)</f>
        <v>0.36666666666666664</v>
      </c>
      <c r="S373" s="6">
        <f t="shared" si="39"/>
        <v>0.12916666667184068</v>
      </c>
      <c r="T373" s="6" t="str">
        <f t="shared" si="40"/>
        <v>SI</v>
      </c>
      <c r="U373" s="6" t="str">
        <f t="shared" si="41"/>
        <v>martes</v>
      </c>
      <c r="V373" s="7">
        <f>IF(A373=orden_agrupada!A373,orden_agrupada!B373,-1)</f>
        <v>36</v>
      </c>
      <c r="W373" s="7">
        <f>IF(A373=orden_agrupada!A373,orden_agrupada!C373,-1)</f>
        <v>16</v>
      </c>
    </row>
    <row r="374" spans="1:23" x14ac:dyDescent="0.3">
      <c r="A374">
        <v>373</v>
      </c>
      <c r="B374" t="s">
        <v>382</v>
      </c>
      <c r="C374">
        <v>2</v>
      </c>
      <c r="D374" s="1">
        <v>45020.025694444441</v>
      </c>
      <c r="E374" s="1">
        <v>45020.132638888892</v>
      </c>
      <c r="F374" t="s">
        <v>32</v>
      </c>
      <c r="G374" t="s">
        <v>21</v>
      </c>
      <c r="H374" t="s">
        <v>15</v>
      </c>
      <c r="I374" s="7">
        <v>26.62</v>
      </c>
      <c r="J374" t="s">
        <v>43</v>
      </c>
      <c r="K374" t="s">
        <v>79</v>
      </c>
      <c r="L374" t="s">
        <v>90</v>
      </c>
      <c r="M374" s="7">
        <f>IF(A374=orden_agrupada!A374,orden_agrupada!B374,-1)+I374</f>
        <v>186.62</v>
      </c>
      <c r="N374" s="5">
        <f t="shared" si="35"/>
        <v>45020.025694444441</v>
      </c>
      <c r="O374" s="6">
        <f t="shared" si="36"/>
        <v>45020.025694444441</v>
      </c>
      <c r="P374" s="6">
        <f t="shared" si="37"/>
        <v>45020.132638888892</v>
      </c>
      <c r="Q374" s="6">
        <f t="shared" si="38"/>
        <v>0.11736111111774032</v>
      </c>
      <c r="R374" s="2">
        <f>IF(A374=orden_agrupada!A374,orden_agrupada!D374/60,-1)</f>
        <v>1.9333333333333333</v>
      </c>
      <c r="S374" s="6">
        <f t="shared" si="39"/>
        <v>3.6805555562184775E-2</v>
      </c>
      <c r="T374" s="6" t="str">
        <f t="shared" si="40"/>
        <v>SI</v>
      </c>
      <c r="U374" s="6" t="str">
        <f t="shared" si="41"/>
        <v>martes</v>
      </c>
      <c r="V374" s="7">
        <f>IF(A374=orden_agrupada!A374,orden_agrupada!B374,-1)</f>
        <v>160</v>
      </c>
      <c r="W374" s="7">
        <f>IF(A374=orden_agrupada!A374,orden_agrupada!C374,-1)</f>
        <v>64</v>
      </c>
    </row>
    <row r="375" spans="1:23" x14ac:dyDescent="0.3">
      <c r="A375">
        <v>374</v>
      </c>
      <c r="B375" t="s">
        <v>383</v>
      </c>
      <c r="C375">
        <v>3</v>
      </c>
      <c r="D375" s="1">
        <v>45020.138194444444</v>
      </c>
      <c r="E375" s="1">
        <v>45020.183333333334</v>
      </c>
      <c r="F375" t="s">
        <v>26</v>
      </c>
      <c r="G375" t="s">
        <v>14</v>
      </c>
      <c r="H375" t="s">
        <v>27</v>
      </c>
      <c r="I375" s="7">
        <v>33.35</v>
      </c>
      <c r="J375" t="s">
        <v>28</v>
      </c>
      <c r="K375" t="s">
        <v>33</v>
      </c>
      <c r="L375" t="s">
        <v>41</v>
      </c>
      <c r="M375" s="7">
        <f>IF(A375=orden_agrupada!A375,orden_agrupada!B375,-1)+I375</f>
        <v>68.349999999999994</v>
      </c>
      <c r="N375" s="5">
        <f t="shared" si="35"/>
        <v>45020.138194444444</v>
      </c>
      <c r="O375" s="6">
        <f t="shared" si="36"/>
        <v>45020.138194444444</v>
      </c>
      <c r="P375" s="6">
        <f t="shared" si="37"/>
        <v>45020.183333333334</v>
      </c>
      <c r="Q375" s="6">
        <f t="shared" si="38"/>
        <v>4.5138888890505768E-2</v>
      </c>
      <c r="R375" s="2">
        <f>IF(A375=orden_agrupada!A375,orden_agrupada!D375/60,-1)</f>
        <v>0.15</v>
      </c>
      <c r="S375" s="6">
        <f t="shared" si="39"/>
        <v>3.888888889050577E-2</v>
      </c>
      <c r="T375" s="6" t="str">
        <f t="shared" si="40"/>
        <v>SI</v>
      </c>
      <c r="U375" s="6" t="str">
        <f t="shared" si="41"/>
        <v>martes</v>
      </c>
      <c r="V375" s="7">
        <f>IF(A375=orden_agrupada!A375,orden_agrupada!B375,-1)</f>
        <v>35</v>
      </c>
      <c r="W375" s="7">
        <f>IF(A375=orden_agrupada!A375,orden_agrupada!C375,-1)</f>
        <v>14</v>
      </c>
    </row>
    <row r="376" spans="1:23" x14ac:dyDescent="0.3">
      <c r="A376">
        <v>375</v>
      </c>
      <c r="B376" t="s">
        <v>384</v>
      </c>
      <c r="C376">
        <v>1</v>
      </c>
      <c r="D376" s="1">
        <v>45020.011805555558</v>
      </c>
      <c r="E376" s="1">
        <v>45020.131249999999</v>
      </c>
      <c r="F376" t="s">
        <v>13</v>
      </c>
      <c r="G376" t="s">
        <v>14</v>
      </c>
      <c r="H376" t="s">
        <v>27</v>
      </c>
      <c r="I376" s="7">
        <v>22.3</v>
      </c>
      <c r="J376" t="s">
        <v>16</v>
      </c>
      <c r="K376" t="s">
        <v>17</v>
      </c>
      <c r="L376" t="s">
        <v>24</v>
      </c>
      <c r="M376" s="7">
        <f>IF(A376=orden_agrupada!A376,orden_agrupada!B376,-1)+I376</f>
        <v>115.3</v>
      </c>
      <c r="N376" s="5">
        <f t="shared" si="35"/>
        <v>45020.011805555558</v>
      </c>
      <c r="O376" s="6">
        <f t="shared" si="36"/>
        <v>45020.011805555558</v>
      </c>
      <c r="P376" s="6">
        <f t="shared" si="37"/>
        <v>45020.131249999999</v>
      </c>
      <c r="Q376" s="6">
        <f t="shared" si="38"/>
        <v>0.11944444444088731</v>
      </c>
      <c r="R376" s="2">
        <f>IF(A376=orden_agrupada!A376,orden_agrupada!D376/60,-1)</f>
        <v>0.45</v>
      </c>
      <c r="S376" s="6">
        <f t="shared" si="39"/>
        <v>0.10069444444088731</v>
      </c>
      <c r="T376" s="6" t="str">
        <f t="shared" si="40"/>
        <v>SI</v>
      </c>
      <c r="U376" s="6" t="str">
        <f t="shared" si="41"/>
        <v>martes</v>
      </c>
      <c r="V376" s="7">
        <f>IF(A376=orden_agrupada!A376,orden_agrupada!B376,-1)</f>
        <v>93</v>
      </c>
      <c r="W376" s="7">
        <f>IF(A376=orden_agrupada!A376,orden_agrupada!C376,-1)</f>
        <v>36</v>
      </c>
    </row>
    <row r="377" spans="1:23" x14ac:dyDescent="0.3">
      <c r="A377">
        <v>376</v>
      </c>
      <c r="B377" t="s">
        <v>371</v>
      </c>
      <c r="C377">
        <v>4</v>
      </c>
      <c r="D377" s="1">
        <v>45020.120138888888</v>
      </c>
      <c r="E377" s="1">
        <v>45020.216666666667</v>
      </c>
      <c r="F377" t="s">
        <v>20</v>
      </c>
      <c r="G377" t="s">
        <v>14</v>
      </c>
      <c r="H377" t="s">
        <v>22</v>
      </c>
      <c r="I377" s="7">
        <v>27.51</v>
      </c>
      <c r="J377" t="s">
        <v>43</v>
      </c>
      <c r="K377" t="s">
        <v>64</v>
      </c>
      <c r="L377" t="s">
        <v>106</v>
      </c>
      <c r="M377" s="7">
        <f>IF(A377=orden_agrupada!A377,orden_agrupada!B377,-1)+I377</f>
        <v>73.510000000000005</v>
      </c>
      <c r="N377" s="5">
        <f t="shared" si="35"/>
        <v>45020.120138888888</v>
      </c>
      <c r="O377" s="6">
        <f t="shared" si="36"/>
        <v>45020.120138888888</v>
      </c>
      <c r="P377" s="6">
        <f t="shared" si="37"/>
        <v>45020.216666666667</v>
      </c>
      <c r="Q377" s="6">
        <f t="shared" si="38"/>
        <v>0.10694444444622302</v>
      </c>
      <c r="R377" s="2">
        <f>IF(A377=orden_agrupada!A377,orden_agrupada!D377/60,-1)</f>
        <v>8.3333333333333329E-2</v>
      </c>
      <c r="S377" s="6">
        <f t="shared" si="39"/>
        <v>0.10347222222400079</v>
      </c>
      <c r="T377" s="6" t="str">
        <f t="shared" si="40"/>
        <v>SI</v>
      </c>
      <c r="U377" s="6" t="str">
        <f t="shared" si="41"/>
        <v>martes</v>
      </c>
      <c r="V377" s="7">
        <f>IF(A377=orden_agrupada!A377,orden_agrupada!B377,-1)</f>
        <v>46</v>
      </c>
      <c r="W377" s="7">
        <f>IF(A377=orden_agrupada!A377,orden_agrupada!C377,-1)</f>
        <v>18</v>
      </c>
    </row>
    <row r="378" spans="1:23" x14ac:dyDescent="0.3">
      <c r="A378">
        <v>377</v>
      </c>
      <c r="B378" t="s">
        <v>385</v>
      </c>
      <c r="C378">
        <v>1</v>
      </c>
      <c r="D378" s="1">
        <v>45020.054166666669</v>
      </c>
      <c r="E378" s="1">
        <v>45020.198611111111</v>
      </c>
      <c r="F378" t="s">
        <v>36</v>
      </c>
      <c r="G378" t="s">
        <v>14</v>
      </c>
      <c r="H378" t="s">
        <v>27</v>
      </c>
      <c r="I378" s="7">
        <v>14.96</v>
      </c>
      <c r="J378" t="s">
        <v>28</v>
      </c>
      <c r="K378" t="s">
        <v>33</v>
      </c>
      <c r="L378" t="s">
        <v>53</v>
      </c>
      <c r="M378" s="7">
        <f>IF(A378=orden_agrupada!A378,orden_agrupada!B378,-1)+I378</f>
        <v>114.96000000000001</v>
      </c>
      <c r="N378" s="5">
        <f t="shared" si="35"/>
        <v>45020.054166666669</v>
      </c>
      <c r="O378" s="6">
        <f t="shared" si="36"/>
        <v>45020.054166666669</v>
      </c>
      <c r="P378" s="6">
        <f t="shared" si="37"/>
        <v>45020.198611111111</v>
      </c>
      <c r="Q378" s="6">
        <f t="shared" si="38"/>
        <v>0.1444444444423425</v>
      </c>
      <c r="R378" s="2">
        <f>IF(A378=orden_agrupada!A378,orden_agrupada!D378/60,-1)</f>
        <v>0.76666666666666672</v>
      </c>
      <c r="S378" s="6">
        <f t="shared" si="39"/>
        <v>0.11249999999789806</v>
      </c>
      <c r="T378" s="6" t="str">
        <f t="shared" si="40"/>
        <v>SI</v>
      </c>
      <c r="U378" s="6" t="str">
        <f t="shared" si="41"/>
        <v>martes</v>
      </c>
      <c r="V378" s="7">
        <f>IF(A378=orden_agrupada!A378,orden_agrupada!B378,-1)</f>
        <v>100</v>
      </c>
      <c r="W378" s="7">
        <f>IF(A378=orden_agrupada!A378,orden_agrupada!C378,-1)</f>
        <v>41</v>
      </c>
    </row>
    <row r="379" spans="1:23" x14ac:dyDescent="0.3">
      <c r="A379">
        <v>378</v>
      </c>
      <c r="B379" t="s">
        <v>386</v>
      </c>
      <c r="C379">
        <v>1</v>
      </c>
      <c r="D379" s="1">
        <v>45020.163194444445</v>
      </c>
      <c r="E379" s="1">
        <v>45020.220833333333</v>
      </c>
      <c r="F379" t="s">
        <v>20</v>
      </c>
      <c r="G379" t="s">
        <v>14</v>
      </c>
      <c r="H379" t="s">
        <v>22</v>
      </c>
      <c r="I379" s="7">
        <v>40.31</v>
      </c>
      <c r="J379" t="s">
        <v>28</v>
      </c>
      <c r="K379" t="s">
        <v>37</v>
      </c>
      <c r="L379" t="s">
        <v>50</v>
      </c>
      <c r="M379" s="7">
        <f>IF(A379=orden_agrupada!A379,orden_agrupada!B379,-1)+I379</f>
        <v>89.31</v>
      </c>
      <c r="N379" s="5">
        <f t="shared" si="35"/>
        <v>45020.163194444445</v>
      </c>
      <c r="O379" s="6">
        <f t="shared" si="36"/>
        <v>45020.163194444445</v>
      </c>
      <c r="P379" s="6">
        <f t="shared" si="37"/>
        <v>45020.220833333333</v>
      </c>
      <c r="Q379" s="6">
        <f t="shared" si="38"/>
        <v>5.7638888887595385E-2</v>
      </c>
      <c r="R379" s="2">
        <f>IF(A379=orden_agrupada!A379,orden_agrupada!D379/60,-1)</f>
        <v>0.35</v>
      </c>
      <c r="S379" s="6">
        <f t="shared" si="39"/>
        <v>4.3055555554262055E-2</v>
      </c>
      <c r="T379" s="6" t="str">
        <f t="shared" si="40"/>
        <v>SI</v>
      </c>
      <c r="U379" s="6" t="str">
        <f t="shared" si="41"/>
        <v>martes</v>
      </c>
      <c r="V379" s="7">
        <f>IF(A379=orden_agrupada!A379,orden_agrupada!B379,-1)</f>
        <v>49</v>
      </c>
      <c r="W379" s="7">
        <f>IF(A379=orden_agrupada!A379,orden_agrupada!C379,-1)</f>
        <v>20</v>
      </c>
    </row>
    <row r="380" spans="1:23" x14ac:dyDescent="0.3">
      <c r="A380">
        <v>379</v>
      </c>
      <c r="B380" t="s">
        <v>231</v>
      </c>
      <c r="C380">
        <v>2</v>
      </c>
      <c r="D380" s="1">
        <v>45020.063194444447</v>
      </c>
      <c r="E380" s="1">
        <v>45020.164583333331</v>
      </c>
      <c r="F380" t="s">
        <v>13</v>
      </c>
      <c r="G380" t="s">
        <v>21</v>
      </c>
      <c r="H380" t="s">
        <v>27</v>
      </c>
      <c r="I380" s="7">
        <v>10.61</v>
      </c>
      <c r="J380" t="s">
        <v>43</v>
      </c>
      <c r="K380" t="s">
        <v>67</v>
      </c>
      <c r="L380" t="s">
        <v>41</v>
      </c>
      <c r="M380" s="7">
        <f>IF(A380=orden_agrupada!A380,orden_agrupada!B380,-1)+I380</f>
        <v>80.61</v>
      </c>
      <c r="N380" s="5">
        <f t="shared" si="35"/>
        <v>45020.063194444447</v>
      </c>
      <c r="O380" s="6">
        <f t="shared" si="36"/>
        <v>45020.063194444447</v>
      </c>
      <c r="P380" s="6">
        <f t="shared" si="37"/>
        <v>45020.164583333331</v>
      </c>
      <c r="Q380" s="6">
        <f t="shared" si="38"/>
        <v>0.11180555555135167</v>
      </c>
      <c r="R380" s="2">
        <f>IF(A380=orden_agrupada!A380,orden_agrupada!D380/60,-1)</f>
        <v>0.1</v>
      </c>
      <c r="S380" s="6">
        <f t="shared" si="39"/>
        <v>0.10763888888468501</v>
      </c>
      <c r="T380" s="6" t="str">
        <f t="shared" si="40"/>
        <v>SI</v>
      </c>
      <c r="U380" s="6" t="str">
        <f t="shared" si="41"/>
        <v>martes</v>
      </c>
      <c r="V380" s="7">
        <f>IF(A380=orden_agrupada!A380,orden_agrupada!B380,-1)</f>
        <v>70</v>
      </c>
      <c r="W380" s="7">
        <f>IF(A380=orden_agrupada!A380,orden_agrupada!C380,-1)</f>
        <v>28</v>
      </c>
    </row>
    <row r="381" spans="1:23" x14ac:dyDescent="0.3">
      <c r="A381">
        <v>380</v>
      </c>
      <c r="B381" t="s">
        <v>201</v>
      </c>
      <c r="C381">
        <v>1</v>
      </c>
      <c r="D381" s="1">
        <v>45020.040277777778</v>
      </c>
      <c r="E381" s="1">
        <v>45020.189583333333</v>
      </c>
      <c r="F381" t="s">
        <v>13</v>
      </c>
      <c r="G381" t="s">
        <v>40</v>
      </c>
      <c r="H381" t="s">
        <v>15</v>
      </c>
      <c r="I381" s="7">
        <v>22.53</v>
      </c>
      <c r="J381" t="s">
        <v>28</v>
      </c>
      <c r="K381" t="s">
        <v>79</v>
      </c>
      <c r="L381" t="s">
        <v>34</v>
      </c>
      <c r="M381" s="7">
        <f>IF(A381=orden_agrupada!A381,orden_agrupada!B381,-1)+I381</f>
        <v>159.53</v>
      </c>
      <c r="N381" s="5">
        <f t="shared" si="35"/>
        <v>45020.040277777778</v>
      </c>
      <c r="O381" s="6">
        <f t="shared" si="36"/>
        <v>45020.040277777778</v>
      </c>
      <c r="P381" s="6">
        <f t="shared" si="37"/>
        <v>45020.189583333333</v>
      </c>
      <c r="Q381" s="6">
        <f t="shared" si="38"/>
        <v>0.14930555555474712</v>
      </c>
      <c r="R381" s="2">
        <f>IF(A381=orden_agrupada!A381,orden_agrupada!D381/60,-1)</f>
        <v>1.55</v>
      </c>
      <c r="S381" s="6">
        <f t="shared" si="39"/>
        <v>8.472222222141379E-2</v>
      </c>
      <c r="T381" s="6" t="str">
        <f t="shared" si="40"/>
        <v>SI</v>
      </c>
      <c r="U381" s="6" t="str">
        <f t="shared" si="41"/>
        <v>martes</v>
      </c>
      <c r="V381" s="7">
        <f>IF(A381=orden_agrupada!A381,orden_agrupada!B381,-1)</f>
        <v>137</v>
      </c>
      <c r="W381" s="7">
        <f>IF(A381=orden_agrupada!A381,orden_agrupada!C381,-1)</f>
        <v>55</v>
      </c>
    </row>
    <row r="382" spans="1:23" x14ac:dyDescent="0.3">
      <c r="A382">
        <v>381</v>
      </c>
      <c r="B382" t="s">
        <v>387</v>
      </c>
      <c r="C382">
        <v>1</v>
      </c>
      <c r="D382" s="1">
        <v>45020.039583333331</v>
      </c>
      <c r="E382" s="1">
        <v>45020.188888888886</v>
      </c>
      <c r="F382" t="s">
        <v>20</v>
      </c>
      <c r="G382" t="s">
        <v>21</v>
      </c>
      <c r="H382" t="s">
        <v>15</v>
      </c>
      <c r="I382" s="7">
        <v>27.69</v>
      </c>
      <c r="J382" t="s">
        <v>28</v>
      </c>
      <c r="K382" t="s">
        <v>52</v>
      </c>
      <c r="L382" t="s">
        <v>74</v>
      </c>
      <c r="M382" s="7">
        <f>IF(A382=orden_agrupada!A382,orden_agrupada!B382,-1)+I382</f>
        <v>171.69</v>
      </c>
      <c r="N382" s="5">
        <f t="shared" si="35"/>
        <v>45020.039583333331</v>
      </c>
      <c r="O382" s="6">
        <f t="shared" si="36"/>
        <v>45020.039583333331</v>
      </c>
      <c r="P382" s="6">
        <f t="shared" si="37"/>
        <v>45020.188888888886</v>
      </c>
      <c r="Q382" s="6">
        <f t="shared" si="38"/>
        <v>0.14930555555474712</v>
      </c>
      <c r="R382" s="2">
        <f>IF(A382=orden_agrupada!A382,orden_agrupada!D382/60,-1)</f>
        <v>0.78333333333333333</v>
      </c>
      <c r="S382" s="6">
        <f t="shared" si="39"/>
        <v>0.11666666666585823</v>
      </c>
      <c r="T382" s="6" t="str">
        <f t="shared" si="40"/>
        <v>SI</v>
      </c>
      <c r="U382" s="6" t="str">
        <f t="shared" si="41"/>
        <v>martes</v>
      </c>
      <c r="V382" s="7">
        <f>IF(A382=orden_agrupada!A382,orden_agrupada!B382,-1)</f>
        <v>144</v>
      </c>
      <c r="W382" s="7">
        <f>IF(A382=orden_agrupada!A382,orden_agrupada!C382,-1)</f>
        <v>59</v>
      </c>
    </row>
    <row r="383" spans="1:23" x14ac:dyDescent="0.3">
      <c r="A383">
        <v>382</v>
      </c>
      <c r="B383" t="s">
        <v>126</v>
      </c>
      <c r="C383">
        <v>6</v>
      </c>
      <c r="D383" s="1">
        <v>45020.131249999999</v>
      </c>
      <c r="E383" s="1">
        <v>45020.268750000003</v>
      </c>
      <c r="F383" t="s">
        <v>26</v>
      </c>
      <c r="G383" t="s">
        <v>40</v>
      </c>
      <c r="H383" t="s">
        <v>15</v>
      </c>
      <c r="I383" s="7">
        <v>19.8</v>
      </c>
      <c r="J383" t="s">
        <v>16</v>
      </c>
      <c r="K383" t="s">
        <v>64</v>
      </c>
      <c r="L383" t="s">
        <v>58</v>
      </c>
      <c r="M383" s="7">
        <f>IF(A383=orden_agrupada!A383,orden_agrupada!B383,-1)+I383</f>
        <v>106.8</v>
      </c>
      <c r="N383" s="5">
        <f t="shared" si="35"/>
        <v>45020.131249999999</v>
      </c>
      <c r="O383" s="6">
        <f t="shared" si="36"/>
        <v>45020.131249999999</v>
      </c>
      <c r="P383" s="6">
        <f t="shared" si="37"/>
        <v>45020.268750000003</v>
      </c>
      <c r="Q383" s="6">
        <f t="shared" si="38"/>
        <v>0.13750000000436557</v>
      </c>
      <c r="R383" s="2">
        <f>IF(A383=orden_agrupada!A383,orden_agrupada!D383/60,-1)</f>
        <v>0.9</v>
      </c>
      <c r="S383" s="6">
        <f t="shared" si="39"/>
        <v>0.10000000000436557</v>
      </c>
      <c r="T383" s="6" t="str">
        <f t="shared" si="40"/>
        <v>SI</v>
      </c>
      <c r="U383" s="6" t="str">
        <f t="shared" si="41"/>
        <v>martes</v>
      </c>
      <c r="V383" s="7">
        <f>IF(A383=orden_agrupada!A383,orden_agrupada!B383,-1)</f>
        <v>87</v>
      </c>
      <c r="W383" s="7">
        <f>IF(A383=orden_agrupada!A383,orden_agrupada!C383,-1)</f>
        <v>36</v>
      </c>
    </row>
    <row r="384" spans="1:23" x14ac:dyDescent="0.3">
      <c r="A384">
        <v>383</v>
      </c>
      <c r="B384" t="s">
        <v>388</v>
      </c>
      <c r="C384">
        <v>6</v>
      </c>
      <c r="D384" s="1">
        <v>45020.145138888889</v>
      </c>
      <c r="E384" s="1">
        <v>45020.272916666669</v>
      </c>
      <c r="F384" t="s">
        <v>36</v>
      </c>
      <c r="G384" t="s">
        <v>14</v>
      </c>
      <c r="H384" t="s">
        <v>27</v>
      </c>
      <c r="I384" s="7">
        <v>31.33</v>
      </c>
      <c r="J384" t="s">
        <v>28</v>
      </c>
      <c r="K384" t="s">
        <v>67</v>
      </c>
      <c r="L384" t="s">
        <v>93</v>
      </c>
      <c r="M384" s="7">
        <f>IF(A384=orden_agrupada!A384,orden_agrupada!B384,-1)+I384</f>
        <v>139.32999999999998</v>
      </c>
      <c r="N384" s="5">
        <f t="shared" si="35"/>
        <v>45020.145138888889</v>
      </c>
      <c r="O384" s="6">
        <f t="shared" si="36"/>
        <v>45020.145138888889</v>
      </c>
      <c r="P384" s="6">
        <f t="shared" si="37"/>
        <v>45020.272916666669</v>
      </c>
      <c r="Q384" s="6">
        <f t="shared" si="38"/>
        <v>0.12777777777955635</v>
      </c>
      <c r="R384" s="2">
        <f>IF(A384=orden_agrupada!A384,orden_agrupada!D384/60,-1)</f>
        <v>0.15</v>
      </c>
      <c r="S384" s="6">
        <f t="shared" si="39"/>
        <v>0.12152777777955634</v>
      </c>
      <c r="T384" s="6" t="str">
        <f t="shared" si="40"/>
        <v>SI</v>
      </c>
      <c r="U384" s="6" t="str">
        <f t="shared" si="41"/>
        <v>martes</v>
      </c>
      <c r="V384" s="7">
        <f>IF(A384=orden_agrupada!A384,orden_agrupada!B384,-1)</f>
        <v>108</v>
      </c>
      <c r="W384" s="7">
        <f>IF(A384=orden_agrupada!A384,orden_agrupada!C384,-1)</f>
        <v>42</v>
      </c>
    </row>
    <row r="385" spans="1:23" x14ac:dyDescent="0.3">
      <c r="A385">
        <v>384</v>
      </c>
      <c r="B385" t="s">
        <v>389</v>
      </c>
      <c r="C385">
        <v>5</v>
      </c>
      <c r="D385" s="1">
        <v>45020.007638888892</v>
      </c>
      <c r="E385" s="1">
        <v>45020.106249999997</v>
      </c>
      <c r="F385" t="s">
        <v>20</v>
      </c>
      <c r="G385" t="s">
        <v>21</v>
      </c>
      <c r="H385" t="s">
        <v>15</v>
      </c>
      <c r="I385" s="7">
        <v>39.32</v>
      </c>
      <c r="J385" t="s">
        <v>16</v>
      </c>
      <c r="K385" t="s">
        <v>44</v>
      </c>
      <c r="L385" t="s">
        <v>71</v>
      </c>
      <c r="M385" s="7">
        <f>IF(A385=orden_agrupada!A385,orden_agrupada!B385,-1)+I385</f>
        <v>159.32</v>
      </c>
      <c r="N385" s="5">
        <f t="shared" si="35"/>
        <v>45020.007638888892</v>
      </c>
      <c r="O385" s="6">
        <f t="shared" si="36"/>
        <v>45020.007638888892</v>
      </c>
      <c r="P385" s="6">
        <f t="shared" si="37"/>
        <v>45020.106249999997</v>
      </c>
      <c r="Q385" s="6">
        <f t="shared" si="38"/>
        <v>9.8611111105128657E-2</v>
      </c>
      <c r="R385" s="2">
        <f>IF(A385=orden_agrupada!A385,orden_agrupada!D385/60,-1)</f>
        <v>1.8333333333333333</v>
      </c>
      <c r="S385" s="6">
        <f t="shared" si="39"/>
        <v>2.2222222216239776E-2</v>
      </c>
      <c r="T385" s="6" t="str">
        <f t="shared" si="40"/>
        <v>SI</v>
      </c>
      <c r="U385" s="6" t="str">
        <f t="shared" si="41"/>
        <v>martes</v>
      </c>
      <c r="V385" s="7">
        <f>IF(A385=orden_agrupada!A385,orden_agrupada!B385,-1)</f>
        <v>120</v>
      </c>
      <c r="W385" s="7">
        <f>IF(A385=orden_agrupada!A385,orden_agrupada!C385,-1)</f>
        <v>51</v>
      </c>
    </row>
    <row r="386" spans="1:23" x14ac:dyDescent="0.3">
      <c r="A386">
        <v>385</v>
      </c>
      <c r="B386" t="s">
        <v>390</v>
      </c>
      <c r="C386">
        <v>6</v>
      </c>
      <c r="D386" s="1">
        <v>45021.150694444441</v>
      </c>
      <c r="E386" s="1">
        <v>45021.279861111114</v>
      </c>
      <c r="F386" t="s">
        <v>13</v>
      </c>
      <c r="G386" t="s">
        <v>21</v>
      </c>
      <c r="H386" t="s">
        <v>27</v>
      </c>
      <c r="I386" s="7">
        <v>11.14</v>
      </c>
      <c r="J386" t="s">
        <v>43</v>
      </c>
      <c r="K386" t="s">
        <v>17</v>
      </c>
      <c r="L386" t="s">
        <v>50</v>
      </c>
      <c r="M386" s="7">
        <f>IF(A386=orden_agrupada!A386,orden_agrupada!B386,-1)+I386</f>
        <v>71.14</v>
      </c>
      <c r="N386" s="5">
        <f t="shared" ref="N386:N449" si="42">D386</f>
        <v>45021.150694444441</v>
      </c>
      <c r="O386" s="6">
        <f t="shared" ref="O386:O449" si="43">D386</f>
        <v>45021.150694444441</v>
      </c>
      <c r="P386" s="6">
        <f t="shared" ref="P386:P449" si="44">E386</f>
        <v>45021.279861111114</v>
      </c>
      <c r="Q386" s="6">
        <f t="shared" ref="Q386:Q449" si="45">IF(J386="Ocupada",(P386-O386)+15/1440,P386-O386)</f>
        <v>0.13958333333963915</v>
      </c>
      <c r="R386" s="2">
        <f>IF(A386=orden_agrupada!A386,orden_agrupada!D386/60,-1)</f>
        <v>0.36666666666666664</v>
      </c>
      <c r="S386" s="6">
        <f t="shared" ref="S386:S449" si="46">IF(Q386-(R386*(1/24))&gt;0,Q386-(R386*(1/24)),0)</f>
        <v>0.12430555556186138</v>
      </c>
      <c r="T386" s="6" t="str">
        <f t="shared" ref="T386:T449" si="47">IF(S386&gt;0,"SI","NO")</f>
        <v>SI</v>
      </c>
      <c r="U386" s="6" t="str">
        <f t="shared" ref="U386:U449" si="48">TEXT(N386, "dddd")</f>
        <v>miércoles</v>
      </c>
      <c r="V386" s="7">
        <f>IF(A386=orden_agrupada!A386,orden_agrupada!B386,-1)</f>
        <v>60</v>
      </c>
      <c r="W386" s="7">
        <f>IF(A386=orden_agrupada!A386,orden_agrupada!C386,-1)</f>
        <v>24</v>
      </c>
    </row>
    <row r="387" spans="1:23" x14ac:dyDescent="0.3">
      <c r="A387">
        <v>386</v>
      </c>
      <c r="B387" t="s">
        <v>344</v>
      </c>
      <c r="C387">
        <v>2</v>
      </c>
      <c r="D387" s="1">
        <v>45021.022916666669</v>
      </c>
      <c r="E387" s="1">
        <v>45021.123611111114</v>
      </c>
      <c r="F387" t="s">
        <v>36</v>
      </c>
      <c r="G387" t="s">
        <v>14</v>
      </c>
      <c r="H387" t="s">
        <v>15</v>
      </c>
      <c r="I387" s="7">
        <v>28.96</v>
      </c>
      <c r="J387" t="s">
        <v>43</v>
      </c>
      <c r="K387" t="s">
        <v>44</v>
      </c>
      <c r="L387" t="s">
        <v>34</v>
      </c>
      <c r="M387" s="7">
        <f>IF(A387=orden_agrupada!A387,orden_agrupada!B387,-1)+I387</f>
        <v>127.96000000000001</v>
      </c>
      <c r="N387" s="5">
        <f t="shared" si="42"/>
        <v>45021.022916666669</v>
      </c>
      <c r="O387" s="6">
        <f t="shared" si="43"/>
        <v>45021.022916666669</v>
      </c>
      <c r="P387" s="6">
        <f t="shared" si="44"/>
        <v>45021.123611111114</v>
      </c>
      <c r="Q387" s="6">
        <f t="shared" si="45"/>
        <v>0.11111111111191956</v>
      </c>
      <c r="R387" s="2">
        <f>IF(A387=orden_agrupada!A387,orden_agrupada!D387/60,-1)</f>
        <v>0.66666666666666663</v>
      </c>
      <c r="S387" s="6">
        <f t="shared" si="46"/>
        <v>8.3333333334141779E-2</v>
      </c>
      <c r="T387" s="6" t="str">
        <f t="shared" si="47"/>
        <v>SI</v>
      </c>
      <c r="U387" s="6" t="str">
        <f t="shared" si="48"/>
        <v>miércoles</v>
      </c>
      <c r="V387" s="7">
        <f>IF(A387=orden_agrupada!A387,orden_agrupada!B387,-1)</f>
        <v>99</v>
      </c>
      <c r="W387" s="7">
        <f>IF(A387=orden_agrupada!A387,orden_agrupada!C387,-1)</f>
        <v>39</v>
      </c>
    </row>
    <row r="388" spans="1:23" x14ac:dyDescent="0.3">
      <c r="A388">
        <v>387</v>
      </c>
      <c r="B388" t="s">
        <v>391</v>
      </c>
      <c r="C388">
        <v>5</v>
      </c>
      <c r="D388" s="1">
        <v>45021.131249999999</v>
      </c>
      <c r="E388" s="1">
        <v>45021.256944444445</v>
      </c>
      <c r="F388" t="s">
        <v>32</v>
      </c>
      <c r="G388" t="s">
        <v>14</v>
      </c>
      <c r="H388" t="s">
        <v>22</v>
      </c>
      <c r="I388" s="7">
        <v>20.84</v>
      </c>
      <c r="J388" t="s">
        <v>43</v>
      </c>
      <c r="K388" t="s">
        <v>44</v>
      </c>
      <c r="L388" t="s">
        <v>24</v>
      </c>
      <c r="M388" s="7">
        <f>IF(A388=orden_agrupada!A388,orden_agrupada!B388,-1)+I388</f>
        <v>113.84</v>
      </c>
      <c r="N388" s="5">
        <f t="shared" si="42"/>
        <v>45021.131249999999</v>
      </c>
      <c r="O388" s="6">
        <f t="shared" si="43"/>
        <v>45021.131249999999</v>
      </c>
      <c r="P388" s="6">
        <f t="shared" si="44"/>
        <v>45021.256944444445</v>
      </c>
      <c r="Q388" s="6">
        <f t="shared" si="45"/>
        <v>0.13611111111337473</v>
      </c>
      <c r="R388" s="2">
        <f>IF(A388=orden_agrupada!A388,orden_agrupada!D388/60,-1)</f>
        <v>0.3</v>
      </c>
      <c r="S388" s="6">
        <f t="shared" si="46"/>
        <v>0.12361111111337474</v>
      </c>
      <c r="T388" s="6" t="str">
        <f t="shared" si="47"/>
        <v>SI</v>
      </c>
      <c r="U388" s="6" t="str">
        <f t="shared" si="48"/>
        <v>miércoles</v>
      </c>
      <c r="V388" s="7">
        <f>IF(A388=orden_agrupada!A388,orden_agrupada!B388,-1)</f>
        <v>93</v>
      </c>
      <c r="W388" s="7">
        <f>IF(A388=orden_agrupada!A388,orden_agrupada!C388,-1)</f>
        <v>36</v>
      </c>
    </row>
    <row r="389" spans="1:23" x14ac:dyDescent="0.3">
      <c r="A389">
        <v>388</v>
      </c>
      <c r="B389" t="s">
        <v>213</v>
      </c>
      <c r="C389">
        <v>2</v>
      </c>
      <c r="D389" s="1">
        <v>45021.022916666669</v>
      </c>
      <c r="E389" s="1">
        <v>45021.149305555555</v>
      </c>
      <c r="F389" t="s">
        <v>26</v>
      </c>
      <c r="G389" t="s">
        <v>14</v>
      </c>
      <c r="H389" t="s">
        <v>27</v>
      </c>
      <c r="I389" s="7">
        <v>27.03</v>
      </c>
      <c r="J389" t="s">
        <v>28</v>
      </c>
      <c r="K389" t="s">
        <v>17</v>
      </c>
      <c r="L389" t="s">
        <v>24</v>
      </c>
      <c r="M389" s="7">
        <f>IF(A389=orden_agrupada!A389,orden_agrupada!B389,-1)+I389</f>
        <v>318.02999999999997</v>
      </c>
      <c r="N389" s="5">
        <f t="shared" si="42"/>
        <v>45021.022916666669</v>
      </c>
      <c r="O389" s="6">
        <f t="shared" si="43"/>
        <v>45021.022916666669</v>
      </c>
      <c r="P389" s="6">
        <f t="shared" si="44"/>
        <v>45021.149305555555</v>
      </c>
      <c r="Q389" s="6">
        <f t="shared" si="45"/>
        <v>0.12638888888614019</v>
      </c>
      <c r="R389" s="2">
        <f>IF(A389=orden_agrupada!A389,orden_agrupada!D389/60,-1)</f>
        <v>2.85</v>
      </c>
      <c r="S389" s="6">
        <f t="shared" si="46"/>
        <v>7.6388888861401993E-3</v>
      </c>
      <c r="T389" s="6" t="str">
        <f t="shared" si="47"/>
        <v>SI</v>
      </c>
      <c r="U389" s="6" t="str">
        <f t="shared" si="48"/>
        <v>miércoles</v>
      </c>
      <c r="V389" s="7">
        <f>IF(A389=orden_agrupada!A389,orden_agrupada!B389,-1)</f>
        <v>291</v>
      </c>
      <c r="W389" s="7">
        <f>IF(A389=orden_agrupada!A389,orden_agrupada!C389,-1)</f>
        <v>115</v>
      </c>
    </row>
    <row r="390" spans="1:23" x14ac:dyDescent="0.3">
      <c r="A390">
        <v>389</v>
      </c>
      <c r="B390" t="s">
        <v>392</v>
      </c>
      <c r="C390">
        <v>5</v>
      </c>
      <c r="D390" s="1">
        <v>45021.001388888886</v>
      </c>
      <c r="E390" s="1">
        <v>45021.09375</v>
      </c>
      <c r="F390" t="s">
        <v>13</v>
      </c>
      <c r="G390" t="s">
        <v>14</v>
      </c>
      <c r="H390" t="s">
        <v>27</v>
      </c>
      <c r="I390" s="7">
        <v>39.14</v>
      </c>
      <c r="J390" t="s">
        <v>16</v>
      </c>
      <c r="K390" t="s">
        <v>44</v>
      </c>
      <c r="L390" t="s">
        <v>34</v>
      </c>
      <c r="M390" s="7">
        <f>IF(A390=orden_agrupada!A390,orden_agrupada!B390,-1)+I390</f>
        <v>72.14</v>
      </c>
      <c r="N390" s="5">
        <f t="shared" si="42"/>
        <v>45021.001388888886</v>
      </c>
      <c r="O390" s="6">
        <f t="shared" si="43"/>
        <v>45021.001388888886</v>
      </c>
      <c r="P390" s="6">
        <f t="shared" si="44"/>
        <v>45021.09375</v>
      </c>
      <c r="Q390" s="6">
        <f t="shared" si="45"/>
        <v>9.2361111113859806E-2</v>
      </c>
      <c r="R390" s="2">
        <f>IF(A390=orden_agrupada!A390,orden_agrupada!D390/60,-1)</f>
        <v>0.4</v>
      </c>
      <c r="S390" s="6">
        <f t="shared" si="46"/>
        <v>7.5694444447193143E-2</v>
      </c>
      <c r="T390" s="6" t="str">
        <f t="shared" si="47"/>
        <v>SI</v>
      </c>
      <c r="U390" s="6" t="str">
        <f t="shared" si="48"/>
        <v>miércoles</v>
      </c>
      <c r="V390" s="7">
        <f>IF(A390=orden_agrupada!A390,orden_agrupada!B390,-1)</f>
        <v>33</v>
      </c>
      <c r="W390" s="7">
        <f>IF(A390=orden_agrupada!A390,orden_agrupada!C390,-1)</f>
        <v>13</v>
      </c>
    </row>
    <row r="391" spans="1:23" x14ac:dyDescent="0.3">
      <c r="A391">
        <v>390</v>
      </c>
      <c r="B391" t="s">
        <v>88</v>
      </c>
      <c r="C391">
        <v>2</v>
      </c>
      <c r="D391" s="1">
        <v>45021.124305555553</v>
      </c>
      <c r="E391" s="1">
        <v>45021.22152777778</v>
      </c>
      <c r="F391" t="s">
        <v>13</v>
      </c>
      <c r="G391" t="s">
        <v>14</v>
      </c>
      <c r="H391" t="s">
        <v>27</v>
      </c>
      <c r="I391" s="7">
        <v>42.68</v>
      </c>
      <c r="J391" t="s">
        <v>16</v>
      </c>
      <c r="K391" t="s">
        <v>67</v>
      </c>
      <c r="L391" t="s">
        <v>47</v>
      </c>
      <c r="M391" s="7">
        <f>IF(A391=orden_agrupada!A391,orden_agrupada!B391,-1)+I391</f>
        <v>185.68</v>
      </c>
      <c r="N391" s="5">
        <f t="shared" si="42"/>
        <v>45021.124305555553</v>
      </c>
      <c r="O391" s="6">
        <f t="shared" si="43"/>
        <v>45021.124305555553</v>
      </c>
      <c r="P391" s="6">
        <f t="shared" si="44"/>
        <v>45021.22152777778</v>
      </c>
      <c r="Q391" s="6">
        <f t="shared" si="45"/>
        <v>9.7222222226264421E-2</v>
      </c>
      <c r="R391" s="2">
        <f>IF(A391=orden_agrupada!A391,orden_agrupada!D391/60,-1)</f>
        <v>1.55</v>
      </c>
      <c r="S391" s="6">
        <f t="shared" si="46"/>
        <v>3.2638888892931095E-2</v>
      </c>
      <c r="T391" s="6" t="str">
        <f t="shared" si="47"/>
        <v>SI</v>
      </c>
      <c r="U391" s="6" t="str">
        <f t="shared" si="48"/>
        <v>miércoles</v>
      </c>
      <c r="V391" s="7">
        <f>IF(A391=orden_agrupada!A391,orden_agrupada!B391,-1)</f>
        <v>143</v>
      </c>
      <c r="W391" s="7">
        <f>IF(A391=orden_agrupada!A391,orden_agrupada!C391,-1)</f>
        <v>59</v>
      </c>
    </row>
    <row r="392" spans="1:23" x14ac:dyDescent="0.3">
      <c r="A392">
        <v>391</v>
      </c>
      <c r="B392" t="s">
        <v>393</v>
      </c>
      <c r="C392">
        <v>1</v>
      </c>
      <c r="D392" s="1">
        <v>45021.086805555555</v>
      </c>
      <c r="E392" s="1">
        <v>45021.17291666667</v>
      </c>
      <c r="F392" t="s">
        <v>13</v>
      </c>
      <c r="G392" t="s">
        <v>14</v>
      </c>
      <c r="H392" t="s">
        <v>27</v>
      </c>
      <c r="I392" s="7">
        <v>48.6</v>
      </c>
      <c r="J392" t="s">
        <v>16</v>
      </c>
      <c r="K392" t="s">
        <v>64</v>
      </c>
      <c r="L392" t="s">
        <v>47</v>
      </c>
      <c r="M392" s="7">
        <f>IF(A392=orden_agrupada!A392,orden_agrupada!B392,-1)+I392</f>
        <v>70.599999999999994</v>
      </c>
      <c r="N392" s="5">
        <f t="shared" si="42"/>
        <v>45021.086805555555</v>
      </c>
      <c r="O392" s="6">
        <f t="shared" si="43"/>
        <v>45021.086805555555</v>
      </c>
      <c r="P392" s="6">
        <f t="shared" si="44"/>
        <v>45021.17291666667</v>
      </c>
      <c r="Q392" s="6">
        <f t="shared" si="45"/>
        <v>8.6111111115314998E-2</v>
      </c>
      <c r="R392" s="2">
        <f>IF(A392=orden_agrupada!A392,orden_agrupada!D392/60,-1)</f>
        <v>0.58333333333333337</v>
      </c>
      <c r="S392" s="6">
        <f t="shared" si="46"/>
        <v>6.1805555559759445E-2</v>
      </c>
      <c r="T392" s="6" t="str">
        <f t="shared" si="47"/>
        <v>SI</v>
      </c>
      <c r="U392" s="6" t="str">
        <f t="shared" si="48"/>
        <v>miércoles</v>
      </c>
      <c r="V392" s="7">
        <f>IF(A392=orden_agrupada!A392,orden_agrupada!B392,-1)</f>
        <v>22</v>
      </c>
      <c r="W392" s="7">
        <f>IF(A392=orden_agrupada!A392,orden_agrupada!C392,-1)</f>
        <v>9</v>
      </c>
    </row>
    <row r="393" spans="1:23" x14ac:dyDescent="0.3">
      <c r="A393">
        <v>392</v>
      </c>
      <c r="B393" t="s">
        <v>394</v>
      </c>
      <c r="C393">
        <v>3</v>
      </c>
      <c r="D393" s="1">
        <v>45021.022916666669</v>
      </c>
      <c r="E393" s="1">
        <v>45021.172222222223</v>
      </c>
      <c r="F393" t="s">
        <v>26</v>
      </c>
      <c r="G393" t="s">
        <v>14</v>
      </c>
      <c r="H393" t="s">
        <v>27</v>
      </c>
      <c r="I393" s="7">
        <v>32.729999999999997</v>
      </c>
      <c r="J393" t="s">
        <v>43</v>
      </c>
      <c r="K393" t="s">
        <v>49</v>
      </c>
      <c r="L393" t="s">
        <v>45</v>
      </c>
      <c r="M393" s="7">
        <f>IF(A393=orden_agrupada!A393,orden_agrupada!B393,-1)+I393</f>
        <v>152.72999999999999</v>
      </c>
      <c r="N393" s="5">
        <f t="shared" si="42"/>
        <v>45021.022916666669</v>
      </c>
      <c r="O393" s="6">
        <f t="shared" si="43"/>
        <v>45021.022916666669</v>
      </c>
      <c r="P393" s="6">
        <f t="shared" si="44"/>
        <v>45021.172222222223</v>
      </c>
      <c r="Q393" s="6">
        <f t="shared" si="45"/>
        <v>0.15972222222141377</v>
      </c>
      <c r="R393" s="2">
        <f>IF(A393=orden_agrupada!A393,orden_agrupada!D393/60,-1)</f>
        <v>0.9</v>
      </c>
      <c r="S393" s="6">
        <f t="shared" si="46"/>
        <v>0.12222222222141377</v>
      </c>
      <c r="T393" s="6" t="str">
        <f t="shared" si="47"/>
        <v>SI</v>
      </c>
      <c r="U393" s="6" t="str">
        <f t="shared" si="48"/>
        <v>miércoles</v>
      </c>
      <c r="V393" s="7">
        <f>IF(A393=orden_agrupada!A393,orden_agrupada!B393,-1)</f>
        <v>120</v>
      </c>
      <c r="W393" s="7">
        <f>IF(A393=orden_agrupada!A393,orden_agrupada!C393,-1)</f>
        <v>49</v>
      </c>
    </row>
    <row r="394" spans="1:23" x14ac:dyDescent="0.3">
      <c r="A394">
        <v>393</v>
      </c>
      <c r="B394" t="s">
        <v>395</v>
      </c>
      <c r="C394">
        <v>3</v>
      </c>
      <c r="D394" s="1">
        <v>45021.106249999997</v>
      </c>
      <c r="E394" s="1">
        <v>45021.220138888886</v>
      </c>
      <c r="F394" t="s">
        <v>36</v>
      </c>
      <c r="G394" t="s">
        <v>14</v>
      </c>
      <c r="H394" t="s">
        <v>27</v>
      </c>
      <c r="I394" s="7">
        <v>12.54</v>
      </c>
      <c r="J394" t="s">
        <v>43</v>
      </c>
      <c r="K394" t="s">
        <v>23</v>
      </c>
      <c r="L394" t="s">
        <v>38</v>
      </c>
      <c r="M394" s="7">
        <f>IF(A394=orden_agrupada!A394,orden_agrupada!B394,-1)+I394</f>
        <v>220.54</v>
      </c>
      <c r="N394" s="5">
        <f t="shared" si="42"/>
        <v>45021.106249999997</v>
      </c>
      <c r="O394" s="6">
        <f t="shared" si="43"/>
        <v>45021.106249999997</v>
      </c>
      <c r="P394" s="6">
        <f t="shared" si="44"/>
        <v>45021.220138888886</v>
      </c>
      <c r="Q394" s="6">
        <f t="shared" si="45"/>
        <v>0.12430555555571725</v>
      </c>
      <c r="R394" s="2">
        <f>IF(A394=orden_agrupada!A394,orden_agrupada!D394/60,-1)</f>
        <v>1.8166666666666667</v>
      </c>
      <c r="S394" s="6">
        <f t="shared" si="46"/>
        <v>4.8611111111272809E-2</v>
      </c>
      <c r="T394" s="6" t="str">
        <f t="shared" si="47"/>
        <v>SI</v>
      </c>
      <c r="U394" s="6" t="str">
        <f t="shared" si="48"/>
        <v>miércoles</v>
      </c>
      <c r="V394" s="7">
        <f>IF(A394=orden_agrupada!A394,orden_agrupada!B394,-1)</f>
        <v>208</v>
      </c>
      <c r="W394" s="7">
        <f>IF(A394=orden_agrupada!A394,orden_agrupada!C394,-1)</f>
        <v>84</v>
      </c>
    </row>
    <row r="395" spans="1:23" x14ac:dyDescent="0.3">
      <c r="A395">
        <v>394</v>
      </c>
      <c r="B395" t="s">
        <v>48</v>
      </c>
      <c r="C395">
        <v>1</v>
      </c>
      <c r="D395" s="1">
        <v>45021.143055555556</v>
      </c>
      <c r="E395" s="1">
        <v>45021.293055555558</v>
      </c>
      <c r="F395" t="s">
        <v>13</v>
      </c>
      <c r="G395" t="s">
        <v>14</v>
      </c>
      <c r="H395" t="s">
        <v>27</v>
      </c>
      <c r="I395" s="7">
        <v>18.05</v>
      </c>
      <c r="J395" t="s">
        <v>43</v>
      </c>
      <c r="K395" t="s">
        <v>29</v>
      </c>
      <c r="L395" t="s">
        <v>18</v>
      </c>
      <c r="M395" s="7">
        <f>IF(A395=orden_agrupada!A395,orden_agrupada!B395,-1)+I395</f>
        <v>95.05</v>
      </c>
      <c r="N395" s="5">
        <f t="shared" si="42"/>
        <v>45021.143055555556</v>
      </c>
      <c r="O395" s="6">
        <f t="shared" si="43"/>
        <v>45021.143055555556</v>
      </c>
      <c r="P395" s="6">
        <f t="shared" si="44"/>
        <v>45021.293055555558</v>
      </c>
      <c r="Q395" s="6">
        <f t="shared" si="45"/>
        <v>0.16041666666812185</v>
      </c>
      <c r="R395" s="2">
        <f>IF(A395=orden_agrupada!A395,orden_agrupada!D395/60,-1)</f>
        <v>0.78333333333333333</v>
      </c>
      <c r="S395" s="6">
        <f t="shared" si="46"/>
        <v>0.12777777777923296</v>
      </c>
      <c r="T395" s="6" t="str">
        <f t="shared" si="47"/>
        <v>SI</v>
      </c>
      <c r="U395" s="6" t="str">
        <f t="shared" si="48"/>
        <v>miércoles</v>
      </c>
      <c r="V395" s="7">
        <f>IF(A395=orden_agrupada!A395,orden_agrupada!B395,-1)</f>
        <v>77</v>
      </c>
      <c r="W395" s="7">
        <f>IF(A395=orden_agrupada!A395,orden_agrupada!C395,-1)</f>
        <v>32</v>
      </c>
    </row>
    <row r="396" spans="1:23" x14ac:dyDescent="0.3">
      <c r="A396">
        <v>395</v>
      </c>
      <c r="B396" t="s">
        <v>396</v>
      </c>
      <c r="C396">
        <v>1</v>
      </c>
      <c r="D396" s="1">
        <v>45021.067361111112</v>
      </c>
      <c r="E396" s="1">
        <v>45021.231944444444</v>
      </c>
      <c r="F396" t="s">
        <v>26</v>
      </c>
      <c r="G396" t="s">
        <v>14</v>
      </c>
      <c r="H396" t="s">
        <v>15</v>
      </c>
      <c r="I396" s="7">
        <v>40.9</v>
      </c>
      <c r="J396" t="s">
        <v>28</v>
      </c>
      <c r="K396" t="s">
        <v>64</v>
      </c>
      <c r="L396" t="s">
        <v>38</v>
      </c>
      <c r="M396" s="7">
        <f>IF(A396=orden_agrupada!A396,orden_agrupada!B396,-1)+I396</f>
        <v>78.900000000000006</v>
      </c>
      <c r="N396" s="5">
        <f t="shared" si="42"/>
        <v>45021.067361111112</v>
      </c>
      <c r="O396" s="6">
        <f t="shared" si="43"/>
        <v>45021.067361111112</v>
      </c>
      <c r="P396" s="6">
        <f t="shared" si="44"/>
        <v>45021.231944444444</v>
      </c>
      <c r="Q396" s="6">
        <f t="shared" si="45"/>
        <v>0.16458333333139308</v>
      </c>
      <c r="R396" s="2">
        <f>IF(A396=orden_agrupada!A396,orden_agrupada!D396/60,-1)</f>
        <v>0.13333333333333333</v>
      </c>
      <c r="S396" s="6">
        <f t="shared" si="46"/>
        <v>0.15902777777583751</v>
      </c>
      <c r="T396" s="6" t="str">
        <f t="shared" si="47"/>
        <v>SI</v>
      </c>
      <c r="U396" s="6" t="str">
        <f t="shared" si="48"/>
        <v>miércoles</v>
      </c>
      <c r="V396" s="7">
        <f>IF(A396=orden_agrupada!A396,orden_agrupada!B396,-1)</f>
        <v>38</v>
      </c>
      <c r="W396" s="7">
        <f>IF(A396=orden_agrupada!A396,orden_agrupada!C396,-1)</f>
        <v>16</v>
      </c>
    </row>
    <row r="397" spans="1:23" x14ac:dyDescent="0.3">
      <c r="A397">
        <v>396</v>
      </c>
      <c r="B397" t="s">
        <v>397</v>
      </c>
      <c r="C397">
        <v>1</v>
      </c>
      <c r="D397" s="1">
        <v>45021.022222222222</v>
      </c>
      <c r="E397" s="1">
        <v>45021.15</v>
      </c>
      <c r="F397" t="s">
        <v>26</v>
      </c>
      <c r="G397" t="s">
        <v>40</v>
      </c>
      <c r="H397" t="s">
        <v>22</v>
      </c>
      <c r="I397" s="7">
        <v>34.5</v>
      </c>
      <c r="J397" t="s">
        <v>28</v>
      </c>
      <c r="K397" t="s">
        <v>37</v>
      </c>
      <c r="L397" t="s">
        <v>60</v>
      </c>
      <c r="M397" s="7">
        <f>IF(A397=orden_agrupada!A397,orden_agrupada!B397,-1)+I397</f>
        <v>117.5</v>
      </c>
      <c r="N397" s="5">
        <f t="shared" si="42"/>
        <v>45021.022222222222</v>
      </c>
      <c r="O397" s="6">
        <f t="shared" si="43"/>
        <v>45021.022222222222</v>
      </c>
      <c r="P397" s="6">
        <f t="shared" si="44"/>
        <v>45021.15</v>
      </c>
      <c r="Q397" s="6">
        <f t="shared" si="45"/>
        <v>0.12777777777955635</v>
      </c>
      <c r="R397" s="2">
        <f>IF(A397=orden_agrupada!A397,orden_agrupada!D397/60,-1)</f>
        <v>0.95</v>
      </c>
      <c r="S397" s="6">
        <f t="shared" si="46"/>
        <v>8.8194444446223014E-2</v>
      </c>
      <c r="T397" s="6" t="str">
        <f t="shared" si="47"/>
        <v>SI</v>
      </c>
      <c r="U397" s="6" t="str">
        <f t="shared" si="48"/>
        <v>miércoles</v>
      </c>
      <c r="V397" s="7">
        <f>IF(A397=orden_agrupada!A397,orden_agrupada!B397,-1)</f>
        <v>83</v>
      </c>
      <c r="W397" s="7">
        <f>IF(A397=orden_agrupada!A397,orden_agrupada!C397,-1)</f>
        <v>32</v>
      </c>
    </row>
    <row r="398" spans="1:23" x14ac:dyDescent="0.3">
      <c r="A398">
        <v>397</v>
      </c>
      <c r="B398" t="s">
        <v>360</v>
      </c>
      <c r="C398">
        <v>2</v>
      </c>
      <c r="D398" s="1">
        <v>45021.013888888891</v>
      </c>
      <c r="E398" s="1">
        <v>45021.06527777778</v>
      </c>
      <c r="F398" t="s">
        <v>36</v>
      </c>
      <c r="G398" t="s">
        <v>21</v>
      </c>
      <c r="H398" t="s">
        <v>15</v>
      </c>
      <c r="I398" s="7">
        <v>37.79</v>
      </c>
      <c r="J398" t="s">
        <v>28</v>
      </c>
      <c r="K398" t="s">
        <v>67</v>
      </c>
      <c r="L398" t="s">
        <v>102</v>
      </c>
      <c r="M398" s="7">
        <f>IF(A398=orden_agrupada!A398,orden_agrupada!B398,-1)+I398</f>
        <v>184.79</v>
      </c>
      <c r="N398" s="5">
        <f t="shared" si="42"/>
        <v>45021.013888888891</v>
      </c>
      <c r="O398" s="6">
        <f t="shared" si="43"/>
        <v>45021.013888888891</v>
      </c>
      <c r="P398" s="6">
        <f t="shared" si="44"/>
        <v>45021.06527777778</v>
      </c>
      <c r="Q398" s="6">
        <f t="shared" si="45"/>
        <v>5.1388888889050577E-2</v>
      </c>
      <c r="R398" s="2">
        <f>IF(A398=orden_agrupada!A398,orden_agrupada!D398/60,-1)</f>
        <v>1.1499999999999999</v>
      </c>
      <c r="S398" s="6">
        <f t="shared" si="46"/>
        <v>3.4722222223839139E-3</v>
      </c>
      <c r="T398" s="6" t="str">
        <f t="shared" si="47"/>
        <v>SI</v>
      </c>
      <c r="U398" s="6" t="str">
        <f t="shared" si="48"/>
        <v>miércoles</v>
      </c>
      <c r="V398" s="7">
        <f>IF(A398=orden_agrupada!A398,orden_agrupada!B398,-1)</f>
        <v>147</v>
      </c>
      <c r="W398" s="7">
        <f>IF(A398=orden_agrupada!A398,orden_agrupada!C398,-1)</f>
        <v>58</v>
      </c>
    </row>
    <row r="399" spans="1:23" x14ac:dyDescent="0.3">
      <c r="A399">
        <v>398</v>
      </c>
      <c r="B399" t="s">
        <v>398</v>
      </c>
      <c r="C399">
        <v>5</v>
      </c>
      <c r="D399" s="1">
        <v>45021.131944444445</v>
      </c>
      <c r="E399" s="1">
        <v>45021.295138888891</v>
      </c>
      <c r="F399" t="s">
        <v>20</v>
      </c>
      <c r="G399" t="s">
        <v>21</v>
      </c>
      <c r="H399" t="s">
        <v>27</v>
      </c>
      <c r="I399" s="7">
        <v>48.96</v>
      </c>
      <c r="J399" t="s">
        <v>28</v>
      </c>
      <c r="K399" t="s">
        <v>37</v>
      </c>
      <c r="L399" t="s">
        <v>55</v>
      </c>
      <c r="M399" s="7">
        <f>IF(A399=orden_agrupada!A399,orden_agrupada!B399,-1)+I399</f>
        <v>170.96</v>
      </c>
      <c r="N399" s="5">
        <f t="shared" si="42"/>
        <v>45021.131944444445</v>
      </c>
      <c r="O399" s="6">
        <f t="shared" si="43"/>
        <v>45021.131944444445</v>
      </c>
      <c r="P399" s="6">
        <f t="shared" si="44"/>
        <v>45021.295138888891</v>
      </c>
      <c r="Q399" s="6">
        <f t="shared" si="45"/>
        <v>0.16319444444525288</v>
      </c>
      <c r="R399" s="2">
        <f>IF(A399=orden_agrupada!A399,orden_agrupada!D399/60,-1)</f>
        <v>1.1833333333333333</v>
      </c>
      <c r="S399" s="6">
        <f t="shared" si="46"/>
        <v>0.11388888888969734</v>
      </c>
      <c r="T399" s="6" t="str">
        <f t="shared" si="47"/>
        <v>SI</v>
      </c>
      <c r="U399" s="6" t="str">
        <f t="shared" si="48"/>
        <v>miércoles</v>
      </c>
      <c r="V399" s="7">
        <f>IF(A399=orden_agrupada!A399,orden_agrupada!B399,-1)</f>
        <v>122</v>
      </c>
      <c r="W399" s="7">
        <f>IF(A399=orden_agrupada!A399,orden_agrupada!C399,-1)</f>
        <v>50</v>
      </c>
    </row>
    <row r="400" spans="1:23" x14ac:dyDescent="0.3">
      <c r="A400">
        <v>399</v>
      </c>
      <c r="B400" t="s">
        <v>399</v>
      </c>
      <c r="C400">
        <v>6</v>
      </c>
      <c r="D400" s="1">
        <v>45021.116666666669</v>
      </c>
      <c r="E400" s="1">
        <v>45021.236111111109</v>
      </c>
      <c r="F400" t="s">
        <v>32</v>
      </c>
      <c r="G400" t="s">
        <v>14</v>
      </c>
      <c r="H400" t="s">
        <v>27</v>
      </c>
      <c r="I400" s="7">
        <v>27.32</v>
      </c>
      <c r="J400" t="s">
        <v>28</v>
      </c>
      <c r="K400" t="s">
        <v>17</v>
      </c>
      <c r="L400" t="s">
        <v>34</v>
      </c>
      <c r="M400" s="7">
        <f>IF(A400=orden_agrupada!A400,orden_agrupada!B400,-1)+I400</f>
        <v>234.32</v>
      </c>
      <c r="N400" s="5">
        <f t="shared" si="42"/>
        <v>45021.116666666669</v>
      </c>
      <c r="O400" s="6">
        <f t="shared" si="43"/>
        <v>45021.116666666669</v>
      </c>
      <c r="P400" s="6">
        <f t="shared" si="44"/>
        <v>45021.236111111109</v>
      </c>
      <c r="Q400" s="6">
        <f t="shared" si="45"/>
        <v>0.11944444444088731</v>
      </c>
      <c r="R400" s="2">
        <f>IF(A400=orden_agrupada!A400,orden_agrupada!D400/60,-1)</f>
        <v>1.5166666666666666</v>
      </c>
      <c r="S400" s="6">
        <f t="shared" si="46"/>
        <v>5.6249999996442868E-2</v>
      </c>
      <c r="T400" s="6" t="str">
        <f t="shared" si="47"/>
        <v>SI</v>
      </c>
      <c r="U400" s="6" t="str">
        <f t="shared" si="48"/>
        <v>miércoles</v>
      </c>
      <c r="V400" s="7">
        <f>IF(A400=orden_agrupada!A400,orden_agrupada!B400,-1)</f>
        <v>207</v>
      </c>
      <c r="W400" s="7">
        <f>IF(A400=orden_agrupada!A400,orden_agrupada!C400,-1)</f>
        <v>81</v>
      </c>
    </row>
    <row r="401" spans="1:23" x14ac:dyDescent="0.3">
      <c r="A401">
        <v>400</v>
      </c>
      <c r="B401" t="s">
        <v>400</v>
      </c>
      <c r="C401">
        <v>4</v>
      </c>
      <c r="D401" s="1">
        <v>45021.09097222222</v>
      </c>
      <c r="E401" s="1">
        <v>45021.176388888889</v>
      </c>
      <c r="F401" t="s">
        <v>36</v>
      </c>
      <c r="G401" t="s">
        <v>14</v>
      </c>
      <c r="H401" t="s">
        <v>27</v>
      </c>
      <c r="I401" s="7">
        <v>42.96</v>
      </c>
      <c r="J401" t="s">
        <v>16</v>
      </c>
      <c r="K401" t="s">
        <v>29</v>
      </c>
      <c r="L401" t="s">
        <v>30</v>
      </c>
      <c r="M401" s="7">
        <f>IF(A401=orden_agrupada!A401,orden_agrupada!B401,-1)+I401</f>
        <v>240.96</v>
      </c>
      <c r="N401" s="5">
        <f t="shared" si="42"/>
        <v>45021.09097222222</v>
      </c>
      <c r="O401" s="6">
        <f t="shared" si="43"/>
        <v>45021.09097222222</v>
      </c>
      <c r="P401" s="6">
        <f t="shared" si="44"/>
        <v>45021.176388888889</v>
      </c>
      <c r="Q401" s="6">
        <f t="shared" si="45"/>
        <v>8.5416666668606922E-2</v>
      </c>
      <c r="R401" s="2">
        <f>IF(A401=orden_agrupada!A401,orden_agrupada!D401/60,-1)</f>
        <v>1.3166666666666667</v>
      </c>
      <c r="S401" s="6">
        <f t="shared" si="46"/>
        <v>3.0555555557495812E-2</v>
      </c>
      <c r="T401" s="6" t="str">
        <f t="shared" si="47"/>
        <v>SI</v>
      </c>
      <c r="U401" s="6" t="str">
        <f t="shared" si="48"/>
        <v>miércoles</v>
      </c>
      <c r="V401" s="7">
        <f>IF(A401=orden_agrupada!A401,orden_agrupada!B401,-1)</f>
        <v>198</v>
      </c>
      <c r="W401" s="7">
        <f>IF(A401=orden_agrupada!A401,orden_agrupada!C401,-1)</f>
        <v>78</v>
      </c>
    </row>
    <row r="402" spans="1:23" x14ac:dyDescent="0.3">
      <c r="A402">
        <v>401</v>
      </c>
      <c r="B402" t="s">
        <v>334</v>
      </c>
      <c r="C402">
        <v>2</v>
      </c>
      <c r="D402" s="1">
        <v>45021.160416666666</v>
      </c>
      <c r="E402" s="1">
        <v>45021.289583333331</v>
      </c>
      <c r="F402" t="s">
        <v>26</v>
      </c>
      <c r="G402" t="s">
        <v>14</v>
      </c>
      <c r="H402" t="s">
        <v>27</v>
      </c>
      <c r="I402" s="7">
        <v>15.87</v>
      </c>
      <c r="J402" t="s">
        <v>43</v>
      </c>
      <c r="K402" t="s">
        <v>33</v>
      </c>
      <c r="L402" t="s">
        <v>90</v>
      </c>
      <c r="M402" s="7">
        <f>IF(A402=orden_agrupada!A402,orden_agrupada!B402,-1)+I402</f>
        <v>57.87</v>
      </c>
      <c r="N402" s="5">
        <f t="shared" si="42"/>
        <v>45021.160416666666</v>
      </c>
      <c r="O402" s="6">
        <f t="shared" si="43"/>
        <v>45021.160416666666</v>
      </c>
      <c r="P402" s="6">
        <f t="shared" si="44"/>
        <v>45021.289583333331</v>
      </c>
      <c r="Q402" s="6">
        <f t="shared" si="45"/>
        <v>0.1395833333323632</v>
      </c>
      <c r="R402" s="2">
        <f>IF(A402=orden_agrupada!A402,orden_agrupada!D402/60,-1)</f>
        <v>0.33333333333333331</v>
      </c>
      <c r="S402" s="6">
        <f t="shared" si="46"/>
        <v>0.1256944444434743</v>
      </c>
      <c r="T402" s="6" t="str">
        <f t="shared" si="47"/>
        <v>SI</v>
      </c>
      <c r="U402" s="6" t="str">
        <f t="shared" si="48"/>
        <v>miércoles</v>
      </c>
      <c r="V402" s="7">
        <f>IF(A402=orden_agrupada!A402,orden_agrupada!B402,-1)</f>
        <v>42</v>
      </c>
      <c r="W402" s="7">
        <f>IF(A402=orden_agrupada!A402,orden_agrupada!C402,-1)</f>
        <v>16</v>
      </c>
    </row>
    <row r="403" spans="1:23" x14ac:dyDescent="0.3">
      <c r="A403">
        <v>402</v>
      </c>
      <c r="B403" t="s">
        <v>401</v>
      </c>
      <c r="C403">
        <v>1</v>
      </c>
      <c r="D403" s="1">
        <v>45021.111805555556</v>
      </c>
      <c r="E403" s="1">
        <v>45021.213888888888</v>
      </c>
      <c r="F403" t="s">
        <v>13</v>
      </c>
      <c r="G403" t="s">
        <v>14</v>
      </c>
      <c r="H403" t="s">
        <v>27</v>
      </c>
      <c r="I403" s="7">
        <v>31.02</v>
      </c>
      <c r="J403" t="s">
        <v>16</v>
      </c>
      <c r="K403" t="s">
        <v>23</v>
      </c>
      <c r="L403" t="s">
        <v>81</v>
      </c>
      <c r="M403" s="7">
        <f>IF(A403=orden_agrupada!A403,orden_agrupada!B403,-1)+I403</f>
        <v>182.02</v>
      </c>
      <c r="N403" s="5">
        <f t="shared" si="42"/>
        <v>45021.111805555556</v>
      </c>
      <c r="O403" s="6">
        <f t="shared" si="43"/>
        <v>45021.111805555556</v>
      </c>
      <c r="P403" s="6">
        <f t="shared" si="44"/>
        <v>45021.213888888888</v>
      </c>
      <c r="Q403" s="6">
        <f t="shared" si="45"/>
        <v>0.10208333333139308</v>
      </c>
      <c r="R403" s="2">
        <f>IF(A403=orden_agrupada!A403,orden_agrupada!D403/60,-1)</f>
        <v>1.1000000000000001</v>
      </c>
      <c r="S403" s="6">
        <f t="shared" si="46"/>
        <v>5.6249999998059741E-2</v>
      </c>
      <c r="T403" s="6" t="str">
        <f t="shared" si="47"/>
        <v>SI</v>
      </c>
      <c r="U403" s="6" t="str">
        <f t="shared" si="48"/>
        <v>miércoles</v>
      </c>
      <c r="V403" s="7">
        <f>IF(A403=orden_agrupada!A403,orden_agrupada!B403,-1)</f>
        <v>151</v>
      </c>
      <c r="W403" s="7">
        <f>IF(A403=orden_agrupada!A403,orden_agrupada!C403,-1)</f>
        <v>62</v>
      </c>
    </row>
    <row r="404" spans="1:23" x14ac:dyDescent="0.3">
      <c r="A404">
        <v>403</v>
      </c>
      <c r="B404" t="s">
        <v>402</v>
      </c>
      <c r="C404">
        <v>5</v>
      </c>
      <c r="D404" s="1">
        <v>45021.09375</v>
      </c>
      <c r="E404" s="1">
        <v>45021.21875</v>
      </c>
      <c r="F404" t="s">
        <v>20</v>
      </c>
      <c r="G404" t="s">
        <v>14</v>
      </c>
      <c r="H404" t="s">
        <v>27</v>
      </c>
      <c r="I404" s="7">
        <v>14.76</v>
      </c>
      <c r="J404" t="s">
        <v>28</v>
      </c>
      <c r="K404" t="s">
        <v>67</v>
      </c>
      <c r="L404" t="s">
        <v>47</v>
      </c>
      <c r="M404" s="7">
        <f>IF(A404=orden_agrupada!A404,orden_agrupada!B404,-1)+I404</f>
        <v>204.76</v>
      </c>
      <c r="N404" s="5">
        <f t="shared" si="42"/>
        <v>45021.09375</v>
      </c>
      <c r="O404" s="6">
        <f t="shared" si="43"/>
        <v>45021.09375</v>
      </c>
      <c r="P404" s="6">
        <f t="shared" si="44"/>
        <v>45021.21875</v>
      </c>
      <c r="Q404" s="6">
        <f t="shared" si="45"/>
        <v>0.125</v>
      </c>
      <c r="R404" s="2">
        <f>IF(A404=orden_agrupada!A404,orden_agrupada!D404/60,-1)</f>
        <v>1.4166666666666667</v>
      </c>
      <c r="S404" s="6">
        <f t="shared" si="46"/>
        <v>6.5972222222222224E-2</v>
      </c>
      <c r="T404" s="6" t="str">
        <f t="shared" si="47"/>
        <v>SI</v>
      </c>
      <c r="U404" s="6" t="str">
        <f t="shared" si="48"/>
        <v>miércoles</v>
      </c>
      <c r="V404" s="7">
        <f>IF(A404=orden_agrupada!A404,orden_agrupada!B404,-1)</f>
        <v>190</v>
      </c>
      <c r="W404" s="7">
        <f>IF(A404=orden_agrupada!A404,orden_agrupada!C404,-1)</f>
        <v>79</v>
      </c>
    </row>
    <row r="405" spans="1:23" x14ac:dyDescent="0.3">
      <c r="A405">
        <v>404</v>
      </c>
      <c r="B405" t="s">
        <v>356</v>
      </c>
      <c r="C405">
        <v>2</v>
      </c>
      <c r="D405" s="1">
        <v>45021.026388888888</v>
      </c>
      <c r="E405" s="1">
        <v>45021.186805555553</v>
      </c>
      <c r="F405" t="s">
        <v>32</v>
      </c>
      <c r="G405" t="s">
        <v>14</v>
      </c>
      <c r="H405" t="s">
        <v>27</v>
      </c>
      <c r="I405" s="7">
        <v>32.56</v>
      </c>
      <c r="J405" t="s">
        <v>28</v>
      </c>
      <c r="K405" t="s">
        <v>17</v>
      </c>
      <c r="L405" t="s">
        <v>90</v>
      </c>
      <c r="M405" s="7">
        <f>IF(A405=orden_agrupada!A405,orden_agrupada!B405,-1)+I405</f>
        <v>214.56</v>
      </c>
      <c r="N405" s="5">
        <f t="shared" si="42"/>
        <v>45021.026388888888</v>
      </c>
      <c r="O405" s="6">
        <f t="shared" si="43"/>
        <v>45021.026388888888</v>
      </c>
      <c r="P405" s="6">
        <f t="shared" si="44"/>
        <v>45021.186805555553</v>
      </c>
      <c r="Q405" s="6">
        <f t="shared" si="45"/>
        <v>0.16041666666569654</v>
      </c>
      <c r="R405" s="2">
        <f>IF(A405=orden_agrupada!A405,orden_agrupada!D405/60,-1)</f>
        <v>1.7</v>
      </c>
      <c r="S405" s="6">
        <f t="shared" si="46"/>
        <v>8.9583333332363208E-2</v>
      </c>
      <c r="T405" s="6" t="str">
        <f t="shared" si="47"/>
        <v>SI</v>
      </c>
      <c r="U405" s="6" t="str">
        <f t="shared" si="48"/>
        <v>miércoles</v>
      </c>
      <c r="V405" s="7">
        <f>IF(A405=orden_agrupada!A405,orden_agrupada!B405,-1)</f>
        <v>182</v>
      </c>
      <c r="W405" s="7">
        <f>IF(A405=orden_agrupada!A405,orden_agrupada!C405,-1)</f>
        <v>69</v>
      </c>
    </row>
    <row r="406" spans="1:23" x14ac:dyDescent="0.3">
      <c r="A406">
        <v>405</v>
      </c>
      <c r="B406" t="s">
        <v>403</v>
      </c>
      <c r="C406">
        <v>6</v>
      </c>
      <c r="D406" s="1">
        <v>45021.11041666667</v>
      </c>
      <c r="E406" s="1">
        <v>45021.207638888889</v>
      </c>
      <c r="F406" t="s">
        <v>26</v>
      </c>
      <c r="G406" t="s">
        <v>40</v>
      </c>
      <c r="H406" t="s">
        <v>27</v>
      </c>
      <c r="I406" s="7">
        <v>14.56</v>
      </c>
      <c r="J406" t="s">
        <v>16</v>
      </c>
      <c r="K406" t="s">
        <v>79</v>
      </c>
      <c r="L406" t="s">
        <v>74</v>
      </c>
      <c r="M406" s="7">
        <f>IF(A406=orden_agrupada!A406,orden_agrupada!B406,-1)+I406</f>
        <v>120.56</v>
      </c>
      <c r="N406" s="5">
        <f t="shared" si="42"/>
        <v>45021.11041666667</v>
      </c>
      <c r="O406" s="6">
        <f t="shared" si="43"/>
        <v>45021.11041666667</v>
      </c>
      <c r="P406" s="6">
        <f t="shared" si="44"/>
        <v>45021.207638888889</v>
      </c>
      <c r="Q406" s="6">
        <f t="shared" si="45"/>
        <v>9.7222222218988463E-2</v>
      </c>
      <c r="R406" s="2">
        <f>IF(A406=orden_agrupada!A406,orden_agrupada!D406/60,-1)</f>
        <v>1.6333333333333333</v>
      </c>
      <c r="S406" s="6">
        <f t="shared" si="46"/>
        <v>2.9166666663432914E-2</v>
      </c>
      <c r="T406" s="6" t="str">
        <f t="shared" si="47"/>
        <v>SI</v>
      </c>
      <c r="U406" s="6" t="str">
        <f t="shared" si="48"/>
        <v>miércoles</v>
      </c>
      <c r="V406" s="7">
        <f>IF(A406=orden_agrupada!A406,orden_agrupada!B406,-1)</f>
        <v>106</v>
      </c>
      <c r="W406" s="7">
        <f>IF(A406=orden_agrupada!A406,orden_agrupada!C406,-1)</f>
        <v>42</v>
      </c>
    </row>
    <row r="407" spans="1:23" x14ac:dyDescent="0.3">
      <c r="A407">
        <v>406</v>
      </c>
      <c r="B407" t="s">
        <v>281</v>
      </c>
      <c r="C407">
        <v>5</v>
      </c>
      <c r="D407" s="1">
        <v>45021.020138888889</v>
      </c>
      <c r="E407" s="1">
        <v>45021.109027777777</v>
      </c>
      <c r="F407" t="s">
        <v>26</v>
      </c>
      <c r="G407" t="s">
        <v>40</v>
      </c>
      <c r="H407" t="s">
        <v>22</v>
      </c>
      <c r="I407" s="7">
        <v>34.03</v>
      </c>
      <c r="J407" t="s">
        <v>43</v>
      </c>
      <c r="K407" t="s">
        <v>17</v>
      </c>
      <c r="L407" t="s">
        <v>60</v>
      </c>
      <c r="M407" s="7">
        <f>IF(A407=orden_agrupada!A407,orden_agrupada!B407,-1)+I407</f>
        <v>189.03</v>
      </c>
      <c r="N407" s="5">
        <f t="shared" si="42"/>
        <v>45021.020138888889</v>
      </c>
      <c r="O407" s="6">
        <f t="shared" si="43"/>
        <v>45021.020138888889</v>
      </c>
      <c r="P407" s="6">
        <f t="shared" si="44"/>
        <v>45021.109027777777</v>
      </c>
      <c r="Q407" s="6">
        <f t="shared" si="45"/>
        <v>9.9305555554262057E-2</v>
      </c>
      <c r="R407" s="2">
        <f>IF(A407=orden_agrupada!A407,orden_agrupada!D407/60,-1)</f>
        <v>1.95</v>
      </c>
      <c r="S407" s="6">
        <f t="shared" si="46"/>
        <v>1.8055555554262068E-2</v>
      </c>
      <c r="T407" s="6" t="str">
        <f t="shared" si="47"/>
        <v>SI</v>
      </c>
      <c r="U407" s="6" t="str">
        <f t="shared" si="48"/>
        <v>miércoles</v>
      </c>
      <c r="V407" s="7">
        <f>IF(A407=orden_agrupada!A407,orden_agrupada!B407,-1)</f>
        <v>155</v>
      </c>
      <c r="W407" s="7">
        <f>IF(A407=orden_agrupada!A407,orden_agrupada!C407,-1)</f>
        <v>62</v>
      </c>
    </row>
    <row r="408" spans="1:23" x14ac:dyDescent="0.3">
      <c r="A408">
        <v>407</v>
      </c>
      <c r="B408" t="s">
        <v>404</v>
      </c>
      <c r="C408">
        <v>1</v>
      </c>
      <c r="D408" s="1">
        <v>45021.092361111114</v>
      </c>
      <c r="E408" s="1">
        <v>45021.20208333333</v>
      </c>
      <c r="F408" t="s">
        <v>36</v>
      </c>
      <c r="G408" t="s">
        <v>21</v>
      </c>
      <c r="H408" t="s">
        <v>15</v>
      </c>
      <c r="I408" s="7">
        <v>22.98</v>
      </c>
      <c r="J408" t="s">
        <v>16</v>
      </c>
      <c r="K408" t="s">
        <v>64</v>
      </c>
      <c r="L408" t="s">
        <v>60</v>
      </c>
      <c r="M408" s="7">
        <f>IF(A408=orden_agrupada!A408,orden_agrupada!B408,-1)+I408</f>
        <v>117.98</v>
      </c>
      <c r="N408" s="5">
        <f t="shared" si="42"/>
        <v>45021.092361111114</v>
      </c>
      <c r="O408" s="6">
        <f t="shared" si="43"/>
        <v>45021.092361111114</v>
      </c>
      <c r="P408" s="6">
        <f t="shared" si="44"/>
        <v>45021.20208333333</v>
      </c>
      <c r="Q408" s="6">
        <f t="shared" si="45"/>
        <v>0.10972222221607808</v>
      </c>
      <c r="R408" s="2">
        <f>IF(A408=orden_agrupada!A408,orden_agrupada!D408/60,-1)</f>
        <v>0.83333333333333337</v>
      </c>
      <c r="S408" s="6">
        <f t="shared" si="46"/>
        <v>7.4999999993855856E-2</v>
      </c>
      <c r="T408" s="6" t="str">
        <f t="shared" si="47"/>
        <v>SI</v>
      </c>
      <c r="U408" s="6" t="str">
        <f t="shared" si="48"/>
        <v>miércoles</v>
      </c>
      <c r="V408" s="7">
        <f>IF(A408=orden_agrupada!A408,orden_agrupada!B408,-1)</f>
        <v>95</v>
      </c>
      <c r="W408" s="7">
        <f>IF(A408=orden_agrupada!A408,orden_agrupada!C408,-1)</f>
        <v>38</v>
      </c>
    </row>
    <row r="409" spans="1:23" x14ac:dyDescent="0.3">
      <c r="A409">
        <v>408</v>
      </c>
      <c r="B409" t="s">
        <v>318</v>
      </c>
      <c r="C409">
        <v>3</v>
      </c>
      <c r="D409" s="1">
        <v>45021.038888888892</v>
      </c>
      <c r="E409" s="1">
        <v>45021.170138888891</v>
      </c>
      <c r="F409" t="s">
        <v>26</v>
      </c>
      <c r="G409" t="s">
        <v>14</v>
      </c>
      <c r="H409" t="s">
        <v>27</v>
      </c>
      <c r="I409" s="7">
        <v>10.14</v>
      </c>
      <c r="J409" t="s">
        <v>43</v>
      </c>
      <c r="K409" t="s">
        <v>67</v>
      </c>
      <c r="L409" t="s">
        <v>81</v>
      </c>
      <c r="M409" s="7">
        <f>IF(A409=orden_agrupada!A409,orden_agrupada!B409,-1)+I409</f>
        <v>141.13999999999999</v>
      </c>
      <c r="N409" s="5">
        <f t="shared" si="42"/>
        <v>45021.038888888892</v>
      </c>
      <c r="O409" s="6">
        <f t="shared" si="43"/>
        <v>45021.038888888892</v>
      </c>
      <c r="P409" s="6">
        <f t="shared" si="44"/>
        <v>45021.170138888891</v>
      </c>
      <c r="Q409" s="6">
        <f t="shared" si="45"/>
        <v>0.14166666666521147</v>
      </c>
      <c r="R409" s="2">
        <f>IF(A409=orden_agrupada!A409,orden_agrupada!D409/60,-1)</f>
        <v>1.7666666666666666</v>
      </c>
      <c r="S409" s="6">
        <f t="shared" si="46"/>
        <v>6.8055555554100366E-2</v>
      </c>
      <c r="T409" s="6" t="str">
        <f t="shared" si="47"/>
        <v>SI</v>
      </c>
      <c r="U409" s="6" t="str">
        <f t="shared" si="48"/>
        <v>miércoles</v>
      </c>
      <c r="V409" s="7">
        <f>IF(A409=orden_agrupada!A409,orden_agrupada!B409,-1)</f>
        <v>131</v>
      </c>
      <c r="W409" s="7">
        <f>IF(A409=orden_agrupada!A409,orden_agrupada!C409,-1)</f>
        <v>54</v>
      </c>
    </row>
    <row r="410" spans="1:23" x14ac:dyDescent="0.3">
      <c r="A410">
        <v>409</v>
      </c>
      <c r="B410" t="s">
        <v>405</v>
      </c>
      <c r="C410">
        <v>5</v>
      </c>
      <c r="D410" s="1">
        <v>45021.079861111109</v>
      </c>
      <c r="E410" s="1">
        <v>45021.125694444447</v>
      </c>
      <c r="F410" t="s">
        <v>20</v>
      </c>
      <c r="G410" t="s">
        <v>14</v>
      </c>
      <c r="H410" t="s">
        <v>27</v>
      </c>
      <c r="I410" s="7">
        <v>48.7</v>
      </c>
      <c r="J410" t="s">
        <v>16</v>
      </c>
      <c r="K410" t="s">
        <v>67</v>
      </c>
      <c r="L410" t="s">
        <v>90</v>
      </c>
      <c r="M410" s="7">
        <f>IF(A410=orden_agrupada!A410,orden_agrupada!B410,-1)+I410</f>
        <v>251.7</v>
      </c>
      <c r="N410" s="5">
        <f t="shared" si="42"/>
        <v>45021.079861111109</v>
      </c>
      <c r="O410" s="6">
        <f t="shared" si="43"/>
        <v>45021.079861111109</v>
      </c>
      <c r="P410" s="6">
        <f t="shared" si="44"/>
        <v>45021.125694444447</v>
      </c>
      <c r="Q410" s="6">
        <f t="shared" si="45"/>
        <v>4.5833333337213844E-2</v>
      </c>
      <c r="R410" s="2">
        <f>IF(A410=orden_agrupada!A410,orden_agrupada!D410/60,-1)</f>
        <v>2.7166666666666668</v>
      </c>
      <c r="S410" s="6">
        <f t="shared" si="46"/>
        <v>0</v>
      </c>
      <c r="T410" s="6" t="str">
        <f t="shared" si="47"/>
        <v>NO</v>
      </c>
      <c r="U410" s="6" t="str">
        <f t="shared" si="48"/>
        <v>miércoles</v>
      </c>
      <c r="V410" s="7">
        <f>IF(A410=orden_agrupada!A410,orden_agrupada!B410,-1)</f>
        <v>203</v>
      </c>
      <c r="W410" s="7">
        <f>IF(A410=orden_agrupada!A410,orden_agrupada!C410,-1)</f>
        <v>81</v>
      </c>
    </row>
    <row r="411" spans="1:23" x14ac:dyDescent="0.3">
      <c r="A411">
        <v>410</v>
      </c>
      <c r="B411" t="s">
        <v>406</v>
      </c>
      <c r="C411">
        <v>3</v>
      </c>
      <c r="D411" s="1">
        <v>45021.115972222222</v>
      </c>
      <c r="E411" s="1">
        <v>45021.224305555559</v>
      </c>
      <c r="F411" t="s">
        <v>36</v>
      </c>
      <c r="G411" t="s">
        <v>40</v>
      </c>
      <c r="H411" t="s">
        <v>27</v>
      </c>
      <c r="I411" s="7">
        <v>43.65</v>
      </c>
      <c r="J411" t="s">
        <v>16</v>
      </c>
      <c r="K411" t="s">
        <v>37</v>
      </c>
      <c r="L411" t="s">
        <v>60</v>
      </c>
      <c r="M411" s="7">
        <f>IF(A411=orden_agrupada!A411,orden_agrupada!B411,-1)+I411</f>
        <v>99.65</v>
      </c>
      <c r="N411" s="5">
        <f t="shared" si="42"/>
        <v>45021.115972222222</v>
      </c>
      <c r="O411" s="6">
        <f t="shared" si="43"/>
        <v>45021.115972222222</v>
      </c>
      <c r="P411" s="6">
        <f t="shared" si="44"/>
        <v>45021.224305555559</v>
      </c>
      <c r="Q411" s="6">
        <f t="shared" si="45"/>
        <v>0.10833333333721384</v>
      </c>
      <c r="R411" s="2">
        <f>IF(A411=orden_agrupada!A411,orden_agrupada!D411/60,-1)</f>
        <v>1.5166666666666666</v>
      </c>
      <c r="S411" s="6">
        <f t="shared" si="46"/>
        <v>4.5138888892769402E-2</v>
      </c>
      <c r="T411" s="6" t="str">
        <f t="shared" si="47"/>
        <v>SI</v>
      </c>
      <c r="U411" s="6" t="str">
        <f t="shared" si="48"/>
        <v>miércoles</v>
      </c>
      <c r="V411" s="7">
        <f>IF(A411=orden_agrupada!A411,orden_agrupada!B411,-1)</f>
        <v>56</v>
      </c>
      <c r="W411" s="7">
        <f>IF(A411=orden_agrupada!A411,orden_agrupada!C411,-1)</f>
        <v>22</v>
      </c>
    </row>
    <row r="412" spans="1:23" x14ac:dyDescent="0.3">
      <c r="A412">
        <v>411</v>
      </c>
      <c r="B412" t="s">
        <v>254</v>
      </c>
      <c r="C412">
        <v>3</v>
      </c>
      <c r="D412" s="1">
        <v>45021.09097222222</v>
      </c>
      <c r="E412" s="1">
        <v>45021.211111111108</v>
      </c>
      <c r="F412" t="s">
        <v>20</v>
      </c>
      <c r="G412" t="s">
        <v>14</v>
      </c>
      <c r="H412" t="s">
        <v>15</v>
      </c>
      <c r="I412" s="7">
        <v>21.88</v>
      </c>
      <c r="J412" t="s">
        <v>43</v>
      </c>
      <c r="K412" t="s">
        <v>23</v>
      </c>
      <c r="L412" t="s">
        <v>30</v>
      </c>
      <c r="M412" s="7">
        <f>IF(A412=orden_agrupada!A412,orden_agrupada!B412,-1)+I412</f>
        <v>240.88</v>
      </c>
      <c r="N412" s="5">
        <f t="shared" si="42"/>
        <v>45021.09097222222</v>
      </c>
      <c r="O412" s="6">
        <f t="shared" si="43"/>
        <v>45021.09097222222</v>
      </c>
      <c r="P412" s="6">
        <f t="shared" si="44"/>
        <v>45021.211111111108</v>
      </c>
      <c r="Q412" s="6">
        <f t="shared" si="45"/>
        <v>0.13055555555426204</v>
      </c>
      <c r="R412" s="2">
        <f>IF(A412=orden_agrupada!A412,orden_agrupada!D412/60,-1)</f>
        <v>1.3</v>
      </c>
      <c r="S412" s="6">
        <f t="shared" si="46"/>
        <v>7.6388888887595374E-2</v>
      </c>
      <c r="T412" s="6" t="str">
        <f t="shared" si="47"/>
        <v>SI</v>
      </c>
      <c r="U412" s="6" t="str">
        <f t="shared" si="48"/>
        <v>miércoles</v>
      </c>
      <c r="V412" s="7">
        <f>IF(A412=orden_agrupada!A412,orden_agrupada!B412,-1)</f>
        <v>219</v>
      </c>
      <c r="W412" s="7">
        <f>IF(A412=orden_agrupada!A412,orden_agrupada!C412,-1)</f>
        <v>86</v>
      </c>
    </row>
    <row r="413" spans="1:23" x14ac:dyDescent="0.3">
      <c r="A413">
        <v>412</v>
      </c>
      <c r="B413" t="s">
        <v>407</v>
      </c>
      <c r="C413">
        <v>4</v>
      </c>
      <c r="D413" s="1">
        <v>45021.015277777777</v>
      </c>
      <c r="E413" s="1">
        <v>45021.085416666669</v>
      </c>
      <c r="F413" t="s">
        <v>32</v>
      </c>
      <c r="G413" t="s">
        <v>40</v>
      </c>
      <c r="H413" t="s">
        <v>27</v>
      </c>
      <c r="I413" s="7">
        <v>12.94</v>
      </c>
      <c r="J413" t="s">
        <v>43</v>
      </c>
      <c r="K413" t="s">
        <v>37</v>
      </c>
      <c r="L413" t="s">
        <v>24</v>
      </c>
      <c r="M413" s="7">
        <f>IF(A413=orden_agrupada!A413,orden_agrupada!B413,-1)+I413</f>
        <v>105.94</v>
      </c>
      <c r="N413" s="5">
        <f t="shared" si="42"/>
        <v>45021.015277777777</v>
      </c>
      <c r="O413" s="6">
        <f t="shared" si="43"/>
        <v>45021.015277777777</v>
      </c>
      <c r="P413" s="6">
        <f t="shared" si="44"/>
        <v>45021.085416666669</v>
      </c>
      <c r="Q413" s="6">
        <f t="shared" si="45"/>
        <v>8.0555555558627631E-2</v>
      </c>
      <c r="R413" s="2">
        <f>IF(A413=orden_agrupada!A413,orden_agrupada!D413/60,-1)</f>
        <v>0.95</v>
      </c>
      <c r="S413" s="6">
        <f t="shared" si="46"/>
        <v>4.09722222252943E-2</v>
      </c>
      <c r="T413" s="6" t="str">
        <f t="shared" si="47"/>
        <v>SI</v>
      </c>
      <c r="U413" s="6" t="str">
        <f t="shared" si="48"/>
        <v>miércoles</v>
      </c>
      <c r="V413" s="7">
        <f>IF(A413=orden_agrupada!A413,orden_agrupada!B413,-1)</f>
        <v>93</v>
      </c>
      <c r="W413" s="7">
        <f>IF(A413=orden_agrupada!A413,orden_agrupada!C413,-1)</f>
        <v>36</v>
      </c>
    </row>
    <row r="414" spans="1:23" x14ac:dyDescent="0.3">
      <c r="A414">
        <v>413</v>
      </c>
      <c r="B414" t="s">
        <v>408</v>
      </c>
      <c r="C414">
        <v>3</v>
      </c>
      <c r="D414" s="1">
        <v>45021.10833333333</v>
      </c>
      <c r="E414" s="1">
        <v>45021.206944444442</v>
      </c>
      <c r="F414" t="s">
        <v>36</v>
      </c>
      <c r="G414" t="s">
        <v>40</v>
      </c>
      <c r="H414" t="s">
        <v>27</v>
      </c>
      <c r="I414" s="7">
        <v>23.01</v>
      </c>
      <c r="J414" t="s">
        <v>43</v>
      </c>
      <c r="K414" t="s">
        <v>79</v>
      </c>
      <c r="L414" t="s">
        <v>41</v>
      </c>
      <c r="M414" s="7">
        <f>IF(A414=orden_agrupada!A414,orden_agrupada!B414,-1)+I414</f>
        <v>58.010000000000005</v>
      </c>
      <c r="N414" s="5">
        <f t="shared" si="42"/>
        <v>45021.10833333333</v>
      </c>
      <c r="O414" s="6">
        <f t="shared" si="43"/>
        <v>45021.10833333333</v>
      </c>
      <c r="P414" s="6">
        <f t="shared" si="44"/>
        <v>45021.206944444442</v>
      </c>
      <c r="Q414" s="6">
        <f t="shared" si="45"/>
        <v>0.10902777777907129</v>
      </c>
      <c r="R414" s="2">
        <f>IF(A414=orden_agrupada!A414,orden_agrupada!D414/60,-1)</f>
        <v>0.2</v>
      </c>
      <c r="S414" s="6">
        <f t="shared" si="46"/>
        <v>0.10069444444573795</v>
      </c>
      <c r="T414" s="6" t="str">
        <f t="shared" si="47"/>
        <v>SI</v>
      </c>
      <c r="U414" s="6" t="str">
        <f t="shared" si="48"/>
        <v>miércoles</v>
      </c>
      <c r="V414" s="7">
        <f>IF(A414=orden_agrupada!A414,orden_agrupada!B414,-1)</f>
        <v>35</v>
      </c>
      <c r="W414" s="7">
        <f>IF(A414=orden_agrupada!A414,orden_agrupada!C414,-1)</f>
        <v>14</v>
      </c>
    </row>
    <row r="415" spans="1:23" x14ac:dyDescent="0.3">
      <c r="A415">
        <v>414</v>
      </c>
      <c r="B415" t="s">
        <v>409</v>
      </c>
      <c r="C415">
        <v>6</v>
      </c>
      <c r="D415" s="1">
        <v>45021.154861111114</v>
      </c>
      <c r="E415" s="1">
        <v>45021.3</v>
      </c>
      <c r="F415" t="s">
        <v>32</v>
      </c>
      <c r="G415" t="s">
        <v>21</v>
      </c>
      <c r="H415" t="s">
        <v>27</v>
      </c>
      <c r="I415" s="7">
        <v>13.17</v>
      </c>
      <c r="J415" t="s">
        <v>16</v>
      </c>
      <c r="K415" t="s">
        <v>17</v>
      </c>
      <c r="L415" t="s">
        <v>34</v>
      </c>
      <c r="M415" s="7">
        <f>IF(A415=orden_agrupada!A415,orden_agrupada!B415,-1)+I415</f>
        <v>46.17</v>
      </c>
      <c r="N415" s="5">
        <f t="shared" si="42"/>
        <v>45021.154861111114</v>
      </c>
      <c r="O415" s="6">
        <f t="shared" si="43"/>
        <v>45021.154861111114</v>
      </c>
      <c r="P415" s="6">
        <f t="shared" si="44"/>
        <v>45021.3</v>
      </c>
      <c r="Q415" s="6">
        <f t="shared" si="45"/>
        <v>0.14513888888905058</v>
      </c>
      <c r="R415" s="2">
        <f>IF(A415=orden_agrupada!A415,orden_agrupada!D415/60,-1)</f>
        <v>0.6333333333333333</v>
      </c>
      <c r="S415" s="6">
        <f t="shared" si="46"/>
        <v>0.1187500000001617</v>
      </c>
      <c r="T415" s="6" t="str">
        <f t="shared" si="47"/>
        <v>SI</v>
      </c>
      <c r="U415" s="6" t="str">
        <f t="shared" si="48"/>
        <v>miércoles</v>
      </c>
      <c r="V415" s="7">
        <f>IF(A415=orden_agrupada!A415,orden_agrupada!B415,-1)</f>
        <v>33</v>
      </c>
      <c r="W415" s="7">
        <f>IF(A415=orden_agrupada!A415,orden_agrupada!C415,-1)</f>
        <v>13</v>
      </c>
    </row>
    <row r="416" spans="1:23" x14ac:dyDescent="0.3">
      <c r="A416">
        <v>415</v>
      </c>
      <c r="B416" t="s">
        <v>410</v>
      </c>
      <c r="C416">
        <v>4</v>
      </c>
      <c r="D416" s="1">
        <v>45021.027083333334</v>
      </c>
      <c r="E416" s="1">
        <v>45021.190972222219</v>
      </c>
      <c r="F416" t="s">
        <v>36</v>
      </c>
      <c r="G416" t="s">
        <v>40</v>
      </c>
      <c r="H416" t="s">
        <v>27</v>
      </c>
      <c r="I416" s="7">
        <v>20.51</v>
      </c>
      <c r="J416" t="s">
        <v>43</v>
      </c>
      <c r="K416" t="s">
        <v>29</v>
      </c>
      <c r="L416" t="s">
        <v>102</v>
      </c>
      <c r="M416" s="7">
        <f>IF(A416=orden_agrupada!A416,orden_agrupada!B416,-1)+I416</f>
        <v>178.51</v>
      </c>
      <c r="N416" s="5">
        <f t="shared" si="42"/>
        <v>45021.027083333334</v>
      </c>
      <c r="O416" s="6">
        <f t="shared" si="43"/>
        <v>45021.027083333334</v>
      </c>
      <c r="P416" s="6">
        <f t="shared" si="44"/>
        <v>45021.190972222219</v>
      </c>
      <c r="Q416" s="6">
        <f t="shared" si="45"/>
        <v>0.17430555555135166</v>
      </c>
      <c r="R416" s="2">
        <f>IF(A416=orden_agrupada!A416,orden_agrupada!D416/60,-1)</f>
        <v>1.45</v>
      </c>
      <c r="S416" s="6">
        <f t="shared" si="46"/>
        <v>0.113888888884685</v>
      </c>
      <c r="T416" s="6" t="str">
        <f t="shared" si="47"/>
        <v>SI</v>
      </c>
      <c r="U416" s="6" t="str">
        <f t="shared" si="48"/>
        <v>miércoles</v>
      </c>
      <c r="V416" s="7">
        <f>IF(A416=orden_agrupada!A416,orden_agrupada!B416,-1)</f>
        <v>158</v>
      </c>
      <c r="W416" s="7">
        <f>IF(A416=orden_agrupada!A416,orden_agrupada!C416,-1)</f>
        <v>64</v>
      </c>
    </row>
    <row r="417" spans="1:23" x14ac:dyDescent="0.3">
      <c r="A417">
        <v>416</v>
      </c>
      <c r="B417" t="s">
        <v>411</v>
      </c>
      <c r="C417">
        <v>2</v>
      </c>
      <c r="D417" s="1">
        <v>45021.127083333333</v>
      </c>
      <c r="E417" s="1">
        <v>45021.275694444441</v>
      </c>
      <c r="F417" t="s">
        <v>20</v>
      </c>
      <c r="G417" t="s">
        <v>40</v>
      </c>
      <c r="H417" t="s">
        <v>27</v>
      </c>
      <c r="I417" s="7">
        <v>12.9</v>
      </c>
      <c r="J417" t="s">
        <v>16</v>
      </c>
      <c r="K417" t="s">
        <v>52</v>
      </c>
      <c r="L417" t="s">
        <v>81</v>
      </c>
      <c r="M417" s="7">
        <f>IF(A417=orden_agrupada!A417,orden_agrupada!B417,-1)+I417</f>
        <v>37.9</v>
      </c>
      <c r="N417" s="5">
        <f t="shared" si="42"/>
        <v>45021.127083333333</v>
      </c>
      <c r="O417" s="6">
        <f t="shared" si="43"/>
        <v>45021.127083333333</v>
      </c>
      <c r="P417" s="6">
        <f t="shared" si="44"/>
        <v>45021.275694444441</v>
      </c>
      <c r="Q417" s="6">
        <f t="shared" si="45"/>
        <v>0.14861111110803904</v>
      </c>
      <c r="R417" s="2">
        <f>IF(A417=orden_agrupada!A417,orden_agrupada!D417/60,-1)</f>
        <v>0.15</v>
      </c>
      <c r="S417" s="6">
        <f t="shared" si="46"/>
        <v>0.14236111110803903</v>
      </c>
      <c r="T417" s="6" t="str">
        <f t="shared" si="47"/>
        <v>SI</v>
      </c>
      <c r="U417" s="6" t="str">
        <f t="shared" si="48"/>
        <v>miércoles</v>
      </c>
      <c r="V417" s="7">
        <f>IF(A417=orden_agrupada!A417,orden_agrupada!B417,-1)</f>
        <v>25</v>
      </c>
      <c r="W417" s="7">
        <f>IF(A417=orden_agrupada!A417,orden_agrupada!C417,-1)</f>
        <v>10</v>
      </c>
    </row>
    <row r="418" spans="1:23" x14ac:dyDescent="0.3">
      <c r="A418">
        <v>417</v>
      </c>
      <c r="B418" t="s">
        <v>412</v>
      </c>
      <c r="C418">
        <v>2</v>
      </c>
      <c r="D418" s="1">
        <v>45021.142361111109</v>
      </c>
      <c r="E418" s="1">
        <v>45021.189583333333</v>
      </c>
      <c r="F418" t="s">
        <v>26</v>
      </c>
      <c r="G418" t="s">
        <v>40</v>
      </c>
      <c r="H418" t="s">
        <v>27</v>
      </c>
      <c r="I418" s="7">
        <v>35.08</v>
      </c>
      <c r="J418" t="s">
        <v>28</v>
      </c>
      <c r="K418" t="s">
        <v>44</v>
      </c>
      <c r="L418" t="s">
        <v>58</v>
      </c>
      <c r="M418" s="7">
        <f>IF(A418=orden_agrupada!A418,orden_agrupada!B418,-1)+I418</f>
        <v>177.07999999999998</v>
      </c>
      <c r="N418" s="5">
        <f t="shared" si="42"/>
        <v>45021.142361111109</v>
      </c>
      <c r="O418" s="6">
        <f t="shared" si="43"/>
        <v>45021.142361111109</v>
      </c>
      <c r="P418" s="6">
        <f t="shared" si="44"/>
        <v>45021.189583333333</v>
      </c>
      <c r="Q418" s="6">
        <f t="shared" si="45"/>
        <v>4.7222222223354038E-2</v>
      </c>
      <c r="R418" s="2">
        <f>IF(A418=orden_agrupada!A418,orden_agrupada!D418/60,-1)</f>
        <v>1.5</v>
      </c>
      <c r="S418" s="6">
        <f t="shared" si="46"/>
        <v>0</v>
      </c>
      <c r="T418" s="6" t="str">
        <f t="shared" si="47"/>
        <v>NO</v>
      </c>
      <c r="U418" s="6" t="str">
        <f t="shared" si="48"/>
        <v>miércoles</v>
      </c>
      <c r="V418" s="7">
        <f>IF(A418=orden_agrupada!A418,orden_agrupada!B418,-1)</f>
        <v>142</v>
      </c>
      <c r="W418" s="7">
        <f>IF(A418=orden_agrupada!A418,orden_agrupada!C418,-1)</f>
        <v>57</v>
      </c>
    </row>
    <row r="419" spans="1:23" x14ac:dyDescent="0.3">
      <c r="A419">
        <v>418</v>
      </c>
      <c r="B419" t="s">
        <v>413</v>
      </c>
      <c r="C419">
        <v>4</v>
      </c>
      <c r="D419" s="1">
        <v>45021.036111111112</v>
      </c>
      <c r="E419" s="1">
        <v>45021.146527777775</v>
      </c>
      <c r="F419" t="s">
        <v>13</v>
      </c>
      <c r="G419" t="s">
        <v>40</v>
      </c>
      <c r="H419" t="s">
        <v>27</v>
      </c>
      <c r="I419" s="7">
        <v>35.51</v>
      </c>
      <c r="J419" t="s">
        <v>16</v>
      </c>
      <c r="K419" t="s">
        <v>17</v>
      </c>
      <c r="L419" t="s">
        <v>81</v>
      </c>
      <c r="M419" s="7">
        <f>IF(A419=orden_agrupada!A419,orden_agrupada!B419,-1)+I419</f>
        <v>153.51</v>
      </c>
      <c r="N419" s="5">
        <f t="shared" si="42"/>
        <v>45021.036111111112</v>
      </c>
      <c r="O419" s="6">
        <f t="shared" si="43"/>
        <v>45021.036111111112</v>
      </c>
      <c r="P419" s="6">
        <f t="shared" si="44"/>
        <v>45021.146527777775</v>
      </c>
      <c r="Q419" s="6">
        <f t="shared" si="45"/>
        <v>0.11041666666278616</v>
      </c>
      <c r="R419" s="2">
        <f>IF(A419=orden_agrupada!A419,orden_agrupada!D419/60,-1)</f>
        <v>1.6666666666666667</v>
      </c>
      <c r="S419" s="6">
        <f t="shared" si="46"/>
        <v>4.0972222218341708E-2</v>
      </c>
      <c r="T419" s="6" t="str">
        <f t="shared" si="47"/>
        <v>SI</v>
      </c>
      <c r="U419" s="6" t="str">
        <f t="shared" si="48"/>
        <v>miércoles</v>
      </c>
      <c r="V419" s="7">
        <f>IF(A419=orden_agrupada!A419,orden_agrupada!B419,-1)</f>
        <v>118</v>
      </c>
      <c r="W419" s="7">
        <f>IF(A419=orden_agrupada!A419,orden_agrupada!C419,-1)</f>
        <v>46</v>
      </c>
    </row>
    <row r="420" spans="1:23" x14ac:dyDescent="0.3">
      <c r="A420">
        <v>419</v>
      </c>
      <c r="B420" t="s">
        <v>414</v>
      </c>
      <c r="C420">
        <v>4</v>
      </c>
      <c r="D420" s="1">
        <v>45021.134722222225</v>
      </c>
      <c r="E420" s="1">
        <v>45021.238194444442</v>
      </c>
      <c r="F420" t="s">
        <v>32</v>
      </c>
      <c r="G420" t="s">
        <v>14</v>
      </c>
      <c r="H420" t="s">
        <v>27</v>
      </c>
      <c r="I420" s="7">
        <v>14.09</v>
      </c>
      <c r="J420" t="s">
        <v>43</v>
      </c>
      <c r="K420" t="s">
        <v>79</v>
      </c>
      <c r="L420" t="s">
        <v>53</v>
      </c>
      <c r="M420" s="7">
        <f>IF(A420=orden_agrupada!A420,orden_agrupada!B420,-1)+I420</f>
        <v>81.09</v>
      </c>
      <c r="N420" s="5">
        <f t="shared" si="42"/>
        <v>45021.134722222225</v>
      </c>
      <c r="O420" s="6">
        <f t="shared" si="43"/>
        <v>45021.134722222225</v>
      </c>
      <c r="P420" s="6">
        <f t="shared" si="44"/>
        <v>45021.238194444442</v>
      </c>
      <c r="Q420" s="6">
        <f t="shared" si="45"/>
        <v>0.11388888888419994</v>
      </c>
      <c r="R420" s="2">
        <f>IF(A420=orden_agrupada!A420,orden_agrupada!D420/60,-1)</f>
        <v>1.0666666666666667</v>
      </c>
      <c r="S420" s="6">
        <f t="shared" si="46"/>
        <v>6.9444444439755504E-2</v>
      </c>
      <c r="T420" s="6" t="str">
        <f t="shared" si="47"/>
        <v>SI</v>
      </c>
      <c r="U420" s="6" t="str">
        <f t="shared" si="48"/>
        <v>miércoles</v>
      </c>
      <c r="V420" s="7">
        <f>IF(A420=orden_agrupada!A420,orden_agrupada!B420,-1)</f>
        <v>67</v>
      </c>
      <c r="W420" s="7">
        <f>IF(A420=orden_agrupada!A420,orden_agrupada!C420,-1)</f>
        <v>27</v>
      </c>
    </row>
    <row r="421" spans="1:23" x14ac:dyDescent="0.3">
      <c r="A421">
        <v>420</v>
      </c>
      <c r="B421" t="s">
        <v>51</v>
      </c>
      <c r="C421">
        <v>6</v>
      </c>
      <c r="D421" s="1">
        <v>45021.095833333333</v>
      </c>
      <c r="E421" s="1">
        <v>45021.228472222225</v>
      </c>
      <c r="F421" t="s">
        <v>26</v>
      </c>
      <c r="G421" t="s">
        <v>14</v>
      </c>
      <c r="H421" t="s">
        <v>27</v>
      </c>
      <c r="I421" s="7">
        <v>31.49</v>
      </c>
      <c r="J421" t="s">
        <v>43</v>
      </c>
      <c r="K421" t="s">
        <v>49</v>
      </c>
      <c r="L421" t="s">
        <v>53</v>
      </c>
      <c r="M421" s="7">
        <f>IF(A421=orden_agrupada!A421,orden_agrupada!B421,-1)+I421</f>
        <v>273.49</v>
      </c>
      <c r="N421" s="5">
        <f t="shared" si="42"/>
        <v>45021.095833333333</v>
      </c>
      <c r="O421" s="6">
        <f t="shared" si="43"/>
        <v>45021.095833333333</v>
      </c>
      <c r="P421" s="6">
        <f t="shared" si="44"/>
        <v>45021.228472222225</v>
      </c>
      <c r="Q421" s="6">
        <f t="shared" si="45"/>
        <v>0.14305555555862762</v>
      </c>
      <c r="R421" s="2">
        <f>IF(A421=orden_agrupada!A421,orden_agrupada!D421/60,-1)</f>
        <v>1.75</v>
      </c>
      <c r="S421" s="6">
        <f t="shared" si="46"/>
        <v>7.013888889196096E-2</v>
      </c>
      <c r="T421" s="6" t="str">
        <f t="shared" si="47"/>
        <v>SI</v>
      </c>
      <c r="U421" s="6" t="str">
        <f t="shared" si="48"/>
        <v>miércoles</v>
      </c>
      <c r="V421" s="7">
        <f>IF(A421=orden_agrupada!A421,orden_agrupada!B421,-1)</f>
        <v>242</v>
      </c>
      <c r="W421" s="7">
        <f>IF(A421=orden_agrupada!A421,orden_agrupada!C421,-1)</f>
        <v>98</v>
      </c>
    </row>
    <row r="422" spans="1:23" x14ac:dyDescent="0.3">
      <c r="A422">
        <v>421</v>
      </c>
      <c r="B422" t="s">
        <v>415</v>
      </c>
      <c r="C422">
        <v>1</v>
      </c>
      <c r="D422" s="1">
        <v>45021.067361111112</v>
      </c>
      <c r="E422" s="1">
        <v>45021.171527777777</v>
      </c>
      <c r="F422" t="s">
        <v>20</v>
      </c>
      <c r="G422" t="s">
        <v>14</v>
      </c>
      <c r="H422" t="s">
        <v>27</v>
      </c>
      <c r="I422" s="7">
        <v>17.57</v>
      </c>
      <c r="J422" t="s">
        <v>43</v>
      </c>
      <c r="K422" t="s">
        <v>67</v>
      </c>
      <c r="L422" t="s">
        <v>24</v>
      </c>
      <c r="M422" s="7">
        <f>IF(A422=orden_agrupada!A422,orden_agrupada!B422,-1)+I422</f>
        <v>102.57</v>
      </c>
      <c r="N422" s="5">
        <f t="shared" si="42"/>
        <v>45021.067361111112</v>
      </c>
      <c r="O422" s="6">
        <f t="shared" si="43"/>
        <v>45021.067361111112</v>
      </c>
      <c r="P422" s="6">
        <f t="shared" si="44"/>
        <v>45021.171527777777</v>
      </c>
      <c r="Q422" s="6">
        <f t="shared" si="45"/>
        <v>0.11458333333090802</v>
      </c>
      <c r="R422" s="2">
        <f>IF(A422=orden_agrupada!A422,orden_agrupada!D422/60,-1)</f>
        <v>1.1833333333333333</v>
      </c>
      <c r="S422" s="6">
        <f t="shared" si="46"/>
        <v>6.5277777775352458E-2</v>
      </c>
      <c r="T422" s="6" t="str">
        <f t="shared" si="47"/>
        <v>SI</v>
      </c>
      <c r="U422" s="6" t="str">
        <f t="shared" si="48"/>
        <v>miércoles</v>
      </c>
      <c r="V422" s="7">
        <f>IF(A422=orden_agrupada!A422,orden_agrupada!B422,-1)</f>
        <v>85</v>
      </c>
      <c r="W422" s="7">
        <f>IF(A422=orden_agrupada!A422,orden_agrupada!C422,-1)</f>
        <v>36</v>
      </c>
    </row>
    <row r="423" spans="1:23" x14ac:dyDescent="0.3">
      <c r="A423">
        <v>422</v>
      </c>
      <c r="B423" t="s">
        <v>416</v>
      </c>
      <c r="C423">
        <v>6</v>
      </c>
      <c r="D423" s="1">
        <v>45021.025000000001</v>
      </c>
      <c r="E423" s="1">
        <v>45021.131249999999</v>
      </c>
      <c r="F423" t="s">
        <v>26</v>
      </c>
      <c r="G423" t="s">
        <v>14</v>
      </c>
      <c r="H423" t="s">
        <v>27</v>
      </c>
      <c r="I423" s="7">
        <v>39.72</v>
      </c>
      <c r="J423" t="s">
        <v>16</v>
      </c>
      <c r="K423" t="s">
        <v>17</v>
      </c>
      <c r="L423" t="s">
        <v>74</v>
      </c>
      <c r="M423" s="7">
        <f>IF(A423=orden_agrupada!A423,orden_agrupada!B423,-1)+I423</f>
        <v>127.72</v>
      </c>
      <c r="N423" s="5">
        <f t="shared" si="42"/>
        <v>45021.025000000001</v>
      </c>
      <c r="O423" s="6">
        <f t="shared" si="43"/>
        <v>45021.025000000001</v>
      </c>
      <c r="P423" s="6">
        <f t="shared" si="44"/>
        <v>45021.131249999999</v>
      </c>
      <c r="Q423" s="6">
        <f t="shared" si="45"/>
        <v>0.10624999999708962</v>
      </c>
      <c r="R423" s="2">
        <f>IF(A423=orden_agrupada!A423,orden_agrupada!D423/60,-1)</f>
        <v>0.56666666666666665</v>
      </c>
      <c r="S423" s="6">
        <f t="shared" si="46"/>
        <v>8.2638888885978506E-2</v>
      </c>
      <c r="T423" s="6" t="str">
        <f t="shared" si="47"/>
        <v>SI</v>
      </c>
      <c r="U423" s="6" t="str">
        <f t="shared" si="48"/>
        <v>miércoles</v>
      </c>
      <c r="V423" s="7">
        <f>IF(A423=orden_agrupada!A423,orden_agrupada!B423,-1)</f>
        <v>88</v>
      </c>
      <c r="W423" s="7">
        <f>IF(A423=orden_agrupada!A423,orden_agrupada!C423,-1)</f>
        <v>36</v>
      </c>
    </row>
    <row r="424" spans="1:23" x14ac:dyDescent="0.3">
      <c r="A424">
        <v>423</v>
      </c>
      <c r="B424" t="s">
        <v>238</v>
      </c>
      <c r="C424">
        <v>2</v>
      </c>
      <c r="D424" s="1">
        <v>45021.106944444444</v>
      </c>
      <c r="E424" s="1">
        <v>45021.206250000003</v>
      </c>
      <c r="F424" t="s">
        <v>20</v>
      </c>
      <c r="G424" t="s">
        <v>14</v>
      </c>
      <c r="H424" t="s">
        <v>22</v>
      </c>
      <c r="I424" s="7">
        <v>34.130000000000003</v>
      </c>
      <c r="J424" t="s">
        <v>28</v>
      </c>
      <c r="K424" t="s">
        <v>64</v>
      </c>
      <c r="L424" t="s">
        <v>55</v>
      </c>
      <c r="M424" s="7">
        <f>IF(A424=orden_agrupada!A424,orden_agrupada!B424,-1)+I424</f>
        <v>186.13</v>
      </c>
      <c r="N424" s="5">
        <f t="shared" si="42"/>
        <v>45021.106944444444</v>
      </c>
      <c r="O424" s="6">
        <f t="shared" si="43"/>
        <v>45021.106944444444</v>
      </c>
      <c r="P424" s="6">
        <f t="shared" si="44"/>
        <v>45021.206250000003</v>
      </c>
      <c r="Q424" s="6">
        <f t="shared" si="45"/>
        <v>9.930555555911269E-2</v>
      </c>
      <c r="R424" s="2">
        <f>IF(A424=orden_agrupada!A424,orden_agrupada!D424/60,-1)</f>
        <v>0.51666666666666672</v>
      </c>
      <c r="S424" s="6">
        <f t="shared" si="46"/>
        <v>7.7777777781334906E-2</v>
      </c>
      <c r="T424" s="6" t="str">
        <f t="shared" si="47"/>
        <v>SI</v>
      </c>
      <c r="U424" s="6" t="str">
        <f t="shared" si="48"/>
        <v>miércoles</v>
      </c>
      <c r="V424" s="7">
        <f>IF(A424=orden_agrupada!A424,orden_agrupada!B424,-1)</f>
        <v>152</v>
      </c>
      <c r="W424" s="7">
        <f>IF(A424=orden_agrupada!A424,orden_agrupada!C424,-1)</f>
        <v>63</v>
      </c>
    </row>
    <row r="425" spans="1:23" x14ac:dyDescent="0.3">
      <c r="A425">
        <v>424</v>
      </c>
      <c r="B425" t="s">
        <v>417</v>
      </c>
      <c r="C425">
        <v>3</v>
      </c>
      <c r="D425" s="1">
        <v>45021.047222222223</v>
      </c>
      <c r="E425" s="1">
        <v>45021.136805555558</v>
      </c>
      <c r="F425" t="s">
        <v>26</v>
      </c>
      <c r="G425" t="s">
        <v>40</v>
      </c>
      <c r="H425" t="s">
        <v>22</v>
      </c>
      <c r="I425" s="7">
        <v>11.02</v>
      </c>
      <c r="J425" t="s">
        <v>16</v>
      </c>
      <c r="K425" t="s">
        <v>23</v>
      </c>
      <c r="L425" t="s">
        <v>47</v>
      </c>
      <c r="M425" s="7">
        <f>IF(A425=orden_agrupada!A425,orden_agrupada!B425,-1)+I425</f>
        <v>158.02000000000001</v>
      </c>
      <c r="N425" s="5">
        <f t="shared" si="42"/>
        <v>45021.047222222223</v>
      </c>
      <c r="O425" s="6">
        <f t="shared" si="43"/>
        <v>45021.047222222223</v>
      </c>
      <c r="P425" s="6">
        <f t="shared" si="44"/>
        <v>45021.136805555558</v>
      </c>
      <c r="Q425" s="6">
        <f t="shared" si="45"/>
        <v>8.9583333334303461E-2</v>
      </c>
      <c r="R425" s="2">
        <f>IF(A425=orden_agrupada!A425,orden_agrupada!D425/60,-1)</f>
        <v>1.4666666666666666</v>
      </c>
      <c r="S425" s="6">
        <f t="shared" si="46"/>
        <v>2.8472222223192359E-2</v>
      </c>
      <c r="T425" s="6" t="str">
        <f t="shared" si="47"/>
        <v>SI</v>
      </c>
      <c r="U425" s="6" t="str">
        <f t="shared" si="48"/>
        <v>miércoles</v>
      </c>
      <c r="V425" s="7">
        <f>IF(A425=orden_agrupada!A425,orden_agrupada!B425,-1)</f>
        <v>147</v>
      </c>
      <c r="W425" s="7">
        <f>IF(A425=orden_agrupada!A425,orden_agrupada!C425,-1)</f>
        <v>60</v>
      </c>
    </row>
    <row r="426" spans="1:23" x14ac:dyDescent="0.3">
      <c r="A426">
        <v>425</v>
      </c>
      <c r="B426" t="s">
        <v>418</v>
      </c>
      <c r="C426">
        <v>3</v>
      </c>
      <c r="D426" s="1">
        <v>45021.058333333334</v>
      </c>
      <c r="E426" s="1">
        <v>45021.15625</v>
      </c>
      <c r="F426" t="s">
        <v>26</v>
      </c>
      <c r="G426" t="s">
        <v>14</v>
      </c>
      <c r="H426" t="s">
        <v>27</v>
      </c>
      <c r="I426" s="7">
        <v>49.43</v>
      </c>
      <c r="J426" t="s">
        <v>16</v>
      </c>
      <c r="K426" t="s">
        <v>37</v>
      </c>
      <c r="L426" t="s">
        <v>38</v>
      </c>
      <c r="M426" s="7">
        <f>IF(A426=orden_agrupada!A426,orden_agrupada!B426,-1)+I426</f>
        <v>68.430000000000007</v>
      </c>
      <c r="N426" s="5">
        <f t="shared" si="42"/>
        <v>45021.058333333334</v>
      </c>
      <c r="O426" s="6">
        <f t="shared" si="43"/>
        <v>45021.058333333334</v>
      </c>
      <c r="P426" s="6">
        <f t="shared" si="44"/>
        <v>45021.15625</v>
      </c>
      <c r="Q426" s="6">
        <f t="shared" si="45"/>
        <v>9.7916666665696539E-2</v>
      </c>
      <c r="R426" s="2">
        <f>IF(A426=orden_agrupada!A426,orden_agrupada!D426/60,-1)</f>
        <v>0.46666666666666667</v>
      </c>
      <c r="S426" s="6">
        <f t="shared" si="46"/>
        <v>7.8472222221252094E-2</v>
      </c>
      <c r="T426" s="6" t="str">
        <f t="shared" si="47"/>
        <v>SI</v>
      </c>
      <c r="U426" s="6" t="str">
        <f t="shared" si="48"/>
        <v>miércoles</v>
      </c>
      <c r="V426" s="7">
        <f>IF(A426=orden_agrupada!A426,orden_agrupada!B426,-1)</f>
        <v>19</v>
      </c>
      <c r="W426" s="7">
        <f>IF(A426=orden_agrupada!A426,orden_agrupada!C426,-1)</f>
        <v>8</v>
      </c>
    </row>
    <row r="427" spans="1:23" x14ac:dyDescent="0.3">
      <c r="A427">
        <v>426</v>
      </c>
      <c r="B427" t="s">
        <v>419</v>
      </c>
      <c r="C427">
        <v>2</v>
      </c>
      <c r="D427" s="1">
        <v>45021.132638888892</v>
      </c>
      <c r="E427" s="1">
        <v>45021.209722222222</v>
      </c>
      <c r="F427" t="s">
        <v>36</v>
      </c>
      <c r="G427" t="s">
        <v>14</v>
      </c>
      <c r="H427" t="s">
        <v>27</v>
      </c>
      <c r="I427" s="7">
        <v>47.8</v>
      </c>
      <c r="J427" t="s">
        <v>16</v>
      </c>
      <c r="K427" t="s">
        <v>29</v>
      </c>
      <c r="L427" t="s">
        <v>34</v>
      </c>
      <c r="M427" s="7">
        <f>IF(A427=orden_agrupada!A427,orden_agrupada!B427,-1)+I427</f>
        <v>294.8</v>
      </c>
      <c r="N427" s="5">
        <f t="shared" si="42"/>
        <v>45021.132638888892</v>
      </c>
      <c r="O427" s="6">
        <f t="shared" si="43"/>
        <v>45021.132638888892</v>
      </c>
      <c r="P427" s="6">
        <f t="shared" si="44"/>
        <v>45021.209722222222</v>
      </c>
      <c r="Q427" s="6">
        <f t="shared" si="45"/>
        <v>7.7083333329937886E-2</v>
      </c>
      <c r="R427" s="2">
        <f>IF(A427=orden_agrupada!A427,orden_agrupada!D427/60,-1)</f>
        <v>1.9333333333333333</v>
      </c>
      <c r="S427" s="6">
        <f t="shared" si="46"/>
        <v>0</v>
      </c>
      <c r="T427" s="6" t="str">
        <f t="shared" si="47"/>
        <v>NO</v>
      </c>
      <c r="U427" s="6" t="str">
        <f t="shared" si="48"/>
        <v>miércoles</v>
      </c>
      <c r="V427" s="7">
        <f>IF(A427=orden_agrupada!A427,orden_agrupada!B427,-1)</f>
        <v>247</v>
      </c>
      <c r="W427" s="7">
        <f>IF(A427=orden_agrupada!A427,orden_agrupada!C427,-1)</f>
        <v>99</v>
      </c>
    </row>
    <row r="428" spans="1:23" x14ac:dyDescent="0.3">
      <c r="A428">
        <v>427</v>
      </c>
      <c r="B428" t="s">
        <v>199</v>
      </c>
      <c r="C428">
        <v>4</v>
      </c>
      <c r="D428" s="1">
        <v>45021.106944444444</v>
      </c>
      <c r="E428" s="1">
        <v>45021.154861111114</v>
      </c>
      <c r="F428" t="s">
        <v>26</v>
      </c>
      <c r="G428" t="s">
        <v>14</v>
      </c>
      <c r="H428" t="s">
        <v>22</v>
      </c>
      <c r="I428" s="7">
        <v>43.74</v>
      </c>
      <c r="J428" t="s">
        <v>28</v>
      </c>
      <c r="K428" t="s">
        <v>49</v>
      </c>
      <c r="L428" t="s">
        <v>81</v>
      </c>
      <c r="M428" s="7">
        <f>IF(A428=orden_agrupada!A428,orden_agrupada!B428,-1)+I428</f>
        <v>249.74</v>
      </c>
      <c r="N428" s="5">
        <f t="shared" si="42"/>
        <v>45021.106944444444</v>
      </c>
      <c r="O428" s="6">
        <f t="shared" si="43"/>
        <v>45021.106944444444</v>
      </c>
      <c r="P428" s="6">
        <f t="shared" si="44"/>
        <v>45021.154861111114</v>
      </c>
      <c r="Q428" s="6">
        <f t="shared" si="45"/>
        <v>4.7916666670062114E-2</v>
      </c>
      <c r="R428" s="2">
        <f>IF(A428=orden_agrupada!A428,orden_agrupada!D428/60,-1)</f>
        <v>2.7666666666666666</v>
      </c>
      <c r="S428" s="6">
        <f t="shared" si="46"/>
        <v>0</v>
      </c>
      <c r="T428" s="6" t="str">
        <f t="shared" si="47"/>
        <v>NO</v>
      </c>
      <c r="U428" s="6" t="str">
        <f t="shared" si="48"/>
        <v>miércoles</v>
      </c>
      <c r="V428" s="7">
        <f>IF(A428=orden_agrupada!A428,orden_agrupada!B428,-1)</f>
        <v>206</v>
      </c>
      <c r="W428" s="7">
        <f>IF(A428=orden_agrupada!A428,orden_agrupada!C428,-1)</f>
        <v>83</v>
      </c>
    </row>
    <row r="429" spans="1:23" x14ac:dyDescent="0.3">
      <c r="A429">
        <v>428</v>
      </c>
      <c r="B429" t="s">
        <v>420</v>
      </c>
      <c r="C429">
        <v>5</v>
      </c>
      <c r="D429" s="1">
        <v>45021.137499999997</v>
      </c>
      <c r="E429" s="1">
        <v>45021.252083333333</v>
      </c>
      <c r="F429" t="s">
        <v>36</v>
      </c>
      <c r="G429" t="s">
        <v>21</v>
      </c>
      <c r="H429" t="s">
        <v>27</v>
      </c>
      <c r="I429" s="7">
        <v>15.6</v>
      </c>
      <c r="J429" t="s">
        <v>16</v>
      </c>
      <c r="K429" t="s">
        <v>64</v>
      </c>
      <c r="L429" t="s">
        <v>30</v>
      </c>
      <c r="M429" s="7">
        <f>IF(A429=orden_agrupada!A429,orden_agrupada!B429,-1)+I429</f>
        <v>190.6</v>
      </c>
      <c r="N429" s="5">
        <f t="shared" si="42"/>
        <v>45021.137499999997</v>
      </c>
      <c r="O429" s="6">
        <f t="shared" si="43"/>
        <v>45021.137499999997</v>
      </c>
      <c r="P429" s="6">
        <f t="shared" si="44"/>
        <v>45021.252083333333</v>
      </c>
      <c r="Q429" s="6">
        <f t="shared" si="45"/>
        <v>0.11458333333575865</v>
      </c>
      <c r="R429" s="2">
        <f>IF(A429=orden_agrupada!A429,orden_agrupada!D429/60,-1)</f>
        <v>2.9833333333333334</v>
      </c>
      <c r="S429" s="6">
        <f t="shared" si="46"/>
        <v>0</v>
      </c>
      <c r="T429" s="6" t="str">
        <f t="shared" si="47"/>
        <v>NO</v>
      </c>
      <c r="U429" s="6" t="str">
        <f t="shared" si="48"/>
        <v>miércoles</v>
      </c>
      <c r="V429" s="7">
        <f>IF(A429=orden_agrupada!A429,orden_agrupada!B429,-1)</f>
        <v>175</v>
      </c>
      <c r="W429" s="7">
        <f>IF(A429=orden_agrupada!A429,orden_agrupada!C429,-1)</f>
        <v>68</v>
      </c>
    </row>
    <row r="430" spans="1:23" x14ac:dyDescent="0.3">
      <c r="A430">
        <v>429</v>
      </c>
      <c r="B430" t="s">
        <v>421</v>
      </c>
      <c r="C430">
        <v>1</v>
      </c>
      <c r="D430" s="1">
        <v>45021.006944444445</v>
      </c>
      <c r="E430" s="1">
        <v>45021.156944444447</v>
      </c>
      <c r="F430" t="s">
        <v>36</v>
      </c>
      <c r="G430" t="s">
        <v>14</v>
      </c>
      <c r="H430" t="s">
        <v>27</v>
      </c>
      <c r="I430" s="7">
        <v>10.95</v>
      </c>
      <c r="J430" t="s">
        <v>16</v>
      </c>
      <c r="K430" t="s">
        <v>29</v>
      </c>
      <c r="L430" t="s">
        <v>74</v>
      </c>
      <c r="M430" s="7">
        <f>IF(A430=orden_agrupada!A430,orden_agrupada!B430,-1)+I430</f>
        <v>88.95</v>
      </c>
      <c r="N430" s="5">
        <f t="shared" si="42"/>
        <v>45021.006944444445</v>
      </c>
      <c r="O430" s="6">
        <f t="shared" si="43"/>
        <v>45021.006944444445</v>
      </c>
      <c r="P430" s="6">
        <f t="shared" si="44"/>
        <v>45021.156944444447</v>
      </c>
      <c r="Q430" s="6">
        <f t="shared" si="45"/>
        <v>0.15000000000145519</v>
      </c>
      <c r="R430" s="2">
        <f>IF(A430=orden_agrupada!A430,orden_agrupada!D430/60,-1)</f>
        <v>0.45</v>
      </c>
      <c r="S430" s="6">
        <f t="shared" si="46"/>
        <v>0.1312500000014552</v>
      </c>
      <c r="T430" s="6" t="str">
        <f t="shared" si="47"/>
        <v>SI</v>
      </c>
      <c r="U430" s="6" t="str">
        <f t="shared" si="48"/>
        <v>miércoles</v>
      </c>
      <c r="V430" s="7">
        <f>IF(A430=orden_agrupada!A430,orden_agrupada!B430,-1)</f>
        <v>78</v>
      </c>
      <c r="W430" s="7">
        <f>IF(A430=orden_agrupada!A430,orden_agrupada!C430,-1)</f>
        <v>33</v>
      </c>
    </row>
    <row r="431" spans="1:23" x14ac:dyDescent="0.3">
      <c r="A431">
        <v>430</v>
      </c>
      <c r="B431" t="s">
        <v>422</v>
      </c>
      <c r="C431">
        <v>3</v>
      </c>
      <c r="D431" s="1">
        <v>45021.097916666666</v>
      </c>
      <c r="E431" s="1">
        <v>45021.165972222225</v>
      </c>
      <c r="F431" t="s">
        <v>36</v>
      </c>
      <c r="G431" t="s">
        <v>14</v>
      </c>
      <c r="H431" t="s">
        <v>15</v>
      </c>
      <c r="I431" s="7">
        <v>42.09</v>
      </c>
      <c r="J431" t="s">
        <v>16</v>
      </c>
      <c r="K431" t="s">
        <v>44</v>
      </c>
      <c r="L431" t="s">
        <v>81</v>
      </c>
      <c r="M431" s="7">
        <f>IF(A431=orden_agrupada!A431,orden_agrupada!B431,-1)+I431</f>
        <v>67.09</v>
      </c>
      <c r="N431" s="5">
        <f t="shared" si="42"/>
        <v>45021.097916666666</v>
      </c>
      <c r="O431" s="6">
        <f t="shared" si="43"/>
        <v>45021.097916666666</v>
      </c>
      <c r="P431" s="6">
        <f t="shared" si="44"/>
        <v>45021.165972222225</v>
      </c>
      <c r="Q431" s="6">
        <f t="shared" si="45"/>
        <v>6.805555555911269E-2</v>
      </c>
      <c r="R431" s="2">
        <f>IF(A431=orden_agrupada!A431,orden_agrupada!D431/60,-1)</f>
        <v>0.81666666666666665</v>
      </c>
      <c r="S431" s="6">
        <f t="shared" si="46"/>
        <v>3.4027777781334916E-2</v>
      </c>
      <c r="T431" s="6" t="str">
        <f t="shared" si="47"/>
        <v>SI</v>
      </c>
      <c r="U431" s="6" t="str">
        <f t="shared" si="48"/>
        <v>miércoles</v>
      </c>
      <c r="V431" s="7">
        <f>IF(A431=orden_agrupada!A431,orden_agrupada!B431,-1)</f>
        <v>25</v>
      </c>
      <c r="W431" s="7">
        <f>IF(A431=orden_agrupada!A431,orden_agrupada!C431,-1)</f>
        <v>10</v>
      </c>
    </row>
    <row r="432" spans="1:23" x14ac:dyDescent="0.3">
      <c r="A432">
        <v>431</v>
      </c>
      <c r="B432" t="s">
        <v>304</v>
      </c>
      <c r="C432">
        <v>5</v>
      </c>
      <c r="D432" s="1">
        <v>45021.147916666669</v>
      </c>
      <c r="E432" s="1">
        <v>45021.309027777781</v>
      </c>
      <c r="F432" t="s">
        <v>32</v>
      </c>
      <c r="G432" t="s">
        <v>14</v>
      </c>
      <c r="H432" t="s">
        <v>27</v>
      </c>
      <c r="I432" s="7">
        <v>39.82</v>
      </c>
      <c r="J432" t="s">
        <v>28</v>
      </c>
      <c r="K432" t="s">
        <v>79</v>
      </c>
      <c r="L432" t="s">
        <v>50</v>
      </c>
      <c r="M432" s="7">
        <f>IF(A432=orden_agrupada!A432,orden_agrupada!B432,-1)+I432</f>
        <v>99.82</v>
      </c>
      <c r="N432" s="5">
        <f t="shared" si="42"/>
        <v>45021.147916666669</v>
      </c>
      <c r="O432" s="6">
        <f t="shared" si="43"/>
        <v>45021.147916666669</v>
      </c>
      <c r="P432" s="6">
        <f t="shared" si="44"/>
        <v>45021.309027777781</v>
      </c>
      <c r="Q432" s="6">
        <f t="shared" si="45"/>
        <v>0.16111111111240461</v>
      </c>
      <c r="R432" s="2">
        <f>IF(A432=orden_agrupada!A432,orden_agrupada!D432/60,-1)</f>
        <v>0.33333333333333331</v>
      </c>
      <c r="S432" s="6">
        <f t="shared" si="46"/>
        <v>0.14722222222351572</v>
      </c>
      <c r="T432" s="6" t="str">
        <f t="shared" si="47"/>
        <v>SI</v>
      </c>
      <c r="U432" s="6" t="str">
        <f t="shared" si="48"/>
        <v>miércoles</v>
      </c>
      <c r="V432" s="7">
        <f>IF(A432=orden_agrupada!A432,orden_agrupada!B432,-1)</f>
        <v>60</v>
      </c>
      <c r="W432" s="7">
        <f>IF(A432=orden_agrupada!A432,orden_agrupada!C432,-1)</f>
        <v>24</v>
      </c>
    </row>
    <row r="433" spans="1:23" x14ac:dyDescent="0.3">
      <c r="A433">
        <v>432</v>
      </c>
      <c r="B433" t="s">
        <v>423</v>
      </c>
      <c r="C433">
        <v>2</v>
      </c>
      <c r="D433" s="1">
        <v>45021.146527777775</v>
      </c>
      <c r="E433" s="1">
        <v>45021.245833333334</v>
      </c>
      <c r="F433" t="s">
        <v>36</v>
      </c>
      <c r="G433" t="s">
        <v>40</v>
      </c>
      <c r="H433" t="s">
        <v>27</v>
      </c>
      <c r="I433" s="7">
        <v>18.71</v>
      </c>
      <c r="J433" t="s">
        <v>28</v>
      </c>
      <c r="K433" t="s">
        <v>23</v>
      </c>
      <c r="L433" t="s">
        <v>60</v>
      </c>
      <c r="M433" s="7">
        <f>IF(A433=orden_agrupada!A433,orden_agrupada!B433,-1)+I433</f>
        <v>127.71000000000001</v>
      </c>
      <c r="N433" s="5">
        <f t="shared" si="42"/>
        <v>45021.146527777775</v>
      </c>
      <c r="O433" s="6">
        <f t="shared" si="43"/>
        <v>45021.146527777775</v>
      </c>
      <c r="P433" s="6">
        <f t="shared" si="44"/>
        <v>45021.245833333334</v>
      </c>
      <c r="Q433" s="6">
        <f t="shared" si="45"/>
        <v>9.930555555911269E-2</v>
      </c>
      <c r="R433" s="2">
        <f>IF(A433=orden_agrupada!A433,orden_agrupada!D433/60,-1)</f>
        <v>1.2333333333333334</v>
      </c>
      <c r="S433" s="6">
        <f t="shared" si="46"/>
        <v>4.7916666670223804E-2</v>
      </c>
      <c r="T433" s="6" t="str">
        <f t="shared" si="47"/>
        <v>SI</v>
      </c>
      <c r="U433" s="6" t="str">
        <f t="shared" si="48"/>
        <v>miércoles</v>
      </c>
      <c r="V433" s="7">
        <f>IF(A433=orden_agrupada!A433,orden_agrupada!B433,-1)</f>
        <v>109</v>
      </c>
      <c r="W433" s="7">
        <f>IF(A433=orden_agrupada!A433,orden_agrupada!C433,-1)</f>
        <v>44</v>
      </c>
    </row>
    <row r="434" spans="1:23" x14ac:dyDescent="0.3">
      <c r="A434">
        <v>433</v>
      </c>
      <c r="B434" t="s">
        <v>42</v>
      </c>
      <c r="C434">
        <v>4</v>
      </c>
      <c r="D434" s="1">
        <v>45021.051388888889</v>
      </c>
      <c r="E434" s="1">
        <v>45021.131249999999</v>
      </c>
      <c r="F434" t="s">
        <v>36</v>
      </c>
      <c r="G434" t="s">
        <v>14</v>
      </c>
      <c r="H434" t="s">
        <v>27</v>
      </c>
      <c r="I434" s="7">
        <v>45.77</v>
      </c>
      <c r="J434" t="s">
        <v>16</v>
      </c>
      <c r="K434" t="s">
        <v>49</v>
      </c>
      <c r="L434" t="s">
        <v>50</v>
      </c>
      <c r="M434" s="7">
        <f>IF(A434=orden_agrupada!A434,orden_agrupada!B434,-1)+I434</f>
        <v>147.77000000000001</v>
      </c>
      <c r="N434" s="5">
        <f t="shared" si="42"/>
        <v>45021.051388888889</v>
      </c>
      <c r="O434" s="6">
        <f t="shared" si="43"/>
        <v>45021.051388888889</v>
      </c>
      <c r="P434" s="6">
        <f t="shared" si="44"/>
        <v>45021.131249999999</v>
      </c>
      <c r="Q434" s="6">
        <f t="shared" si="45"/>
        <v>7.9861111109494232E-2</v>
      </c>
      <c r="R434" s="2">
        <f>IF(A434=orden_agrupada!A434,orden_agrupada!D434/60,-1)</f>
        <v>1.2333333333333334</v>
      </c>
      <c r="S434" s="6">
        <f t="shared" si="46"/>
        <v>2.8472222220605345E-2</v>
      </c>
      <c r="T434" s="6" t="str">
        <f t="shared" si="47"/>
        <v>SI</v>
      </c>
      <c r="U434" s="6" t="str">
        <f t="shared" si="48"/>
        <v>miércoles</v>
      </c>
      <c r="V434" s="7">
        <f>IF(A434=orden_agrupada!A434,orden_agrupada!B434,-1)</f>
        <v>102</v>
      </c>
      <c r="W434" s="7">
        <f>IF(A434=orden_agrupada!A434,orden_agrupada!C434,-1)</f>
        <v>42</v>
      </c>
    </row>
    <row r="435" spans="1:23" x14ac:dyDescent="0.3">
      <c r="A435">
        <v>434</v>
      </c>
      <c r="B435" t="s">
        <v>424</v>
      </c>
      <c r="C435">
        <v>4</v>
      </c>
      <c r="D435" s="1">
        <v>45021.010416666664</v>
      </c>
      <c r="E435" s="1">
        <v>45021.163194444445</v>
      </c>
      <c r="F435" t="s">
        <v>36</v>
      </c>
      <c r="G435" t="s">
        <v>14</v>
      </c>
      <c r="H435" t="s">
        <v>27</v>
      </c>
      <c r="I435" s="7">
        <v>37.15</v>
      </c>
      <c r="J435" t="s">
        <v>16</v>
      </c>
      <c r="K435" t="s">
        <v>49</v>
      </c>
      <c r="L435" t="s">
        <v>74</v>
      </c>
      <c r="M435" s="7">
        <f>IF(A435=orden_agrupada!A435,orden_agrupada!B435,-1)+I435</f>
        <v>133.15</v>
      </c>
      <c r="N435" s="5">
        <f t="shared" si="42"/>
        <v>45021.010416666664</v>
      </c>
      <c r="O435" s="6">
        <f t="shared" si="43"/>
        <v>45021.010416666664</v>
      </c>
      <c r="P435" s="6">
        <f t="shared" si="44"/>
        <v>45021.163194444445</v>
      </c>
      <c r="Q435" s="6">
        <f t="shared" si="45"/>
        <v>0.15277777778101154</v>
      </c>
      <c r="R435" s="2">
        <f>IF(A435=orden_agrupada!A435,orden_agrupada!D435/60,-1)</f>
        <v>0.96666666666666667</v>
      </c>
      <c r="S435" s="6">
        <f t="shared" si="46"/>
        <v>0.11250000000323376</v>
      </c>
      <c r="T435" s="6" t="str">
        <f t="shared" si="47"/>
        <v>SI</v>
      </c>
      <c r="U435" s="6" t="str">
        <f t="shared" si="48"/>
        <v>miércoles</v>
      </c>
      <c r="V435" s="7">
        <f>IF(A435=orden_agrupada!A435,orden_agrupada!B435,-1)</f>
        <v>96</v>
      </c>
      <c r="W435" s="7">
        <f>IF(A435=orden_agrupada!A435,orden_agrupada!C435,-1)</f>
        <v>40</v>
      </c>
    </row>
    <row r="436" spans="1:23" x14ac:dyDescent="0.3">
      <c r="A436">
        <v>435</v>
      </c>
      <c r="B436" t="s">
        <v>425</v>
      </c>
      <c r="C436">
        <v>6</v>
      </c>
      <c r="D436" s="1">
        <v>45021.161805555559</v>
      </c>
      <c r="E436" s="1">
        <v>45021.250694444447</v>
      </c>
      <c r="F436" t="s">
        <v>32</v>
      </c>
      <c r="G436" t="s">
        <v>14</v>
      </c>
      <c r="H436" t="s">
        <v>27</v>
      </c>
      <c r="I436" s="7">
        <v>30.48</v>
      </c>
      <c r="J436" t="s">
        <v>43</v>
      </c>
      <c r="K436" t="s">
        <v>17</v>
      </c>
      <c r="L436" t="s">
        <v>74</v>
      </c>
      <c r="M436" s="7">
        <f>IF(A436=orden_agrupada!A436,orden_agrupada!B436,-1)+I436</f>
        <v>184.48</v>
      </c>
      <c r="N436" s="5">
        <f t="shared" si="42"/>
        <v>45021.161805555559</v>
      </c>
      <c r="O436" s="6">
        <f t="shared" si="43"/>
        <v>45021.161805555559</v>
      </c>
      <c r="P436" s="6">
        <f t="shared" si="44"/>
        <v>45021.250694444447</v>
      </c>
      <c r="Q436" s="6">
        <f t="shared" si="45"/>
        <v>9.9305555554262057E-2</v>
      </c>
      <c r="R436" s="2">
        <f>IF(A436=orden_agrupada!A436,orden_agrupada!D436/60,-1)</f>
        <v>1.85</v>
      </c>
      <c r="S436" s="6">
        <f t="shared" si="46"/>
        <v>2.222222222092872E-2</v>
      </c>
      <c r="T436" s="6" t="str">
        <f t="shared" si="47"/>
        <v>SI</v>
      </c>
      <c r="U436" s="6" t="str">
        <f t="shared" si="48"/>
        <v>miércoles</v>
      </c>
      <c r="V436" s="7">
        <f>IF(A436=orden_agrupada!A436,orden_agrupada!B436,-1)</f>
        <v>154</v>
      </c>
      <c r="W436" s="7">
        <f>IF(A436=orden_agrupada!A436,orden_agrupada!C436,-1)</f>
        <v>62</v>
      </c>
    </row>
    <row r="437" spans="1:23" x14ac:dyDescent="0.3">
      <c r="A437">
        <v>436</v>
      </c>
      <c r="B437" t="s">
        <v>426</v>
      </c>
      <c r="C437">
        <v>3</v>
      </c>
      <c r="D437" s="1">
        <v>45021.008333333331</v>
      </c>
      <c r="E437" s="1">
        <v>45021.169444444444</v>
      </c>
      <c r="F437" t="s">
        <v>32</v>
      </c>
      <c r="G437" t="s">
        <v>14</v>
      </c>
      <c r="H437" t="s">
        <v>27</v>
      </c>
      <c r="I437" s="7">
        <v>10.14</v>
      </c>
      <c r="J437" t="s">
        <v>43</v>
      </c>
      <c r="K437" t="s">
        <v>29</v>
      </c>
      <c r="L437" t="s">
        <v>55</v>
      </c>
      <c r="M437" s="7">
        <f>IF(A437=orden_agrupada!A437,orden_agrupada!B437,-1)+I437</f>
        <v>66.14</v>
      </c>
      <c r="N437" s="5">
        <f t="shared" si="42"/>
        <v>45021.008333333331</v>
      </c>
      <c r="O437" s="6">
        <f t="shared" si="43"/>
        <v>45021.008333333331</v>
      </c>
      <c r="P437" s="6">
        <f t="shared" si="44"/>
        <v>45021.169444444444</v>
      </c>
      <c r="Q437" s="6">
        <f t="shared" si="45"/>
        <v>0.17152777777907127</v>
      </c>
      <c r="R437" s="2">
        <f>IF(A437=orden_agrupada!A437,orden_agrupada!D437/60,-1)</f>
        <v>0.75</v>
      </c>
      <c r="S437" s="6">
        <f t="shared" si="46"/>
        <v>0.14027777777907127</v>
      </c>
      <c r="T437" s="6" t="str">
        <f t="shared" si="47"/>
        <v>SI</v>
      </c>
      <c r="U437" s="6" t="str">
        <f t="shared" si="48"/>
        <v>miércoles</v>
      </c>
      <c r="V437" s="7">
        <f>IF(A437=orden_agrupada!A437,orden_agrupada!B437,-1)</f>
        <v>56</v>
      </c>
      <c r="W437" s="7">
        <f>IF(A437=orden_agrupada!A437,orden_agrupada!C437,-1)</f>
        <v>24</v>
      </c>
    </row>
    <row r="438" spans="1:23" x14ac:dyDescent="0.3">
      <c r="A438">
        <v>437</v>
      </c>
      <c r="B438" t="s">
        <v>331</v>
      </c>
      <c r="C438">
        <v>6</v>
      </c>
      <c r="D438" s="1">
        <v>45021.126388888886</v>
      </c>
      <c r="E438" s="1">
        <v>45021.225694444445</v>
      </c>
      <c r="F438" t="s">
        <v>13</v>
      </c>
      <c r="G438" t="s">
        <v>14</v>
      </c>
      <c r="H438" t="s">
        <v>27</v>
      </c>
      <c r="I438" s="7">
        <v>12.56</v>
      </c>
      <c r="J438" t="s">
        <v>16</v>
      </c>
      <c r="K438" t="s">
        <v>33</v>
      </c>
      <c r="L438" t="s">
        <v>41</v>
      </c>
      <c r="M438" s="7">
        <f>IF(A438=orden_agrupada!A438,orden_agrupada!B438,-1)+I438</f>
        <v>82.56</v>
      </c>
      <c r="N438" s="5">
        <f t="shared" si="42"/>
        <v>45021.126388888886</v>
      </c>
      <c r="O438" s="6">
        <f t="shared" si="43"/>
        <v>45021.126388888886</v>
      </c>
      <c r="P438" s="6">
        <f t="shared" si="44"/>
        <v>45021.225694444445</v>
      </c>
      <c r="Q438" s="6">
        <f t="shared" si="45"/>
        <v>9.930555555911269E-2</v>
      </c>
      <c r="R438" s="2">
        <f>IF(A438=orden_agrupada!A438,orden_agrupada!D438/60,-1)</f>
        <v>0.85</v>
      </c>
      <c r="S438" s="6">
        <f t="shared" si="46"/>
        <v>6.3888888892446025E-2</v>
      </c>
      <c r="T438" s="6" t="str">
        <f t="shared" si="47"/>
        <v>SI</v>
      </c>
      <c r="U438" s="6" t="str">
        <f t="shared" si="48"/>
        <v>miércoles</v>
      </c>
      <c r="V438" s="7">
        <f>IF(A438=orden_agrupada!A438,orden_agrupada!B438,-1)</f>
        <v>70</v>
      </c>
      <c r="W438" s="7">
        <f>IF(A438=orden_agrupada!A438,orden_agrupada!C438,-1)</f>
        <v>28</v>
      </c>
    </row>
    <row r="439" spans="1:23" x14ac:dyDescent="0.3">
      <c r="A439">
        <v>438</v>
      </c>
      <c r="B439" t="s">
        <v>427</v>
      </c>
      <c r="C439">
        <v>1</v>
      </c>
      <c r="D439" s="1">
        <v>45021.165277777778</v>
      </c>
      <c r="E439" s="1">
        <v>45021.314583333333</v>
      </c>
      <c r="F439" t="s">
        <v>20</v>
      </c>
      <c r="G439" t="s">
        <v>14</v>
      </c>
      <c r="H439" t="s">
        <v>27</v>
      </c>
      <c r="I439" s="7">
        <v>19.3</v>
      </c>
      <c r="J439" t="s">
        <v>28</v>
      </c>
      <c r="K439" t="s">
        <v>79</v>
      </c>
      <c r="L439" t="s">
        <v>34</v>
      </c>
      <c r="M439" s="7">
        <f>IF(A439=orden_agrupada!A439,orden_agrupada!B439,-1)+I439</f>
        <v>52.3</v>
      </c>
      <c r="N439" s="5">
        <f t="shared" si="42"/>
        <v>45021.165277777778</v>
      </c>
      <c r="O439" s="6">
        <f t="shared" si="43"/>
        <v>45021.165277777778</v>
      </c>
      <c r="P439" s="6">
        <f t="shared" si="44"/>
        <v>45021.314583333333</v>
      </c>
      <c r="Q439" s="6">
        <f t="shared" si="45"/>
        <v>0.14930555555474712</v>
      </c>
      <c r="R439" s="2">
        <f>IF(A439=orden_agrupada!A439,orden_agrupada!D439/60,-1)</f>
        <v>0.85</v>
      </c>
      <c r="S439" s="6">
        <f t="shared" si="46"/>
        <v>0.11388888888808045</v>
      </c>
      <c r="T439" s="6" t="str">
        <f t="shared" si="47"/>
        <v>SI</v>
      </c>
      <c r="U439" s="6" t="str">
        <f t="shared" si="48"/>
        <v>miércoles</v>
      </c>
      <c r="V439" s="7">
        <f>IF(A439=orden_agrupada!A439,orden_agrupada!B439,-1)</f>
        <v>33</v>
      </c>
      <c r="W439" s="7">
        <f>IF(A439=orden_agrupada!A439,orden_agrupada!C439,-1)</f>
        <v>13</v>
      </c>
    </row>
    <row r="440" spans="1:23" x14ac:dyDescent="0.3">
      <c r="A440">
        <v>439</v>
      </c>
      <c r="B440" t="s">
        <v>428</v>
      </c>
      <c r="C440">
        <v>1</v>
      </c>
      <c r="D440" s="1">
        <v>45021</v>
      </c>
      <c r="E440" s="1">
        <v>45021.057638888888</v>
      </c>
      <c r="F440" t="s">
        <v>13</v>
      </c>
      <c r="G440" t="s">
        <v>40</v>
      </c>
      <c r="H440" t="s">
        <v>27</v>
      </c>
      <c r="I440" s="7">
        <v>25.56</v>
      </c>
      <c r="J440" t="s">
        <v>28</v>
      </c>
      <c r="K440" t="s">
        <v>49</v>
      </c>
      <c r="L440" t="s">
        <v>34</v>
      </c>
      <c r="M440" s="7">
        <f>IF(A440=orden_agrupada!A440,orden_agrupada!B440,-1)+I440</f>
        <v>202.56</v>
      </c>
      <c r="N440" s="5">
        <f t="shared" si="42"/>
        <v>45021</v>
      </c>
      <c r="O440" s="6">
        <f t="shared" si="43"/>
        <v>45021</v>
      </c>
      <c r="P440" s="6">
        <f t="shared" si="44"/>
        <v>45021.057638888888</v>
      </c>
      <c r="Q440" s="6">
        <f t="shared" si="45"/>
        <v>5.7638888887595385E-2</v>
      </c>
      <c r="R440" s="2">
        <f>IF(A440=orden_agrupada!A440,orden_agrupada!D440/60,-1)</f>
        <v>1.0666666666666667</v>
      </c>
      <c r="S440" s="6">
        <f t="shared" si="46"/>
        <v>1.3194444443150946E-2</v>
      </c>
      <c r="T440" s="6" t="str">
        <f t="shared" si="47"/>
        <v>SI</v>
      </c>
      <c r="U440" s="6" t="str">
        <f t="shared" si="48"/>
        <v>miércoles</v>
      </c>
      <c r="V440" s="7">
        <f>IF(A440=orden_agrupada!A440,orden_agrupada!B440,-1)</f>
        <v>177</v>
      </c>
      <c r="W440" s="7">
        <f>IF(A440=orden_agrupada!A440,orden_agrupada!C440,-1)</f>
        <v>72</v>
      </c>
    </row>
    <row r="441" spans="1:23" x14ac:dyDescent="0.3">
      <c r="A441">
        <v>440</v>
      </c>
      <c r="B441" t="s">
        <v>429</v>
      </c>
      <c r="C441">
        <v>1</v>
      </c>
      <c r="D441" s="1">
        <v>45021.082638888889</v>
      </c>
      <c r="E441" s="1">
        <v>45021.241666666669</v>
      </c>
      <c r="F441" t="s">
        <v>26</v>
      </c>
      <c r="G441" t="s">
        <v>14</v>
      </c>
      <c r="H441" t="s">
        <v>27</v>
      </c>
      <c r="I441" s="7">
        <v>38.85</v>
      </c>
      <c r="J441" t="s">
        <v>43</v>
      </c>
      <c r="K441" t="s">
        <v>79</v>
      </c>
      <c r="L441" t="s">
        <v>106</v>
      </c>
      <c r="M441" s="7">
        <f>IF(A441=orden_agrupada!A441,orden_agrupada!B441,-1)+I441</f>
        <v>122.85</v>
      </c>
      <c r="N441" s="5">
        <f t="shared" si="42"/>
        <v>45021.082638888889</v>
      </c>
      <c r="O441" s="6">
        <f t="shared" si="43"/>
        <v>45021.082638888889</v>
      </c>
      <c r="P441" s="6">
        <f t="shared" si="44"/>
        <v>45021.241666666669</v>
      </c>
      <c r="Q441" s="6">
        <f t="shared" si="45"/>
        <v>0.169444444446223</v>
      </c>
      <c r="R441" s="2">
        <f>IF(A441=orden_agrupada!A441,orden_agrupada!D441/60,-1)</f>
        <v>0.75</v>
      </c>
      <c r="S441" s="6">
        <f t="shared" si="46"/>
        <v>0.138194444446223</v>
      </c>
      <c r="T441" s="6" t="str">
        <f t="shared" si="47"/>
        <v>SI</v>
      </c>
      <c r="U441" s="6" t="str">
        <f t="shared" si="48"/>
        <v>miércoles</v>
      </c>
      <c r="V441" s="7">
        <f>IF(A441=orden_agrupada!A441,orden_agrupada!B441,-1)</f>
        <v>84</v>
      </c>
      <c r="W441" s="7">
        <f>IF(A441=orden_agrupada!A441,orden_agrupada!C441,-1)</f>
        <v>34</v>
      </c>
    </row>
    <row r="442" spans="1:23" x14ac:dyDescent="0.3">
      <c r="A442">
        <v>441</v>
      </c>
      <c r="B442" t="s">
        <v>430</v>
      </c>
      <c r="C442">
        <v>6</v>
      </c>
      <c r="D442" s="1">
        <v>45021.044444444444</v>
      </c>
      <c r="E442" s="1">
        <v>45021.140972222223</v>
      </c>
      <c r="F442" t="s">
        <v>26</v>
      </c>
      <c r="G442" t="s">
        <v>14</v>
      </c>
      <c r="H442" t="s">
        <v>22</v>
      </c>
      <c r="I442" s="7">
        <v>23.31</v>
      </c>
      <c r="J442" t="s">
        <v>43</v>
      </c>
      <c r="K442" t="s">
        <v>17</v>
      </c>
      <c r="L442" t="s">
        <v>41</v>
      </c>
      <c r="M442" s="7">
        <f>IF(A442=orden_agrupada!A442,orden_agrupada!B442,-1)+I442</f>
        <v>206.31</v>
      </c>
      <c r="N442" s="5">
        <f t="shared" si="42"/>
        <v>45021.044444444444</v>
      </c>
      <c r="O442" s="6">
        <f t="shared" si="43"/>
        <v>45021.044444444444</v>
      </c>
      <c r="P442" s="6">
        <f t="shared" si="44"/>
        <v>45021.140972222223</v>
      </c>
      <c r="Q442" s="6">
        <f t="shared" si="45"/>
        <v>0.10694444444622302</v>
      </c>
      <c r="R442" s="2">
        <f>IF(A442=orden_agrupada!A442,orden_agrupada!D442/60,-1)</f>
        <v>1.5</v>
      </c>
      <c r="S442" s="6">
        <f t="shared" si="46"/>
        <v>4.4444444446223016E-2</v>
      </c>
      <c r="T442" s="6" t="str">
        <f t="shared" si="47"/>
        <v>SI</v>
      </c>
      <c r="U442" s="6" t="str">
        <f t="shared" si="48"/>
        <v>miércoles</v>
      </c>
      <c r="V442" s="7">
        <f>IF(A442=orden_agrupada!A442,orden_agrupada!B442,-1)</f>
        <v>183</v>
      </c>
      <c r="W442" s="7">
        <f>IF(A442=orden_agrupada!A442,orden_agrupada!C442,-1)</f>
        <v>75</v>
      </c>
    </row>
    <row r="443" spans="1:23" x14ac:dyDescent="0.3">
      <c r="A443">
        <v>442</v>
      </c>
      <c r="B443" t="s">
        <v>431</v>
      </c>
      <c r="C443">
        <v>3</v>
      </c>
      <c r="D443" s="1">
        <v>45021.086111111108</v>
      </c>
      <c r="E443" s="1">
        <v>45021.137499999997</v>
      </c>
      <c r="F443" t="s">
        <v>36</v>
      </c>
      <c r="G443" t="s">
        <v>40</v>
      </c>
      <c r="H443" t="s">
        <v>27</v>
      </c>
      <c r="I443" s="7">
        <v>21.07</v>
      </c>
      <c r="J443" t="s">
        <v>43</v>
      </c>
      <c r="K443" t="s">
        <v>52</v>
      </c>
      <c r="L443" t="s">
        <v>53</v>
      </c>
      <c r="M443" s="7">
        <f>IF(A443=orden_agrupada!A443,orden_agrupada!B443,-1)+I443</f>
        <v>256.07</v>
      </c>
      <c r="N443" s="5">
        <f t="shared" si="42"/>
        <v>45021.086111111108</v>
      </c>
      <c r="O443" s="6">
        <f t="shared" si="43"/>
        <v>45021.086111111108</v>
      </c>
      <c r="P443" s="6">
        <f t="shared" si="44"/>
        <v>45021.137499999997</v>
      </c>
      <c r="Q443" s="6">
        <f t="shared" si="45"/>
        <v>6.1805555555717241E-2</v>
      </c>
      <c r="R443" s="2">
        <f>IF(A443=orden_agrupada!A443,orden_agrupada!D443/60,-1)</f>
        <v>2.1833333333333331</v>
      </c>
      <c r="S443" s="6">
        <f t="shared" si="46"/>
        <v>0</v>
      </c>
      <c r="T443" s="6" t="str">
        <f t="shared" si="47"/>
        <v>NO</v>
      </c>
      <c r="U443" s="6" t="str">
        <f t="shared" si="48"/>
        <v>miércoles</v>
      </c>
      <c r="V443" s="7">
        <f>IF(A443=orden_agrupada!A443,orden_agrupada!B443,-1)</f>
        <v>235</v>
      </c>
      <c r="W443" s="7">
        <f>IF(A443=orden_agrupada!A443,orden_agrupada!C443,-1)</f>
        <v>94</v>
      </c>
    </row>
    <row r="444" spans="1:23" x14ac:dyDescent="0.3">
      <c r="A444">
        <v>443</v>
      </c>
      <c r="B444" t="s">
        <v>418</v>
      </c>
      <c r="C444">
        <v>2</v>
      </c>
      <c r="D444" s="1">
        <v>45021.052083333336</v>
      </c>
      <c r="E444" s="1">
        <v>45021.134722222225</v>
      </c>
      <c r="F444" t="s">
        <v>26</v>
      </c>
      <c r="G444" t="s">
        <v>14</v>
      </c>
      <c r="H444" t="s">
        <v>15</v>
      </c>
      <c r="I444" s="7">
        <v>14.48</v>
      </c>
      <c r="J444" t="s">
        <v>28</v>
      </c>
      <c r="K444" t="s">
        <v>44</v>
      </c>
      <c r="L444" t="s">
        <v>106</v>
      </c>
      <c r="M444" s="7">
        <f>IF(A444=orden_agrupada!A444,orden_agrupada!B444,-1)+I444</f>
        <v>231.48</v>
      </c>
      <c r="N444" s="5">
        <f t="shared" si="42"/>
        <v>45021.052083333336</v>
      </c>
      <c r="O444" s="6">
        <f t="shared" si="43"/>
        <v>45021.052083333336</v>
      </c>
      <c r="P444" s="6">
        <f t="shared" si="44"/>
        <v>45021.134722222225</v>
      </c>
      <c r="Q444" s="6">
        <f t="shared" si="45"/>
        <v>8.2638888889050577E-2</v>
      </c>
      <c r="R444" s="2">
        <f>IF(A444=orden_agrupada!A444,orden_agrupada!D444/60,-1)</f>
        <v>2.5833333333333335</v>
      </c>
      <c r="S444" s="6">
        <f t="shared" si="46"/>
        <v>0</v>
      </c>
      <c r="T444" s="6" t="str">
        <f t="shared" si="47"/>
        <v>NO</v>
      </c>
      <c r="U444" s="6" t="str">
        <f t="shared" si="48"/>
        <v>miércoles</v>
      </c>
      <c r="V444" s="7">
        <f>IF(A444=orden_agrupada!A444,orden_agrupada!B444,-1)</f>
        <v>217</v>
      </c>
      <c r="W444" s="7">
        <f>IF(A444=orden_agrupada!A444,orden_agrupada!C444,-1)</f>
        <v>91</v>
      </c>
    </row>
    <row r="445" spans="1:23" x14ac:dyDescent="0.3">
      <c r="A445">
        <v>444</v>
      </c>
      <c r="B445" t="s">
        <v>107</v>
      </c>
      <c r="C445">
        <v>5</v>
      </c>
      <c r="D445" s="1">
        <v>45021.140972222223</v>
      </c>
      <c r="E445" s="1">
        <v>45021.255555555559</v>
      </c>
      <c r="F445" t="s">
        <v>20</v>
      </c>
      <c r="G445" t="s">
        <v>14</v>
      </c>
      <c r="H445" t="s">
        <v>27</v>
      </c>
      <c r="I445" s="7">
        <v>25.26</v>
      </c>
      <c r="J445" t="s">
        <v>28</v>
      </c>
      <c r="K445" t="s">
        <v>79</v>
      </c>
      <c r="L445" t="s">
        <v>106</v>
      </c>
      <c r="M445" s="7">
        <f>IF(A445=orden_agrupada!A445,orden_agrupada!B445,-1)+I445</f>
        <v>120.26</v>
      </c>
      <c r="N445" s="5">
        <f t="shared" si="42"/>
        <v>45021.140972222223</v>
      </c>
      <c r="O445" s="6">
        <f t="shared" si="43"/>
        <v>45021.140972222223</v>
      </c>
      <c r="P445" s="6">
        <f t="shared" si="44"/>
        <v>45021.255555555559</v>
      </c>
      <c r="Q445" s="6">
        <f t="shared" si="45"/>
        <v>0.11458333333575865</v>
      </c>
      <c r="R445" s="2">
        <f>IF(A445=orden_agrupada!A445,orden_agrupada!D445/60,-1)</f>
        <v>1.35</v>
      </c>
      <c r="S445" s="6">
        <f t="shared" si="46"/>
        <v>5.8333333335758651E-2</v>
      </c>
      <c r="T445" s="6" t="str">
        <f t="shared" si="47"/>
        <v>SI</v>
      </c>
      <c r="U445" s="6" t="str">
        <f t="shared" si="48"/>
        <v>miércoles</v>
      </c>
      <c r="V445" s="7">
        <f>IF(A445=orden_agrupada!A445,orden_agrupada!B445,-1)</f>
        <v>95</v>
      </c>
      <c r="W445" s="7">
        <f>IF(A445=orden_agrupada!A445,orden_agrupada!C445,-1)</f>
        <v>39</v>
      </c>
    </row>
    <row r="446" spans="1:23" x14ac:dyDescent="0.3">
      <c r="A446">
        <v>445</v>
      </c>
      <c r="B446" t="s">
        <v>432</v>
      </c>
      <c r="C446">
        <v>5</v>
      </c>
      <c r="D446" s="1">
        <v>45021.042361111111</v>
      </c>
      <c r="E446" s="1">
        <v>45021.131249999999</v>
      </c>
      <c r="F446" t="s">
        <v>20</v>
      </c>
      <c r="G446" t="s">
        <v>21</v>
      </c>
      <c r="H446" t="s">
        <v>27</v>
      </c>
      <c r="I446" s="7">
        <v>14.28</v>
      </c>
      <c r="J446" t="s">
        <v>28</v>
      </c>
      <c r="K446" t="s">
        <v>33</v>
      </c>
      <c r="L446" t="s">
        <v>102</v>
      </c>
      <c r="M446" s="7">
        <f>IF(A446=orden_agrupada!A446,orden_agrupada!B446,-1)+I446</f>
        <v>95.28</v>
      </c>
      <c r="N446" s="5">
        <f t="shared" si="42"/>
        <v>45021.042361111111</v>
      </c>
      <c r="O446" s="6">
        <f t="shared" si="43"/>
        <v>45021.042361111111</v>
      </c>
      <c r="P446" s="6">
        <f t="shared" si="44"/>
        <v>45021.131249999999</v>
      </c>
      <c r="Q446" s="6">
        <f t="shared" si="45"/>
        <v>8.8888888887595385E-2</v>
      </c>
      <c r="R446" s="2">
        <f>IF(A446=orden_agrupada!A446,orden_agrupada!D446/60,-1)</f>
        <v>0.43333333333333335</v>
      </c>
      <c r="S446" s="6">
        <f t="shared" si="46"/>
        <v>7.0833333332039838E-2</v>
      </c>
      <c r="T446" s="6" t="str">
        <f t="shared" si="47"/>
        <v>SI</v>
      </c>
      <c r="U446" s="6" t="str">
        <f t="shared" si="48"/>
        <v>miércoles</v>
      </c>
      <c r="V446" s="7">
        <f>IF(A446=orden_agrupada!A446,orden_agrupada!B446,-1)</f>
        <v>81</v>
      </c>
      <c r="W446" s="7">
        <f>IF(A446=orden_agrupada!A446,orden_agrupada!C446,-1)</f>
        <v>33</v>
      </c>
    </row>
    <row r="447" spans="1:23" x14ac:dyDescent="0.3">
      <c r="A447">
        <v>446</v>
      </c>
      <c r="B447" t="s">
        <v>92</v>
      </c>
      <c r="C447">
        <v>2</v>
      </c>
      <c r="D447" s="1">
        <v>45021.116666666669</v>
      </c>
      <c r="E447" s="1">
        <v>45021.259027777778</v>
      </c>
      <c r="F447" t="s">
        <v>20</v>
      </c>
      <c r="G447" t="s">
        <v>14</v>
      </c>
      <c r="H447" t="s">
        <v>27</v>
      </c>
      <c r="I447" s="7">
        <v>35.24</v>
      </c>
      <c r="J447" t="s">
        <v>28</v>
      </c>
      <c r="K447" t="s">
        <v>64</v>
      </c>
      <c r="L447" t="s">
        <v>90</v>
      </c>
      <c r="M447" s="7">
        <f>IF(A447=orden_agrupada!A447,orden_agrupada!B447,-1)+I447</f>
        <v>56.24</v>
      </c>
      <c r="N447" s="5">
        <f t="shared" si="42"/>
        <v>45021.116666666669</v>
      </c>
      <c r="O447" s="6">
        <f t="shared" si="43"/>
        <v>45021.116666666669</v>
      </c>
      <c r="P447" s="6">
        <f t="shared" si="44"/>
        <v>45021.259027777778</v>
      </c>
      <c r="Q447" s="6">
        <f t="shared" si="45"/>
        <v>0.14236111110949423</v>
      </c>
      <c r="R447" s="2">
        <f>IF(A447=orden_agrupada!A447,orden_agrupada!D447/60,-1)</f>
        <v>0.13333333333333333</v>
      </c>
      <c r="S447" s="6">
        <f t="shared" si="46"/>
        <v>0.13680555555393867</v>
      </c>
      <c r="T447" s="6" t="str">
        <f t="shared" si="47"/>
        <v>SI</v>
      </c>
      <c r="U447" s="6" t="str">
        <f t="shared" si="48"/>
        <v>miércoles</v>
      </c>
      <c r="V447" s="7">
        <f>IF(A447=orden_agrupada!A447,orden_agrupada!B447,-1)</f>
        <v>21</v>
      </c>
      <c r="W447" s="7">
        <f>IF(A447=orden_agrupada!A447,orden_agrupada!C447,-1)</f>
        <v>8</v>
      </c>
    </row>
    <row r="448" spans="1:23" x14ac:dyDescent="0.3">
      <c r="A448">
        <v>447</v>
      </c>
      <c r="B448" t="s">
        <v>433</v>
      </c>
      <c r="C448">
        <v>2</v>
      </c>
      <c r="D448" s="1">
        <v>45021.161805555559</v>
      </c>
      <c r="E448" s="1">
        <v>45021.308333333334</v>
      </c>
      <c r="F448" t="s">
        <v>36</v>
      </c>
      <c r="G448" t="s">
        <v>40</v>
      </c>
      <c r="H448" t="s">
        <v>27</v>
      </c>
      <c r="I448" s="7">
        <v>28.68</v>
      </c>
      <c r="J448" t="s">
        <v>28</v>
      </c>
      <c r="K448" t="s">
        <v>17</v>
      </c>
      <c r="L448" t="s">
        <v>60</v>
      </c>
      <c r="M448" s="7">
        <f>IF(A448=orden_agrupada!A448,orden_agrupada!B448,-1)+I448</f>
        <v>209.68</v>
      </c>
      <c r="N448" s="5">
        <f t="shared" si="42"/>
        <v>45021.161805555559</v>
      </c>
      <c r="O448" s="6">
        <f t="shared" si="43"/>
        <v>45021.161805555559</v>
      </c>
      <c r="P448" s="6">
        <f t="shared" si="44"/>
        <v>45021.308333333334</v>
      </c>
      <c r="Q448" s="6">
        <f t="shared" si="45"/>
        <v>0.14652777777519077</v>
      </c>
      <c r="R448" s="2">
        <f>IF(A448=orden_agrupada!A448,orden_agrupada!D448/60,-1)</f>
        <v>1.4333333333333333</v>
      </c>
      <c r="S448" s="6">
        <f t="shared" si="46"/>
        <v>8.6805555552968552E-2</v>
      </c>
      <c r="T448" s="6" t="str">
        <f t="shared" si="47"/>
        <v>SI</v>
      </c>
      <c r="U448" s="6" t="str">
        <f t="shared" si="48"/>
        <v>miércoles</v>
      </c>
      <c r="V448" s="7">
        <f>IF(A448=orden_agrupada!A448,orden_agrupada!B448,-1)</f>
        <v>181</v>
      </c>
      <c r="W448" s="7">
        <f>IF(A448=orden_agrupada!A448,orden_agrupada!C448,-1)</f>
        <v>76</v>
      </c>
    </row>
    <row r="449" spans="1:23" x14ac:dyDescent="0.3">
      <c r="A449">
        <v>448</v>
      </c>
      <c r="B449" t="s">
        <v>348</v>
      </c>
      <c r="C449">
        <v>5</v>
      </c>
      <c r="D449" s="1">
        <v>45021.004861111112</v>
      </c>
      <c r="E449" s="1">
        <v>45021.149305555555</v>
      </c>
      <c r="F449" t="s">
        <v>36</v>
      </c>
      <c r="G449" t="s">
        <v>40</v>
      </c>
      <c r="H449" t="s">
        <v>27</v>
      </c>
      <c r="I449" s="7">
        <v>35.68</v>
      </c>
      <c r="J449" t="s">
        <v>43</v>
      </c>
      <c r="K449" t="s">
        <v>44</v>
      </c>
      <c r="L449" t="s">
        <v>38</v>
      </c>
      <c r="M449" s="7">
        <f>IF(A449=orden_agrupada!A449,orden_agrupada!B449,-1)+I449</f>
        <v>172.68</v>
      </c>
      <c r="N449" s="5">
        <f t="shared" si="42"/>
        <v>45021.004861111112</v>
      </c>
      <c r="O449" s="6">
        <f t="shared" si="43"/>
        <v>45021.004861111112</v>
      </c>
      <c r="P449" s="6">
        <f t="shared" si="44"/>
        <v>45021.149305555555</v>
      </c>
      <c r="Q449" s="6">
        <f t="shared" si="45"/>
        <v>0.15486111110900916</v>
      </c>
      <c r="R449" s="2">
        <f>IF(A449=orden_agrupada!A449,orden_agrupada!D449/60,-1)</f>
        <v>1.1000000000000001</v>
      </c>
      <c r="S449" s="6">
        <f t="shared" si="46"/>
        <v>0.10902777777567582</v>
      </c>
      <c r="T449" s="6" t="str">
        <f t="shared" si="47"/>
        <v>SI</v>
      </c>
      <c r="U449" s="6" t="str">
        <f t="shared" si="48"/>
        <v>miércoles</v>
      </c>
      <c r="V449" s="7">
        <f>IF(A449=orden_agrupada!A449,orden_agrupada!B449,-1)</f>
        <v>137</v>
      </c>
      <c r="W449" s="7">
        <f>IF(A449=orden_agrupada!A449,orden_agrupada!C449,-1)</f>
        <v>55</v>
      </c>
    </row>
    <row r="450" spans="1:23" x14ac:dyDescent="0.3">
      <c r="A450">
        <v>449</v>
      </c>
      <c r="B450" t="s">
        <v>434</v>
      </c>
      <c r="C450">
        <v>3</v>
      </c>
      <c r="D450" s="1">
        <v>45021.142361111109</v>
      </c>
      <c r="E450" s="1">
        <v>45021.209722222222</v>
      </c>
      <c r="F450" t="s">
        <v>13</v>
      </c>
      <c r="G450" t="s">
        <v>14</v>
      </c>
      <c r="H450" t="s">
        <v>22</v>
      </c>
      <c r="I450" s="7">
        <v>42.25</v>
      </c>
      <c r="J450" t="s">
        <v>43</v>
      </c>
      <c r="K450" t="s">
        <v>29</v>
      </c>
      <c r="L450" t="s">
        <v>45</v>
      </c>
      <c r="M450" s="7">
        <f>IF(A450=orden_agrupada!A450,orden_agrupada!B450,-1)+I450</f>
        <v>106.25</v>
      </c>
      <c r="N450" s="5">
        <f t="shared" ref="N450:N513" si="49">D450</f>
        <v>45021.142361111109</v>
      </c>
      <c r="O450" s="6">
        <f t="shared" ref="O450:O513" si="50">D450</f>
        <v>45021.142361111109</v>
      </c>
      <c r="P450" s="6">
        <f t="shared" ref="P450:P513" si="51">E450</f>
        <v>45021.209722222222</v>
      </c>
      <c r="Q450" s="6">
        <f t="shared" ref="Q450:Q513" si="52">IF(J450="Ocupada",(P450-O450)+15/1440,P450-O450)</f>
        <v>7.7777777779071286E-2</v>
      </c>
      <c r="R450" s="2">
        <f>IF(A450=orden_agrupada!A450,orden_agrupada!D450/60,-1)</f>
        <v>0.55000000000000004</v>
      </c>
      <c r="S450" s="6">
        <f t="shared" ref="S450:S513" si="53">IF(Q450-(R450*(1/24))&gt;0,Q450-(R450*(1/24)),0)</f>
        <v>5.4861111112404617E-2</v>
      </c>
      <c r="T450" s="6" t="str">
        <f t="shared" ref="T450:T513" si="54">IF(S450&gt;0,"SI","NO")</f>
        <v>SI</v>
      </c>
      <c r="U450" s="6" t="str">
        <f t="shared" ref="U450:U513" si="55">TEXT(N450, "dddd")</f>
        <v>miércoles</v>
      </c>
      <c r="V450" s="7">
        <f>IF(A450=orden_agrupada!A450,orden_agrupada!B450,-1)</f>
        <v>64</v>
      </c>
      <c r="W450" s="7">
        <f>IF(A450=orden_agrupada!A450,orden_agrupada!C450,-1)</f>
        <v>26</v>
      </c>
    </row>
    <row r="451" spans="1:23" x14ac:dyDescent="0.3">
      <c r="A451">
        <v>450</v>
      </c>
      <c r="B451" t="s">
        <v>435</v>
      </c>
      <c r="C451">
        <v>6</v>
      </c>
      <c r="D451" s="1">
        <v>45021.160416666666</v>
      </c>
      <c r="E451" s="1">
        <v>45021.209027777775</v>
      </c>
      <c r="F451" t="s">
        <v>13</v>
      </c>
      <c r="G451" t="s">
        <v>14</v>
      </c>
      <c r="H451" t="s">
        <v>27</v>
      </c>
      <c r="I451" s="7">
        <v>48.9</v>
      </c>
      <c r="J451" t="s">
        <v>43</v>
      </c>
      <c r="K451" t="s">
        <v>49</v>
      </c>
      <c r="L451" t="s">
        <v>71</v>
      </c>
      <c r="M451" s="7">
        <f>IF(A451=orden_agrupada!A451,orden_agrupada!B451,-1)+I451</f>
        <v>120.9</v>
      </c>
      <c r="N451" s="5">
        <f t="shared" si="49"/>
        <v>45021.160416666666</v>
      </c>
      <c r="O451" s="6">
        <f t="shared" si="50"/>
        <v>45021.160416666666</v>
      </c>
      <c r="P451" s="6">
        <f t="shared" si="51"/>
        <v>45021.209027777775</v>
      </c>
      <c r="Q451" s="6">
        <f t="shared" si="52"/>
        <v>5.9027777776160896E-2</v>
      </c>
      <c r="R451" s="2">
        <f>IF(A451=orden_agrupada!A451,orden_agrupada!D451/60,-1)</f>
        <v>0.56666666666666665</v>
      </c>
      <c r="S451" s="6">
        <f t="shared" si="53"/>
        <v>3.5416666665049786E-2</v>
      </c>
      <c r="T451" s="6" t="str">
        <f t="shared" si="54"/>
        <v>SI</v>
      </c>
      <c r="U451" s="6" t="str">
        <f t="shared" si="55"/>
        <v>miércoles</v>
      </c>
      <c r="V451" s="7">
        <f>IF(A451=orden_agrupada!A451,orden_agrupada!B451,-1)</f>
        <v>72</v>
      </c>
      <c r="W451" s="7">
        <f>IF(A451=orden_agrupada!A451,orden_agrupada!C451,-1)</f>
        <v>30</v>
      </c>
    </row>
    <row r="452" spans="1:23" x14ac:dyDescent="0.3">
      <c r="A452">
        <v>451</v>
      </c>
      <c r="B452" t="s">
        <v>258</v>
      </c>
      <c r="C452">
        <v>1</v>
      </c>
      <c r="D452" s="1">
        <v>45021.053472222222</v>
      </c>
      <c r="E452" s="1">
        <v>45021.101388888892</v>
      </c>
      <c r="F452" t="s">
        <v>32</v>
      </c>
      <c r="G452" t="s">
        <v>21</v>
      </c>
      <c r="H452" t="s">
        <v>27</v>
      </c>
      <c r="I452" s="7">
        <v>46.37</v>
      </c>
      <c r="J452" t="s">
        <v>28</v>
      </c>
      <c r="K452" t="s">
        <v>49</v>
      </c>
      <c r="L452" t="s">
        <v>41</v>
      </c>
      <c r="M452" s="7">
        <f>IF(A452=orden_agrupada!A452,orden_agrupada!B452,-1)+I452</f>
        <v>138.37</v>
      </c>
      <c r="N452" s="5">
        <f t="shared" si="49"/>
        <v>45021.053472222222</v>
      </c>
      <c r="O452" s="6">
        <f t="shared" si="50"/>
        <v>45021.053472222222</v>
      </c>
      <c r="P452" s="6">
        <f t="shared" si="51"/>
        <v>45021.101388888892</v>
      </c>
      <c r="Q452" s="6">
        <f t="shared" si="52"/>
        <v>4.7916666670062114E-2</v>
      </c>
      <c r="R452" s="2">
        <f>IF(A452=orden_agrupada!A452,orden_agrupada!D452/60,-1)</f>
        <v>1.7166666666666666</v>
      </c>
      <c r="S452" s="6">
        <f t="shared" si="53"/>
        <v>0</v>
      </c>
      <c r="T452" s="6" t="str">
        <f t="shared" si="54"/>
        <v>NO</v>
      </c>
      <c r="U452" s="6" t="str">
        <f t="shared" si="55"/>
        <v>miércoles</v>
      </c>
      <c r="V452" s="7">
        <f>IF(A452=orden_agrupada!A452,orden_agrupada!B452,-1)</f>
        <v>92</v>
      </c>
      <c r="W452" s="7">
        <f>IF(A452=orden_agrupada!A452,orden_agrupada!C452,-1)</f>
        <v>37</v>
      </c>
    </row>
    <row r="453" spans="1:23" x14ac:dyDescent="0.3">
      <c r="A453">
        <v>452</v>
      </c>
      <c r="B453" t="s">
        <v>436</v>
      </c>
      <c r="C453">
        <v>1</v>
      </c>
      <c r="D453" s="1">
        <v>45021.120138888888</v>
      </c>
      <c r="E453" s="1">
        <v>45021.22152777778</v>
      </c>
      <c r="F453" t="s">
        <v>36</v>
      </c>
      <c r="G453" t="s">
        <v>14</v>
      </c>
      <c r="H453" t="s">
        <v>27</v>
      </c>
      <c r="I453" s="7">
        <v>43.48</v>
      </c>
      <c r="J453" t="s">
        <v>16</v>
      </c>
      <c r="K453" t="s">
        <v>52</v>
      </c>
      <c r="L453" t="s">
        <v>24</v>
      </c>
      <c r="M453" s="7">
        <f>IF(A453=orden_agrupada!A453,orden_agrupada!B453,-1)+I453</f>
        <v>201.48</v>
      </c>
      <c r="N453" s="5">
        <f t="shared" si="49"/>
        <v>45021.120138888888</v>
      </c>
      <c r="O453" s="6">
        <f t="shared" si="50"/>
        <v>45021.120138888888</v>
      </c>
      <c r="P453" s="6">
        <f t="shared" si="51"/>
        <v>45021.22152777778</v>
      </c>
      <c r="Q453" s="6">
        <f t="shared" si="52"/>
        <v>0.10138888889196096</v>
      </c>
      <c r="R453" s="2">
        <f>IF(A453=orden_agrupada!A453,orden_agrupada!D453/60,-1)</f>
        <v>2.0499999999999998</v>
      </c>
      <c r="S453" s="6">
        <f t="shared" si="53"/>
        <v>1.5972222225294305E-2</v>
      </c>
      <c r="T453" s="6" t="str">
        <f t="shared" si="54"/>
        <v>SI</v>
      </c>
      <c r="U453" s="6" t="str">
        <f t="shared" si="55"/>
        <v>miércoles</v>
      </c>
      <c r="V453" s="7">
        <f>IF(A453=orden_agrupada!A453,orden_agrupada!B453,-1)</f>
        <v>158</v>
      </c>
      <c r="W453" s="7">
        <f>IF(A453=orden_agrupada!A453,orden_agrupada!C453,-1)</f>
        <v>62</v>
      </c>
    </row>
    <row r="454" spans="1:23" x14ac:dyDescent="0.3">
      <c r="A454">
        <v>453</v>
      </c>
      <c r="B454" t="s">
        <v>437</v>
      </c>
      <c r="C454">
        <v>1</v>
      </c>
      <c r="D454" s="1">
        <v>45021.154166666667</v>
      </c>
      <c r="E454" s="1">
        <v>45021.213194444441</v>
      </c>
      <c r="F454" t="s">
        <v>26</v>
      </c>
      <c r="G454" t="s">
        <v>21</v>
      </c>
      <c r="H454" t="s">
        <v>27</v>
      </c>
      <c r="I454" s="7">
        <v>36.83</v>
      </c>
      <c r="J454" t="s">
        <v>28</v>
      </c>
      <c r="K454" t="s">
        <v>67</v>
      </c>
      <c r="L454" t="s">
        <v>53</v>
      </c>
      <c r="M454" s="7">
        <f>IF(A454=orden_agrupada!A454,orden_agrupada!B454,-1)+I454</f>
        <v>166.82999999999998</v>
      </c>
      <c r="N454" s="5">
        <f t="shared" si="49"/>
        <v>45021.154166666667</v>
      </c>
      <c r="O454" s="6">
        <f t="shared" si="50"/>
        <v>45021.154166666667</v>
      </c>
      <c r="P454" s="6">
        <f t="shared" si="51"/>
        <v>45021.213194444441</v>
      </c>
      <c r="Q454" s="6">
        <f t="shared" si="52"/>
        <v>5.9027777773735579E-2</v>
      </c>
      <c r="R454" s="2">
        <f>IF(A454=orden_agrupada!A454,orden_agrupada!D454/60,-1)</f>
        <v>1.6666666666666667</v>
      </c>
      <c r="S454" s="6">
        <f t="shared" si="53"/>
        <v>0</v>
      </c>
      <c r="T454" s="6" t="str">
        <f t="shared" si="54"/>
        <v>NO</v>
      </c>
      <c r="U454" s="6" t="str">
        <f t="shared" si="55"/>
        <v>miércoles</v>
      </c>
      <c r="V454" s="7">
        <f>IF(A454=orden_agrupada!A454,orden_agrupada!B454,-1)</f>
        <v>130</v>
      </c>
      <c r="W454" s="7">
        <f>IF(A454=orden_agrupada!A454,orden_agrupada!C454,-1)</f>
        <v>53</v>
      </c>
    </row>
    <row r="455" spans="1:23" x14ac:dyDescent="0.3">
      <c r="A455">
        <v>454</v>
      </c>
      <c r="B455" t="s">
        <v>417</v>
      </c>
      <c r="C455">
        <v>3</v>
      </c>
      <c r="D455" s="1">
        <v>45021.143055555556</v>
      </c>
      <c r="E455" s="1">
        <v>45021.203472222223</v>
      </c>
      <c r="F455" t="s">
        <v>20</v>
      </c>
      <c r="G455" t="s">
        <v>14</v>
      </c>
      <c r="H455" t="s">
        <v>27</v>
      </c>
      <c r="I455" s="7">
        <v>39.619999999999997</v>
      </c>
      <c r="J455" t="s">
        <v>28</v>
      </c>
      <c r="K455" t="s">
        <v>23</v>
      </c>
      <c r="L455" t="s">
        <v>102</v>
      </c>
      <c r="M455" s="7">
        <f>IF(A455=orden_agrupada!A455,orden_agrupada!B455,-1)+I455</f>
        <v>272.62</v>
      </c>
      <c r="N455" s="5">
        <f t="shared" si="49"/>
        <v>45021.143055555556</v>
      </c>
      <c r="O455" s="6">
        <f t="shared" si="50"/>
        <v>45021.143055555556</v>
      </c>
      <c r="P455" s="6">
        <f t="shared" si="51"/>
        <v>45021.203472222223</v>
      </c>
      <c r="Q455" s="6">
        <f t="shared" si="52"/>
        <v>6.0416666667151731E-2</v>
      </c>
      <c r="R455" s="2">
        <f>IF(A455=orden_agrupada!A455,orden_agrupada!D455/60,-1)</f>
        <v>2.5499999999999998</v>
      </c>
      <c r="S455" s="6">
        <f t="shared" si="53"/>
        <v>0</v>
      </c>
      <c r="T455" s="6" t="str">
        <f t="shared" si="54"/>
        <v>NO</v>
      </c>
      <c r="U455" s="6" t="str">
        <f t="shared" si="55"/>
        <v>miércoles</v>
      </c>
      <c r="V455" s="7">
        <f>IF(A455=orden_agrupada!A455,orden_agrupada!B455,-1)</f>
        <v>233</v>
      </c>
      <c r="W455" s="7">
        <f>IF(A455=orden_agrupada!A455,orden_agrupada!C455,-1)</f>
        <v>94</v>
      </c>
    </row>
    <row r="456" spans="1:23" x14ac:dyDescent="0.3">
      <c r="A456">
        <v>455</v>
      </c>
      <c r="B456" t="s">
        <v>286</v>
      </c>
      <c r="C456">
        <v>6</v>
      </c>
      <c r="D456" s="1">
        <v>45021.165277777778</v>
      </c>
      <c r="E456" s="1">
        <v>45021.245833333334</v>
      </c>
      <c r="F456" t="s">
        <v>32</v>
      </c>
      <c r="G456" t="s">
        <v>21</v>
      </c>
      <c r="H456" t="s">
        <v>15</v>
      </c>
      <c r="I456" s="7">
        <v>19.7</v>
      </c>
      <c r="J456" t="s">
        <v>16</v>
      </c>
      <c r="K456" t="s">
        <v>23</v>
      </c>
      <c r="L456" t="s">
        <v>18</v>
      </c>
      <c r="M456" s="7">
        <f>IF(A456=orden_agrupada!A456,orden_agrupada!B456,-1)+I456</f>
        <v>67.7</v>
      </c>
      <c r="N456" s="5">
        <f t="shared" si="49"/>
        <v>45021.165277777778</v>
      </c>
      <c r="O456" s="6">
        <f t="shared" si="50"/>
        <v>45021.165277777778</v>
      </c>
      <c r="P456" s="6">
        <f t="shared" si="51"/>
        <v>45021.245833333334</v>
      </c>
      <c r="Q456" s="6">
        <f t="shared" si="52"/>
        <v>8.0555555556202307E-2</v>
      </c>
      <c r="R456" s="2">
        <f>IF(A456=orden_agrupada!A456,orden_agrupada!D456/60,-1)</f>
        <v>0.18333333333333332</v>
      </c>
      <c r="S456" s="6">
        <f t="shared" si="53"/>
        <v>7.2916666667313418E-2</v>
      </c>
      <c r="T456" s="6" t="str">
        <f t="shared" si="54"/>
        <v>SI</v>
      </c>
      <c r="U456" s="6" t="str">
        <f t="shared" si="55"/>
        <v>miércoles</v>
      </c>
      <c r="V456" s="7">
        <f>IF(A456=orden_agrupada!A456,orden_agrupada!B456,-1)</f>
        <v>48</v>
      </c>
      <c r="W456" s="7">
        <f>IF(A456=orden_agrupada!A456,orden_agrupada!C456,-1)</f>
        <v>20</v>
      </c>
    </row>
    <row r="457" spans="1:23" x14ac:dyDescent="0.3">
      <c r="A457">
        <v>456</v>
      </c>
      <c r="B457" t="s">
        <v>438</v>
      </c>
      <c r="C457">
        <v>6</v>
      </c>
      <c r="D457" s="1">
        <v>45021.091666666667</v>
      </c>
      <c r="E457" s="1">
        <v>45021.21875</v>
      </c>
      <c r="F457" t="s">
        <v>36</v>
      </c>
      <c r="G457" t="s">
        <v>14</v>
      </c>
      <c r="H457" t="s">
        <v>27</v>
      </c>
      <c r="I457" s="7">
        <v>21.94</v>
      </c>
      <c r="J457" t="s">
        <v>28</v>
      </c>
      <c r="K457" t="s">
        <v>79</v>
      </c>
      <c r="L457" t="s">
        <v>30</v>
      </c>
      <c r="M457" s="7">
        <f>IF(A457=orden_agrupada!A457,orden_agrupada!B457,-1)+I457</f>
        <v>169.94</v>
      </c>
      <c r="N457" s="5">
        <f t="shared" si="49"/>
        <v>45021.091666666667</v>
      </c>
      <c r="O457" s="6">
        <f t="shared" si="50"/>
        <v>45021.091666666667</v>
      </c>
      <c r="P457" s="6">
        <f t="shared" si="51"/>
        <v>45021.21875</v>
      </c>
      <c r="Q457" s="6">
        <f t="shared" si="52"/>
        <v>0.12708333333284827</v>
      </c>
      <c r="R457" s="2">
        <f>IF(A457=orden_agrupada!A457,orden_agrupada!D457/60,-1)</f>
        <v>1.1833333333333333</v>
      </c>
      <c r="S457" s="6">
        <f t="shared" si="53"/>
        <v>7.7777777777292723E-2</v>
      </c>
      <c r="T457" s="6" t="str">
        <f t="shared" si="54"/>
        <v>SI</v>
      </c>
      <c r="U457" s="6" t="str">
        <f t="shared" si="55"/>
        <v>miércoles</v>
      </c>
      <c r="V457" s="7">
        <f>IF(A457=orden_agrupada!A457,orden_agrupada!B457,-1)</f>
        <v>148</v>
      </c>
      <c r="W457" s="7">
        <f>IF(A457=orden_agrupada!A457,orden_agrupada!C457,-1)</f>
        <v>58</v>
      </c>
    </row>
    <row r="458" spans="1:23" x14ac:dyDescent="0.3">
      <c r="A458">
        <v>457</v>
      </c>
      <c r="B458" t="s">
        <v>439</v>
      </c>
      <c r="C458">
        <v>6</v>
      </c>
      <c r="D458" s="1">
        <v>45021.158333333333</v>
      </c>
      <c r="E458" s="1">
        <v>45021.313888888886</v>
      </c>
      <c r="F458" t="s">
        <v>26</v>
      </c>
      <c r="G458" t="s">
        <v>14</v>
      </c>
      <c r="H458" t="s">
        <v>22</v>
      </c>
      <c r="I458" s="7">
        <v>17.260000000000002</v>
      </c>
      <c r="J458" t="s">
        <v>16</v>
      </c>
      <c r="K458" t="s">
        <v>49</v>
      </c>
      <c r="L458" t="s">
        <v>34</v>
      </c>
      <c r="M458" s="7">
        <f>IF(A458=orden_agrupada!A458,orden_agrupada!B458,-1)+I458</f>
        <v>154.26</v>
      </c>
      <c r="N458" s="5">
        <f t="shared" si="49"/>
        <v>45021.158333333333</v>
      </c>
      <c r="O458" s="6">
        <f t="shared" si="50"/>
        <v>45021.158333333333</v>
      </c>
      <c r="P458" s="6">
        <f t="shared" si="51"/>
        <v>45021.313888888886</v>
      </c>
      <c r="Q458" s="6">
        <f t="shared" si="52"/>
        <v>0.15555555555329192</v>
      </c>
      <c r="R458" s="2">
        <f>IF(A458=orden_agrupada!A458,orden_agrupada!D458/60,-1)</f>
        <v>0.96666666666666667</v>
      </c>
      <c r="S458" s="6">
        <f t="shared" si="53"/>
        <v>0.11527777777551415</v>
      </c>
      <c r="T458" s="6" t="str">
        <f t="shared" si="54"/>
        <v>SI</v>
      </c>
      <c r="U458" s="6" t="str">
        <f t="shared" si="55"/>
        <v>miércoles</v>
      </c>
      <c r="V458" s="7">
        <f>IF(A458=orden_agrupada!A458,orden_agrupada!B458,-1)</f>
        <v>137</v>
      </c>
      <c r="W458" s="7">
        <f>IF(A458=orden_agrupada!A458,orden_agrupada!C458,-1)</f>
        <v>55</v>
      </c>
    </row>
    <row r="459" spans="1:23" x14ac:dyDescent="0.3">
      <c r="A459">
        <v>458</v>
      </c>
      <c r="B459" t="s">
        <v>440</v>
      </c>
      <c r="C459">
        <v>3</v>
      </c>
      <c r="D459" s="1">
        <v>45021.111805555556</v>
      </c>
      <c r="E459" s="1">
        <v>45021.181250000001</v>
      </c>
      <c r="F459" t="s">
        <v>36</v>
      </c>
      <c r="G459" t="s">
        <v>14</v>
      </c>
      <c r="H459" t="s">
        <v>27</v>
      </c>
      <c r="I459" s="7">
        <v>15.21</v>
      </c>
      <c r="J459" t="s">
        <v>43</v>
      </c>
      <c r="K459" t="s">
        <v>49</v>
      </c>
      <c r="L459" t="s">
        <v>55</v>
      </c>
      <c r="M459" s="7">
        <f>IF(A459=orden_agrupada!A459,orden_agrupada!B459,-1)+I459</f>
        <v>283.20999999999998</v>
      </c>
      <c r="N459" s="5">
        <f t="shared" si="49"/>
        <v>45021.111805555556</v>
      </c>
      <c r="O459" s="6">
        <f t="shared" si="50"/>
        <v>45021.111805555556</v>
      </c>
      <c r="P459" s="6">
        <f t="shared" si="51"/>
        <v>45021.181250000001</v>
      </c>
      <c r="Q459" s="6">
        <f t="shared" si="52"/>
        <v>7.9861111111919555E-2</v>
      </c>
      <c r="R459" s="2">
        <f>IF(A459=orden_agrupada!A459,orden_agrupada!D459/60,-1)</f>
        <v>1.4833333333333334</v>
      </c>
      <c r="S459" s="6">
        <f t="shared" si="53"/>
        <v>1.8055555556363997E-2</v>
      </c>
      <c r="T459" s="6" t="str">
        <f t="shared" si="54"/>
        <v>SI</v>
      </c>
      <c r="U459" s="6" t="str">
        <f t="shared" si="55"/>
        <v>miércoles</v>
      </c>
      <c r="V459" s="7">
        <f>IF(A459=orden_agrupada!A459,orden_agrupada!B459,-1)</f>
        <v>268</v>
      </c>
      <c r="W459" s="7">
        <f>IF(A459=orden_agrupada!A459,orden_agrupada!C459,-1)</f>
        <v>110</v>
      </c>
    </row>
    <row r="460" spans="1:23" x14ac:dyDescent="0.3">
      <c r="A460">
        <v>459</v>
      </c>
      <c r="B460" t="s">
        <v>441</v>
      </c>
      <c r="C460">
        <v>1</v>
      </c>
      <c r="D460" s="1">
        <v>45021.01666666667</v>
      </c>
      <c r="E460" s="1">
        <v>45021.091666666667</v>
      </c>
      <c r="F460" t="s">
        <v>20</v>
      </c>
      <c r="G460" t="s">
        <v>14</v>
      </c>
      <c r="H460" t="s">
        <v>27</v>
      </c>
      <c r="I460" s="7">
        <v>32.770000000000003</v>
      </c>
      <c r="J460" t="s">
        <v>43</v>
      </c>
      <c r="K460" t="s">
        <v>79</v>
      </c>
      <c r="L460" t="s">
        <v>55</v>
      </c>
      <c r="M460" s="7">
        <f>IF(A460=orden_agrupada!A460,orden_agrupada!B460,-1)+I460</f>
        <v>116.77000000000001</v>
      </c>
      <c r="N460" s="5">
        <f t="shared" si="49"/>
        <v>45021.01666666667</v>
      </c>
      <c r="O460" s="6">
        <f t="shared" si="50"/>
        <v>45021.01666666667</v>
      </c>
      <c r="P460" s="6">
        <f t="shared" si="51"/>
        <v>45021.091666666667</v>
      </c>
      <c r="Q460" s="6">
        <f t="shared" si="52"/>
        <v>8.5416666663756288E-2</v>
      </c>
      <c r="R460" s="2">
        <f>IF(A460=orden_agrupada!A460,orden_agrupada!D460/60,-1)</f>
        <v>0.5</v>
      </c>
      <c r="S460" s="6">
        <f t="shared" si="53"/>
        <v>6.458333333042296E-2</v>
      </c>
      <c r="T460" s="6" t="str">
        <f t="shared" si="54"/>
        <v>SI</v>
      </c>
      <c r="U460" s="6" t="str">
        <f t="shared" si="55"/>
        <v>miércoles</v>
      </c>
      <c r="V460" s="7">
        <f>IF(A460=orden_agrupada!A460,orden_agrupada!B460,-1)</f>
        <v>84</v>
      </c>
      <c r="W460" s="7">
        <f>IF(A460=orden_agrupada!A460,orden_agrupada!C460,-1)</f>
        <v>36</v>
      </c>
    </row>
    <row r="461" spans="1:23" x14ac:dyDescent="0.3">
      <c r="A461">
        <v>460</v>
      </c>
      <c r="B461" t="s">
        <v>201</v>
      </c>
      <c r="C461">
        <v>6</v>
      </c>
      <c r="D461" s="1">
        <v>45021.143750000003</v>
      </c>
      <c r="E461" s="1">
        <v>45021.288888888892</v>
      </c>
      <c r="F461" t="s">
        <v>36</v>
      </c>
      <c r="G461" t="s">
        <v>40</v>
      </c>
      <c r="H461" t="s">
        <v>27</v>
      </c>
      <c r="I461" s="7">
        <v>49.6</v>
      </c>
      <c r="J461" t="s">
        <v>28</v>
      </c>
      <c r="K461" t="s">
        <v>64</v>
      </c>
      <c r="L461" t="s">
        <v>55</v>
      </c>
      <c r="M461" s="7">
        <f>IF(A461=orden_agrupada!A461,orden_agrupada!B461,-1)+I461</f>
        <v>225.6</v>
      </c>
      <c r="N461" s="5">
        <f t="shared" si="49"/>
        <v>45021.143750000003</v>
      </c>
      <c r="O461" s="6">
        <f t="shared" si="50"/>
        <v>45021.143750000003</v>
      </c>
      <c r="P461" s="6">
        <f t="shared" si="51"/>
        <v>45021.288888888892</v>
      </c>
      <c r="Q461" s="6">
        <f t="shared" si="52"/>
        <v>0.14513888888905058</v>
      </c>
      <c r="R461" s="2">
        <f>IF(A461=orden_agrupada!A461,orden_agrupada!D461/60,-1)</f>
        <v>2.0666666666666669</v>
      </c>
      <c r="S461" s="6">
        <f t="shared" si="53"/>
        <v>5.9027777777939466E-2</v>
      </c>
      <c r="T461" s="6" t="str">
        <f t="shared" si="54"/>
        <v>SI</v>
      </c>
      <c r="U461" s="6" t="str">
        <f t="shared" si="55"/>
        <v>miércoles</v>
      </c>
      <c r="V461" s="7">
        <f>IF(A461=orden_agrupada!A461,orden_agrupada!B461,-1)</f>
        <v>176</v>
      </c>
      <c r="W461" s="7">
        <f>IF(A461=orden_agrupada!A461,orden_agrupada!C461,-1)</f>
        <v>73</v>
      </c>
    </row>
    <row r="462" spans="1:23" x14ac:dyDescent="0.3">
      <c r="A462">
        <v>461</v>
      </c>
      <c r="B462" t="s">
        <v>442</v>
      </c>
      <c r="C462">
        <v>3</v>
      </c>
      <c r="D462" s="1">
        <v>45021.113194444442</v>
      </c>
      <c r="E462" s="1">
        <v>45021.246527777781</v>
      </c>
      <c r="F462" t="s">
        <v>32</v>
      </c>
      <c r="G462" t="s">
        <v>40</v>
      </c>
      <c r="H462" t="s">
        <v>22</v>
      </c>
      <c r="I462" s="7">
        <v>21.51</v>
      </c>
      <c r="J462" t="s">
        <v>28</v>
      </c>
      <c r="K462" t="s">
        <v>37</v>
      </c>
      <c r="L462" t="s">
        <v>41</v>
      </c>
      <c r="M462" s="7">
        <f>IF(A462=orden_agrupada!A462,orden_agrupada!B462,-1)+I462</f>
        <v>120.51</v>
      </c>
      <c r="N462" s="5">
        <f t="shared" si="49"/>
        <v>45021.113194444442</v>
      </c>
      <c r="O462" s="6">
        <f t="shared" si="50"/>
        <v>45021.113194444442</v>
      </c>
      <c r="P462" s="6">
        <f t="shared" si="51"/>
        <v>45021.246527777781</v>
      </c>
      <c r="Q462" s="6">
        <f t="shared" si="52"/>
        <v>0.13333333333866904</v>
      </c>
      <c r="R462" s="2">
        <f>IF(A462=orden_agrupada!A462,orden_agrupada!D462/60,-1)</f>
        <v>1.1000000000000001</v>
      </c>
      <c r="S462" s="6">
        <f t="shared" si="53"/>
        <v>8.7500000005335699E-2</v>
      </c>
      <c r="T462" s="6" t="str">
        <f t="shared" si="54"/>
        <v>SI</v>
      </c>
      <c r="U462" s="6" t="str">
        <f t="shared" si="55"/>
        <v>miércoles</v>
      </c>
      <c r="V462" s="7">
        <f>IF(A462=orden_agrupada!A462,orden_agrupada!B462,-1)</f>
        <v>99</v>
      </c>
      <c r="W462" s="7">
        <f>IF(A462=orden_agrupada!A462,orden_agrupada!C462,-1)</f>
        <v>40</v>
      </c>
    </row>
    <row r="463" spans="1:23" x14ac:dyDescent="0.3">
      <c r="A463">
        <v>462</v>
      </c>
      <c r="B463" t="s">
        <v>84</v>
      </c>
      <c r="C463">
        <v>2</v>
      </c>
      <c r="D463" s="1">
        <v>45021.091666666667</v>
      </c>
      <c r="E463" s="1">
        <v>45021.185416666667</v>
      </c>
      <c r="F463" t="s">
        <v>26</v>
      </c>
      <c r="G463" t="s">
        <v>14</v>
      </c>
      <c r="H463" t="s">
        <v>27</v>
      </c>
      <c r="I463" s="7">
        <v>21.17</v>
      </c>
      <c r="J463" t="s">
        <v>16</v>
      </c>
      <c r="K463" t="s">
        <v>17</v>
      </c>
      <c r="L463" t="s">
        <v>34</v>
      </c>
      <c r="M463" s="7">
        <f>IF(A463=orden_agrupada!A463,orden_agrupada!B463,-1)+I463</f>
        <v>120.17</v>
      </c>
      <c r="N463" s="5">
        <f t="shared" si="49"/>
        <v>45021.091666666667</v>
      </c>
      <c r="O463" s="6">
        <f t="shared" si="50"/>
        <v>45021.091666666667</v>
      </c>
      <c r="P463" s="6">
        <f t="shared" si="51"/>
        <v>45021.185416666667</v>
      </c>
      <c r="Q463" s="6">
        <f t="shared" si="52"/>
        <v>9.375E-2</v>
      </c>
      <c r="R463" s="2">
        <f>IF(A463=orden_agrupada!A463,orden_agrupada!D463/60,-1)</f>
        <v>0.18333333333333332</v>
      </c>
      <c r="S463" s="6">
        <f t="shared" si="53"/>
        <v>8.611111111111111E-2</v>
      </c>
      <c r="T463" s="6" t="str">
        <f t="shared" si="54"/>
        <v>SI</v>
      </c>
      <c r="U463" s="6" t="str">
        <f t="shared" si="55"/>
        <v>miércoles</v>
      </c>
      <c r="V463" s="7">
        <f>IF(A463=orden_agrupada!A463,orden_agrupada!B463,-1)</f>
        <v>99</v>
      </c>
      <c r="W463" s="7">
        <f>IF(A463=orden_agrupada!A463,orden_agrupada!C463,-1)</f>
        <v>39</v>
      </c>
    </row>
    <row r="464" spans="1:23" x14ac:dyDescent="0.3">
      <c r="A464">
        <v>463</v>
      </c>
      <c r="B464" t="s">
        <v>443</v>
      </c>
      <c r="C464">
        <v>2</v>
      </c>
      <c r="D464" s="1">
        <v>45021.036805555559</v>
      </c>
      <c r="E464" s="1">
        <v>45021.134027777778</v>
      </c>
      <c r="F464" t="s">
        <v>26</v>
      </c>
      <c r="G464" t="s">
        <v>14</v>
      </c>
      <c r="H464" t="s">
        <v>15</v>
      </c>
      <c r="I464" s="7">
        <v>17.07</v>
      </c>
      <c r="J464" t="s">
        <v>43</v>
      </c>
      <c r="K464" t="s">
        <v>33</v>
      </c>
      <c r="L464" t="s">
        <v>24</v>
      </c>
      <c r="M464" s="7">
        <f>IF(A464=orden_agrupada!A464,orden_agrupada!B464,-1)+I464</f>
        <v>110.07</v>
      </c>
      <c r="N464" s="5">
        <f t="shared" si="49"/>
        <v>45021.036805555559</v>
      </c>
      <c r="O464" s="6">
        <f t="shared" si="50"/>
        <v>45021.036805555559</v>
      </c>
      <c r="P464" s="6">
        <f t="shared" si="51"/>
        <v>45021.134027777778</v>
      </c>
      <c r="Q464" s="6">
        <f t="shared" si="52"/>
        <v>0.10763888888565513</v>
      </c>
      <c r="R464" s="2">
        <f>IF(A464=orden_agrupada!A464,orden_agrupada!D464/60,-1)</f>
        <v>0.23333333333333334</v>
      </c>
      <c r="S464" s="6">
        <f t="shared" si="53"/>
        <v>9.7916666663432905E-2</v>
      </c>
      <c r="T464" s="6" t="str">
        <f t="shared" si="54"/>
        <v>SI</v>
      </c>
      <c r="U464" s="6" t="str">
        <f t="shared" si="55"/>
        <v>miércoles</v>
      </c>
      <c r="V464" s="7">
        <f>IF(A464=orden_agrupada!A464,orden_agrupada!B464,-1)</f>
        <v>93</v>
      </c>
      <c r="W464" s="7">
        <f>IF(A464=orden_agrupada!A464,orden_agrupada!C464,-1)</f>
        <v>36</v>
      </c>
    </row>
    <row r="465" spans="1:23" x14ac:dyDescent="0.3">
      <c r="A465">
        <v>464</v>
      </c>
      <c r="B465" t="s">
        <v>124</v>
      </c>
      <c r="C465">
        <v>1</v>
      </c>
      <c r="D465" s="1">
        <v>45021.056250000001</v>
      </c>
      <c r="E465" s="1">
        <v>45021.193749999999</v>
      </c>
      <c r="F465" t="s">
        <v>36</v>
      </c>
      <c r="G465" t="s">
        <v>14</v>
      </c>
      <c r="H465" t="s">
        <v>27</v>
      </c>
      <c r="I465" s="7">
        <v>48.5</v>
      </c>
      <c r="J465" t="s">
        <v>16</v>
      </c>
      <c r="K465" t="s">
        <v>67</v>
      </c>
      <c r="L465" t="s">
        <v>74</v>
      </c>
      <c r="M465" s="7">
        <f>IF(A465=orden_agrupada!A465,orden_agrupada!B465,-1)+I465</f>
        <v>202.5</v>
      </c>
      <c r="N465" s="5">
        <f t="shared" si="49"/>
        <v>45021.056250000001</v>
      </c>
      <c r="O465" s="6">
        <f t="shared" si="50"/>
        <v>45021.056250000001</v>
      </c>
      <c r="P465" s="6">
        <f t="shared" si="51"/>
        <v>45021.193749999999</v>
      </c>
      <c r="Q465" s="6">
        <f t="shared" si="52"/>
        <v>0.13749999999708962</v>
      </c>
      <c r="R465" s="2">
        <f>IF(A465=orden_agrupada!A465,orden_agrupada!D465/60,-1)</f>
        <v>1.4</v>
      </c>
      <c r="S465" s="6">
        <f t="shared" si="53"/>
        <v>7.9166666663756297E-2</v>
      </c>
      <c r="T465" s="6" t="str">
        <f t="shared" si="54"/>
        <v>SI</v>
      </c>
      <c r="U465" s="6" t="str">
        <f t="shared" si="55"/>
        <v>miércoles</v>
      </c>
      <c r="V465" s="7">
        <f>IF(A465=orden_agrupada!A465,orden_agrupada!B465,-1)</f>
        <v>154</v>
      </c>
      <c r="W465" s="7">
        <f>IF(A465=orden_agrupada!A465,orden_agrupada!C465,-1)</f>
        <v>64</v>
      </c>
    </row>
    <row r="466" spans="1:23" x14ac:dyDescent="0.3">
      <c r="A466">
        <v>465</v>
      </c>
      <c r="B466" t="s">
        <v>444</v>
      </c>
      <c r="C466">
        <v>2</v>
      </c>
      <c r="D466" s="1">
        <v>45021.049305555556</v>
      </c>
      <c r="E466" s="1">
        <v>45021.151388888888</v>
      </c>
      <c r="F466" t="s">
        <v>20</v>
      </c>
      <c r="G466" t="s">
        <v>14</v>
      </c>
      <c r="H466" t="s">
        <v>27</v>
      </c>
      <c r="I466" s="7">
        <v>44.9</v>
      </c>
      <c r="J466" t="s">
        <v>43</v>
      </c>
      <c r="K466" t="s">
        <v>52</v>
      </c>
      <c r="L466" t="s">
        <v>81</v>
      </c>
      <c r="M466" s="7">
        <f>IF(A466=orden_agrupada!A466,orden_agrupada!B466,-1)+I466</f>
        <v>165.9</v>
      </c>
      <c r="N466" s="5">
        <f t="shared" si="49"/>
        <v>45021.049305555556</v>
      </c>
      <c r="O466" s="6">
        <f t="shared" si="50"/>
        <v>45021.049305555556</v>
      </c>
      <c r="P466" s="6">
        <f t="shared" si="51"/>
        <v>45021.151388888888</v>
      </c>
      <c r="Q466" s="6">
        <f t="shared" si="52"/>
        <v>0.11249999999805975</v>
      </c>
      <c r="R466" s="2">
        <f>IF(A466=orden_agrupada!A466,orden_agrupada!D466/60,-1)</f>
        <v>1</v>
      </c>
      <c r="S466" s="6">
        <f t="shared" si="53"/>
        <v>7.0833333331393078E-2</v>
      </c>
      <c r="T466" s="6" t="str">
        <f t="shared" si="54"/>
        <v>SI</v>
      </c>
      <c r="U466" s="6" t="str">
        <f t="shared" si="55"/>
        <v>miércoles</v>
      </c>
      <c r="V466" s="7">
        <f>IF(A466=orden_agrupada!A466,orden_agrupada!B466,-1)</f>
        <v>121</v>
      </c>
      <c r="W466" s="7">
        <f>IF(A466=orden_agrupada!A466,orden_agrupada!C466,-1)</f>
        <v>48</v>
      </c>
    </row>
    <row r="467" spans="1:23" x14ac:dyDescent="0.3">
      <c r="A467">
        <v>466</v>
      </c>
      <c r="B467" t="s">
        <v>445</v>
      </c>
      <c r="C467">
        <v>1</v>
      </c>
      <c r="D467" s="1">
        <v>45021.07916666667</v>
      </c>
      <c r="E467" s="1">
        <v>45021.180555555555</v>
      </c>
      <c r="F467" t="s">
        <v>20</v>
      </c>
      <c r="G467" t="s">
        <v>14</v>
      </c>
      <c r="H467" t="s">
        <v>27</v>
      </c>
      <c r="I467" s="7">
        <v>26.63</v>
      </c>
      <c r="J467" t="s">
        <v>28</v>
      </c>
      <c r="K467" t="s">
        <v>49</v>
      </c>
      <c r="L467" t="s">
        <v>47</v>
      </c>
      <c r="M467" s="7">
        <f>IF(A467=orden_agrupada!A467,orden_agrupada!B467,-1)+I467</f>
        <v>166.63</v>
      </c>
      <c r="N467" s="5">
        <f t="shared" si="49"/>
        <v>45021.07916666667</v>
      </c>
      <c r="O467" s="6">
        <f t="shared" si="50"/>
        <v>45021.07916666667</v>
      </c>
      <c r="P467" s="6">
        <f t="shared" si="51"/>
        <v>45021.180555555555</v>
      </c>
      <c r="Q467" s="6">
        <f t="shared" si="52"/>
        <v>0.101388888884685</v>
      </c>
      <c r="R467" s="2">
        <f>IF(A467=orden_agrupada!A467,orden_agrupada!D467/60,-1)</f>
        <v>2.4166666666666665</v>
      </c>
      <c r="S467" s="6">
        <f t="shared" si="53"/>
        <v>6.9444444024056862E-4</v>
      </c>
      <c r="T467" s="6" t="str">
        <f t="shared" si="54"/>
        <v>SI</v>
      </c>
      <c r="U467" s="6" t="str">
        <f t="shared" si="55"/>
        <v>miércoles</v>
      </c>
      <c r="V467" s="7">
        <f>IF(A467=orden_agrupada!A467,orden_agrupada!B467,-1)</f>
        <v>140</v>
      </c>
      <c r="W467" s="7">
        <f>IF(A467=orden_agrupada!A467,orden_agrupada!C467,-1)</f>
        <v>57</v>
      </c>
    </row>
    <row r="468" spans="1:23" x14ac:dyDescent="0.3">
      <c r="A468">
        <v>467</v>
      </c>
      <c r="B468" t="s">
        <v>446</v>
      </c>
      <c r="C468">
        <v>3</v>
      </c>
      <c r="D468" s="1">
        <v>45021.112500000003</v>
      </c>
      <c r="E468" s="1">
        <v>45021.176388888889</v>
      </c>
      <c r="F468" t="s">
        <v>20</v>
      </c>
      <c r="G468" t="s">
        <v>14</v>
      </c>
      <c r="H468" t="s">
        <v>15</v>
      </c>
      <c r="I468" s="7">
        <v>42.31</v>
      </c>
      <c r="J468" t="s">
        <v>16</v>
      </c>
      <c r="K468" t="s">
        <v>37</v>
      </c>
      <c r="L468" t="s">
        <v>34</v>
      </c>
      <c r="M468" s="7">
        <f>IF(A468=orden_agrupada!A468,orden_agrupada!B468,-1)+I468</f>
        <v>185.31</v>
      </c>
      <c r="N468" s="5">
        <f t="shared" si="49"/>
        <v>45021.112500000003</v>
      </c>
      <c r="O468" s="6">
        <f t="shared" si="50"/>
        <v>45021.112500000003</v>
      </c>
      <c r="P468" s="6">
        <f t="shared" si="51"/>
        <v>45021.176388888889</v>
      </c>
      <c r="Q468" s="6">
        <f t="shared" si="52"/>
        <v>6.3888888886140194E-2</v>
      </c>
      <c r="R468" s="2">
        <f>IF(A468=orden_agrupada!A468,orden_agrupada!D468/60,-1)</f>
        <v>1.2</v>
      </c>
      <c r="S468" s="6">
        <f t="shared" si="53"/>
        <v>1.3888888886140198E-2</v>
      </c>
      <c r="T468" s="6" t="str">
        <f t="shared" si="54"/>
        <v>SI</v>
      </c>
      <c r="U468" s="6" t="str">
        <f t="shared" si="55"/>
        <v>miércoles</v>
      </c>
      <c r="V468" s="7">
        <f>IF(A468=orden_agrupada!A468,orden_agrupada!B468,-1)</f>
        <v>143</v>
      </c>
      <c r="W468" s="7">
        <f>IF(A468=orden_agrupada!A468,orden_agrupada!C468,-1)</f>
        <v>57</v>
      </c>
    </row>
    <row r="469" spans="1:23" x14ac:dyDescent="0.3">
      <c r="A469">
        <v>468</v>
      </c>
      <c r="B469" t="s">
        <v>447</v>
      </c>
      <c r="C469">
        <v>6</v>
      </c>
      <c r="D469" s="1">
        <v>45021.124305555553</v>
      </c>
      <c r="E469" s="1">
        <v>45021.239583333336</v>
      </c>
      <c r="F469" t="s">
        <v>26</v>
      </c>
      <c r="G469" t="s">
        <v>21</v>
      </c>
      <c r="H469" t="s">
        <v>27</v>
      </c>
      <c r="I469" s="7">
        <v>14.28</v>
      </c>
      <c r="J469" t="s">
        <v>16</v>
      </c>
      <c r="K469" t="s">
        <v>79</v>
      </c>
      <c r="L469" t="s">
        <v>38</v>
      </c>
      <c r="M469" s="7">
        <f>IF(A469=orden_agrupada!A469,orden_agrupada!B469,-1)+I469</f>
        <v>120.28</v>
      </c>
      <c r="N469" s="5">
        <f t="shared" si="49"/>
        <v>45021.124305555553</v>
      </c>
      <c r="O469" s="6">
        <f t="shared" si="50"/>
        <v>45021.124305555553</v>
      </c>
      <c r="P469" s="6">
        <f t="shared" si="51"/>
        <v>45021.239583333336</v>
      </c>
      <c r="Q469" s="6">
        <f t="shared" si="52"/>
        <v>0.11527777778246673</v>
      </c>
      <c r="R469" s="2">
        <f>IF(A469=orden_agrupada!A469,orden_agrupada!D469/60,-1)</f>
        <v>1.05</v>
      </c>
      <c r="S469" s="6">
        <f t="shared" si="53"/>
        <v>7.1527777782466731E-2</v>
      </c>
      <c r="T469" s="6" t="str">
        <f t="shared" si="54"/>
        <v>SI</v>
      </c>
      <c r="U469" s="6" t="str">
        <f t="shared" si="55"/>
        <v>miércoles</v>
      </c>
      <c r="V469" s="7">
        <f>IF(A469=orden_agrupada!A469,orden_agrupada!B469,-1)</f>
        <v>106</v>
      </c>
      <c r="W469" s="7">
        <f>IF(A469=orden_agrupada!A469,orden_agrupada!C469,-1)</f>
        <v>44</v>
      </c>
    </row>
    <row r="470" spans="1:23" x14ac:dyDescent="0.3">
      <c r="A470">
        <v>469</v>
      </c>
      <c r="B470" t="s">
        <v>448</v>
      </c>
      <c r="C470">
        <v>2</v>
      </c>
      <c r="D470" s="1">
        <v>45021.122916666667</v>
      </c>
      <c r="E470" s="1">
        <v>45021.223611111112</v>
      </c>
      <c r="F470" t="s">
        <v>20</v>
      </c>
      <c r="G470" t="s">
        <v>40</v>
      </c>
      <c r="H470" t="s">
        <v>27</v>
      </c>
      <c r="I470" s="7">
        <v>25.26</v>
      </c>
      <c r="J470" t="s">
        <v>16</v>
      </c>
      <c r="K470" t="s">
        <v>23</v>
      </c>
      <c r="L470" t="s">
        <v>41</v>
      </c>
      <c r="M470" s="7">
        <f>IF(A470=orden_agrupada!A470,orden_agrupada!B470,-1)+I470</f>
        <v>162.26</v>
      </c>
      <c r="N470" s="5">
        <f t="shared" si="49"/>
        <v>45021.122916666667</v>
      </c>
      <c r="O470" s="6">
        <f t="shared" si="50"/>
        <v>45021.122916666667</v>
      </c>
      <c r="P470" s="6">
        <f t="shared" si="51"/>
        <v>45021.223611111112</v>
      </c>
      <c r="Q470" s="6">
        <f t="shared" si="52"/>
        <v>0.10069444444525288</v>
      </c>
      <c r="R470" s="2">
        <f>IF(A470=orden_agrupada!A470,orden_agrupada!D470/60,-1)</f>
        <v>1.1000000000000001</v>
      </c>
      <c r="S470" s="6">
        <f t="shared" si="53"/>
        <v>5.4861111111919547E-2</v>
      </c>
      <c r="T470" s="6" t="str">
        <f t="shared" si="54"/>
        <v>SI</v>
      </c>
      <c r="U470" s="6" t="str">
        <f t="shared" si="55"/>
        <v>miércoles</v>
      </c>
      <c r="V470" s="7">
        <f>IF(A470=orden_agrupada!A470,orden_agrupada!B470,-1)</f>
        <v>137</v>
      </c>
      <c r="W470" s="7">
        <f>IF(A470=orden_agrupada!A470,orden_agrupada!C470,-1)</f>
        <v>55</v>
      </c>
    </row>
    <row r="471" spans="1:23" x14ac:dyDescent="0.3">
      <c r="A471">
        <v>470</v>
      </c>
      <c r="B471" t="s">
        <v>449</v>
      </c>
      <c r="C471">
        <v>3</v>
      </c>
      <c r="D471" s="1">
        <v>45021.070138888892</v>
      </c>
      <c r="E471" s="1">
        <v>45021.178472222222</v>
      </c>
      <c r="F471" t="s">
        <v>36</v>
      </c>
      <c r="G471" t="s">
        <v>14</v>
      </c>
      <c r="H471" t="s">
        <v>27</v>
      </c>
      <c r="I471" s="7">
        <v>47.46</v>
      </c>
      <c r="J471" t="s">
        <v>43</v>
      </c>
      <c r="K471" t="s">
        <v>52</v>
      </c>
      <c r="L471" t="s">
        <v>18</v>
      </c>
      <c r="M471" s="7">
        <f>IF(A471=orden_agrupada!A471,orden_agrupada!B471,-1)+I471</f>
        <v>125.46000000000001</v>
      </c>
      <c r="N471" s="5">
        <f t="shared" si="49"/>
        <v>45021.070138888892</v>
      </c>
      <c r="O471" s="6">
        <f t="shared" si="50"/>
        <v>45021.070138888892</v>
      </c>
      <c r="P471" s="6">
        <f t="shared" si="51"/>
        <v>45021.178472222222</v>
      </c>
      <c r="Q471" s="6">
        <f t="shared" si="52"/>
        <v>0.11874999999660456</v>
      </c>
      <c r="R471" s="2">
        <f>IF(A471=orden_agrupada!A471,orden_agrupada!D471/60,-1)</f>
        <v>1.2</v>
      </c>
      <c r="S471" s="6">
        <f t="shared" si="53"/>
        <v>6.8749999996604555E-2</v>
      </c>
      <c r="T471" s="6" t="str">
        <f t="shared" si="54"/>
        <v>SI</v>
      </c>
      <c r="U471" s="6" t="str">
        <f t="shared" si="55"/>
        <v>miércoles</v>
      </c>
      <c r="V471" s="7">
        <f>IF(A471=orden_agrupada!A471,orden_agrupada!B471,-1)</f>
        <v>78</v>
      </c>
      <c r="W471" s="7">
        <f>IF(A471=orden_agrupada!A471,orden_agrupada!C471,-1)</f>
        <v>34</v>
      </c>
    </row>
    <row r="472" spans="1:23" x14ac:dyDescent="0.3">
      <c r="A472">
        <v>471</v>
      </c>
      <c r="B472" t="s">
        <v>450</v>
      </c>
      <c r="C472">
        <v>6</v>
      </c>
      <c r="D472" s="1">
        <v>45021.15</v>
      </c>
      <c r="E472" s="1">
        <v>45021.234722222223</v>
      </c>
      <c r="F472" t="s">
        <v>36</v>
      </c>
      <c r="G472" t="s">
        <v>21</v>
      </c>
      <c r="H472" t="s">
        <v>15</v>
      </c>
      <c r="I472" s="7">
        <v>28.49</v>
      </c>
      <c r="J472" t="s">
        <v>16</v>
      </c>
      <c r="K472" t="s">
        <v>37</v>
      </c>
      <c r="L472" t="s">
        <v>41</v>
      </c>
      <c r="M472" s="7">
        <f>IF(A472=orden_agrupada!A472,orden_agrupada!B472,-1)+I472</f>
        <v>133.49</v>
      </c>
      <c r="N472" s="5">
        <f t="shared" si="49"/>
        <v>45021.15</v>
      </c>
      <c r="O472" s="6">
        <f t="shared" si="50"/>
        <v>45021.15</v>
      </c>
      <c r="P472" s="6">
        <f t="shared" si="51"/>
        <v>45021.234722222223</v>
      </c>
      <c r="Q472" s="6">
        <f t="shared" si="52"/>
        <v>8.4722222221898846E-2</v>
      </c>
      <c r="R472" s="2">
        <f>IF(A472=orden_agrupada!A472,orden_agrupada!D472/60,-1)</f>
        <v>0.95</v>
      </c>
      <c r="S472" s="6">
        <f t="shared" si="53"/>
        <v>4.5138888888565515E-2</v>
      </c>
      <c r="T472" s="6" t="str">
        <f t="shared" si="54"/>
        <v>SI</v>
      </c>
      <c r="U472" s="6" t="str">
        <f t="shared" si="55"/>
        <v>miércoles</v>
      </c>
      <c r="V472" s="7">
        <f>IF(A472=orden_agrupada!A472,orden_agrupada!B472,-1)</f>
        <v>105</v>
      </c>
      <c r="W472" s="7">
        <f>IF(A472=orden_agrupada!A472,orden_agrupada!C472,-1)</f>
        <v>42</v>
      </c>
    </row>
    <row r="473" spans="1:23" x14ac:dyDescent="0.3">
      <c r="A473">
        <v>472</v>
      </c>
      <c r="B473" t="s">
        <v>451</v>
      </c>
      <c r="C473">
        <v>2</v>
      </c>
      <c r="D473" s="1">
        <v>45021.164583333331</v>
      </c>
      <c r="E473" s="1">
        <v>45021.286111111112</v>
      </c>
      <c r="F473" t="s">
        <v>26</v>
      </c>
      <c r="G473" t="s">
        <v>14</v>
      </c>
      <c r="H473" t="s">
        <v>22</v>
      </c>
      <c r="I473" s="7">
        <v>36.79</v>
      </c>
      <c r="J473" t="s">
        <v>43</v>
      </c>
      <c r="K473" t="s">
        <v>52</v>
      </c>
      <c r="L473" t="s">
        <v>41</v>
      </c>
      <c r="M473" s="7">
        <f>IF(A473=orden_agrupada!A473,orden_agrupada!B473,-1)+I473</f>
        <v>150.79</v>
      </c>
      <c r="N473" s="5">
        <f t="shared" si="49"/>
        <v>45021.164583333331</v>
      </c>
      <c r="O473" s="6">
        <f t="shared" si="50"/>
        <v>45021.164583333331</v>
      </c>
      <c r="P473" s="6">
        <f t="shared" si="51"/>
        <v>45021.286111111112</v>
      </c>
      <c r="Q473" s="6">
        <f t="shared" si="52"/>
        <v>0.13194444444767819</v>
      </c>
      <c r="R473" s="2">
        <f>IF(A473=orden_agrupada!A473,orden_agrupada!D473/60,-1)</f>
        <v>1.2166666666666666</v>
      </c>
      <c r="S473" s="6">
        <f t="shared" si="53"/>
        <v>8.1250000003233763E-2</v>
      </c>
      <c r="T473" s="6" t="str">
        <f t="shared" si="54"/>
        <v>SI</v>
      </c>
      <c r="U473" s="6" t="str">
        <f t="shared" si="55"/>
        <v>miércoles</v>
      </c>
      <c r="V473" s="7">
        <f>IF(A473=orden_agrupada!A473,orden_agrupada!B473,-1)</f>
        <v>114</v>
      </c>
      <c r="W473" s="7">
        <f>IF(A473=orden_agrupada!A473,orden_agrupada!C473,-1)</f>
        <v>46</v>
      </c>
    </row>
    <row r="474" spans="1:23" x14ac:dyDescent="0.3">
      <c r="A474">
        <v>473</v>
      </c>
      <c r="B474" t="s">
        <v>452</v>
      </c>
      <c r="C474">
        <v>4</v>
      </c>
      <c r="D474" s="1">
        <v>45022.15</v>
      </c>
      <c r="E474" s="1">
        <v>45022.294444444444</v>
      </c>
      <c r="F474" t="s">
        <v>26</v>
      </c>
      <c r="G474" t="s">
        <v>14</v>
      </c>
      <c r="H474" t="s">
        <v>15</v>
      </c>
      <c r="I474" s="7">
        <v>15.63</v>
      </c>
      <c r="J474" t="s">
        <v>43</v>
      </c>
      <c r="K474" t="s">
        <v>33</v>
      </c>
      <c r="L474" t="s">
        <v>47</v>
      </c>
      <c r="M474" s="7">
        <f>IF(A474=orden_agrupada!A474,orden_agrupada!B474,-1)+I474</f>
        <v>94.63</v>
      </c>
      <c r="N474" s="5">
        <f t="shared" si="49"/>
        <v>45022.15</v>
      </c>
      <c r="O474" s="6">
        <f t="shared" si="50"/>
        <v>45022.15</v>
      </c>
      <c r="P474" s="6">
        <f t="shared" si="51"/>
        <v>45022.294444444444</v>
      </c>
      <c r="Q474" s="6">
        <f t="shared" si="52"/>
        <v>0.15486111110900916</v>
      </c>
      <c r="R474" s="2">
        <f>IF(A474=orden_agrupada!A474,orden_agrupada!D474/60,-1)</f>
        <v>1.0166666666666666</v>
      </c>
      <c r="S474" s="6">
        <f t="shared" si="53"/>
        <v>0.11249999999789806</v>
      </c>
      <c r="T474" s="6" t="str">
        <f t="shared" si="54"/>
        <v>SI</v>
      </c>
      <c r="U474" s="6" t="str">
        <f t="shared" si="55"/>
        <v>jueves</v>
      </c>
      <c r="V474" s="7">
        <f>IF(A474=orden_agrupada!A474,orden_agrupada!B474,-1)</f>
        <v>79</v>
      </c>
      <c r="W474" s="7">
        <f>IF(A474=orden_agrupada!A474,orden_agrupada!C474,-1)</f>
        <v>32</v>
      </c>
    </row>
    <row r="475" spans="1:23" x14ac:dyDescent="0.3">
      <c r="A475">
        <v>474</v>
      </c>
      <c r="B475" t="s">
        <v>453</v>
      </c>
      <c r="C475">
        <v>6</v>
      </c>
      <c r="D475" s="1">
        <v>45022.077777777777</v>
      </c>
      <c r="E475" s="1">
        <v>45022.147222222222</v>
      </c>
      <c r="F475" t="s">
        <v>36</v>
      </c>
      <c r="G475" t="s">
        <v>14</v>
      </c>
      <c r="H475" t="s">
        <v>27</v>
      </c>
      <c r="I475" s="7">
        <v>21.66</v>
      </c>
      <c r="J475" t="s">
        <v>28</v>
      </c>
      <c r="K475" t="s">
        <v>37</v>
      </c>
      <c r="L475" t="s">
        <v>53</v>
      </c>
      <c r="M475" s="7">
        <f>IF(A475=orden_agrupada!A475,orden_agrupada!B475,-1)+I475</f>
        <v>199.66</v>
      </c>
      <c r="N475" s="5">
        <f t="shared" si="49"/>
        <v>45022.077777777777</v>
      </c>
      <c r="O475" s="6">
        <f t="shared" si="50"/>
        <v>45022.077777777777</v>
      </c>
      <c r="P475" s="6">
        <f t="shared" si="51"/>
        <v>45022.147222222222</v>
      </c>
      <c r="Q475" s="6">
        <f t="shared" si="52"/>
        <v>6.9444444445252884E-2</v>
      </c>
      <c r="R475" s="2">
        <f>IF(A475=orden_agrupada!A475,orden_agrupada!D475/60,-1)</f>
        <v>2.6833333333333331</v>
      </c>
      <c r="S475" s="6">
        <f t="shared" si="53"/>
        <v>0</v>
      </c>
      <c r="T475" s="6" t="str">
        <f t="shared" si="54"/>
        <v>NO</v>
      </c>
      <c r="U475" s="6" t="str">
        <f t="shared" si="55"/>
        <v>jueves</v>
      </c>
      <c r="V475" s="7">
        <f>IF(A475=orden_agrupada!A475,orden_agrupada!B475,-1)</f>
        <v>178</v>
      </c>
      <c r="W475" s="7">
        <f>IF(A475=orden_agrupada!A475,orden_agrupada!C475,-1)</f>
        <v>74</v>
      </c>
    </row>
    <row r="476" spans="1:23" x14ac:dyDescent="0.3">
      <c r="A476">
        <v>475</v>
      </c>
      <c r="B476" t="s">
        <v>360</v>
      </c>
      <c r="C476">
        <v>4</v>
      </c>
      <c r="D476" s="1">
        <v>45022.136805555558</v>
      </c>
      <c r="E476" s="1">
        <v>45022.243055555555</v>
      </c>
      <c r="F476" t="s">
        <v>32</v>
      </c>
      <c r="G476" t="s">
        <v>40</v>
      </c>
      <c r="H476" t="s">
        <v>15</v>
      </c>
      <c r="I476" s="7">
        <v>19.55</v>
      </c>
      <c r="J476" t="s">
        <v>43</v>
      </c>
      <c r="K476" t="s">
        <v>33</v>
      </c>
      <c r="L476" t="s">
        <v>18</v>
      </c>
      <c r="M476" s="7">
        <f>IF(A476=orden_agrupada!A476,orden_agrupada!B476,-1)+I476</f>
        <v>193.55</v>
      </c>
      <c r="N476" s="5">
        <f t="shared" si="49"/>
        <v>45022.136805555558</v>
      </c>
      <c r="O476" s="6">
        <f t="shared" si="50"/>
        <v>45022.136805555558</v>
      </c>
      <c r="P476" s="6">
        <f t="shared" si="51"/>
        <v>45022.243055555555</v>
      </c>
      <c r="Q476" s="6">
        <f t="shared" si="52"/>
        <v>0.11666666666375629</v>
      </c>
      <c r="R476" s="2">
        <f>IF(A476=orden_agrupada!A476,orden_agrupada!D476/60,-1)</f>
        <v>0.58333333333333337</v>
      </c>
      <c r="S476" s="6">
        <f t="shared" si="53"/>
        <v>9.2361111108200736E-2</v>
      </c>
      <c r="T476" s="6" t="str">
        <f t="shared" si="54"/>
        <v>SI</v>
      </c>
      <c r="U476" s="6" t="str">
        <f t="shared" si="55"/>
        <v>jueves</v>
      </c>
      <c r="V476" s="7">
        <f>IF(A476=orden_agrupada!A476,orden_agrupada!B476,-1)</f>
        <v>174</v>
      </c>
      <c r="W476" s="7">
        <f>IF(A476=orden_agrupada!A476,orden_agrupada!C476,-1)</f>
        <v>72</v>
      </c>
    </row>
    <row r="477" spans="1:23" x14ac:dyDescent="0.3">
      <c r="A477">
        <v>476</v>
      </c>
      <c r="B477" t="s">
        <v>454</v>
      </c>
      <c r="C477">
        <v>2</v>
      </c>
      <c r="D477" s="1">
        <v>45022.002083333333</v>
      </c>
      <c r="E477" s="1">
        <v>45022.074305555558</v>
      </c>
      <c r="F477" t="s">
        <v>13</v>
      </c>
      <c r="G477" t="s">
        <v>21</v>
      </c>
      <c r="H477" t="s">
        <v>15</v>
      </c>
      <c r="I477" s="7">
        <v>43.53</v>
      </c>
      <c r="J477" t="s">
        <v>43</v>
      </c>
      <c r="K477" t="s">
        <v>33</v>
      </c>
      <c r="L477" t="s">
        <v>18</v>
      </c>
      <c r="M477" s="7">
        <f>IF(A477=orden_agrupada!A477,orden_agrupada!B477,-1)+I477</f>
        <v>261.52999999999997</v>
      </c>
      <c r="N477" s="5">
        <f t="shared" si="49"/>
        <v>45022.002083333333</v>
      </c>
      <c r="O477" s="6">
        <f t="shared" si="50"/>
        <v>45022.002083333333</v>
      </c>
      <c r="P477" s="6">
        <f t="shared" si="51"/>
        <v>45022.074305555558</v>
      </c>
      <c r="Q477" s="6">
        <f t="shared" si="52"/>
        <v>8.2638888891475901E-2</v>
      </c>
      <c r="R477" s="2">
        <f>IF(A477=orden_agrupada!A477,orden_agrupada!D477/60,-1)</f>
        <v>1.9166666666666667</v>
      </c>
      <c r="S477" s="6">
        <f t="shared" si="53"/>
        <v>2.7777777803647957E-3</v>
      </c>
      <c r="T477" s="6" t="str">
        <f t="shared" si="54"/>
        <v>SI</v>
      </c>
      <c r="U477" s="6" t="str">
        <f t="shared" si="55"/>
        <v>jueves</v>
      </c>
      <c r="V477" s="7">
        <f>IF(A477=orden_agrupada!A477,orden_agrupada!B477,-1)</f>
        <v>218</v>
      </c>
      <c r="W477" s="7">
        <f>IF(A477=orden_agrupada!A477,orden_agrupada!C477,-1)</f>
        <v>88</v>
      </c>
    </row>
    <row r="478" spans="1:23" x14ac:dyDescent="0.3">
      <c r="A478">
        <v>477</v>
      </c>
      <c r="B478" t="s">
        <v>455</v>
      </c>
      <c r="C478">
        <v>6</v>
      </c>
      <c r="D478" s="1">
        <v>45022.068749999999</v>
      </c>
      <c r="E478" s="1">
        <v>45022.123611111114</v>
      </c>
      <c r="F478" t="s">
        <v>36</v>
      </c>
      <c r="G478" t="s">
        <v>21</v>
      </c>
      <c r="H478" t="s">
        <v>27</v>
      </c>
      <c r="I478" s="7">
        <v>33.85</v>
      </c>
      <c r="J478" t="s">
        <v>16</v>
      </c>
      <c r="K478" t="s">
        <v>23</v>
      </c>
      <c r="L478" t="s">
        <v>53</v>
      </c>
      <c r="M478" s="7">
        <f>IF(A478=orden_agrupada!A478,orden_agrupada!B478,-1)+I478</f>
        <v>237.85</v>
      </c>
      <c r="N478" s="5">
        <f t="shared" si="49"/>
        <v>45022.068749999999</v>
      </c>
      <c r="O478" s="6">
        <f t="shared" si="50"/>
        <v>45022.068749999999</v>
      </c>
      <c r="P478" s="6">
        <f t="shared" si="51"/>
        <v>45022.123611111114</v>
      </c>
      <c r="Q478" s="6">
        <f t="shared" si="52"/>
        <v>5.4861111115314998E-2</v>
      </c>
      <c r="R478" s="2">
        <f>IF(A478=orden_agrupada!A478,orden_agrupada!D478/60,-1)</f>
        <v>1.9166666666666667</v>
      </c>
      <c r="S478" s="6">
        <f t="shared" si="53"/>
        <v>0</v>
      </c>
      <c r="T478" s="6" t="str">
        <f t="shared" si="54"/>
        <v>NO</v>
      </c>
      <c r="U478" s="6" t="str">
        <f t="shared" si="55"/>
        <v>jueves</v>
      </c>
      <c r="V478" s="7">
        <f>IF(A478=orden_agrupada!A478,orden_agrupada!B478,-1)</f>
        <v>204</v>
      </c>
      <c r="W478" s="7">
        <f>IF(A478=orden_agrupada!A478,orden_agrupada!C478,-1)</f>
        <v>82</v>
      </c>
    </row>
    <row r="479" spans="1:23" x14ac:dyDescent="0.3">
      <c r="A479">
        <v>478</v>
      </c>
      <c r="B479" t="s">
        <v>150</v>
      </c>
      <c r="C479">
        <v>5</v>
      </c>
      <c r="D479" s="1">
        <v>45022.000694444447</v>
      </c>
      <c r="E479" s="1">
        <v>45022.144444444442</v>
      </c>
      <c r="F479" t="s">
        <v>20</v>
      </c>
      <c r="G479" t="s">
        <v>14</v>
      </c>
      <c r="H479" t="s">
        <v>22</v>
      </c>
      <c r="I479" s="7">
        <v>32.78</v>
      </c>
      <c r="J479" t="s">
        <v>43</v>
      </c>
      <c r="K479" t="s">
        <v>49</v>
      </c>
      <c r="L479" t="s">
        <v>50</v>
      </c>
      <c r="M479" s="7">
        <f>IF(A479=orden_agrupada!A479,orden_agrupada!B479,-1)+I479</f>
        <v>150.78</v>
      </c>
      <c r="N479" s="5">
        <f t="shared" si="49"/>
        <v>45022.000694444447</v>
      </c>
      <c r="O479" s="6">
        <f t="shared" si="50"/>
        <v>45022.000694444447</v>
      </c>
      <c r="P479" s="6">
        <f t="shared" si="51"/>
        <v>45022.144444444442</v>
      </c>
      <c r="Q479" s="6">
        <f t="shared" si="52"/>
        <v>0.15416666666230108</v>
      </c>
      <c r="R479" s="2">
        <f>IF(A479=orden_agrupada!A479,orden_agrupada!D479/60,-1)</f>
        <v>1.5</v>
      </c>
      <c r="S479" s="6">
        <f t="shared" si="53"/>
        <v>9.1666666662301083E-2</v>
      </c>
      <c r="T479" s="6" t="str">
        <f t="shared" si="54"/>
        <v>SI</v>
      </c>
      <c r="U479" s="6" t="str">
        <f t="shared" si="55"/>
        <v>jueves</v>
      </c>
      <c r="V479" s="7">
        <f>IF(A479=orden_agrupada!A479,orden_agrupada!B479,-1)</f>
        <v>118</v>
      </c>
      <c r="W479" s="7">
        <f>IF(A479=orden_agrupada!A479,orden_agrupada!C479,-1)</f>
        <v>48</v>
      </c>
    </row>
    <row r="480" spans="1:23" x14ac:dyDescent="0.3">
      <c r="A480">
        <v>479</v>
      </c>
      <c r="B480" t="s">
        <v>104</v>
      </c>
      <c r="C480">
        <v>3</v>
      </c>
      <c r="D480" s="1">
        <v>45022.029166666667</v>
      </c>
      <c r="E480" s="1">
        <v>45022.1875</v>
      </c>
      <c r="F480" t="s">
        <v>13</v>
      </c>
      <c r="G480" t="s">
        <v>14</v>
      </c>
      <c r="H480" t="s">
        <v>15</v>
      </c>
      <c r="I480" s="7">
        <v>39.58</v>
      </c>
      <c r="J480" t="s">
        <v>16</v>
      </c>
      <c r="K480" t="s">
        <v>79</v>
      </c>
      <c r="L480" t="s">
        <v>71</v>
      </c>
      <c r="M480" s="7">
        <f>IF(A480=orden_agrupada!A480,orden_agrupada!B480,-1)+I480</f>
        <v>91.58</v>
      </c>
      <c r="N480" s="5">
        <f t="shared" si="49"/>
        <v>45022.029166666667</v>
      </c>
      <c r="O480" s="6">
        <f t="shared" si="50"/>
        <v>45022.029166666667</v>
      </c>
      <c r="P480" s="6">
        <f t="shared" si="51"/>
        <v>45022.1875</v>
      </c>
      <c r="Q480" s="6">
        <f t="shared" si="52"/>
        <v>0.15833333333284827</v>
      </c>
      <c r="R480" s="2">
        <f>IF(A480=orden_agrupada!A480,orden_agrupada!D480/60,-1)</f>
        <v>1.3833333333333333</v>
      </c>
      <c r="S480" s="6">
        <f t="shared" si="53"/>
        <v>0.10069444444395939</v>
      </c>
      <c r="T480" s="6" t="str">
        <f t="shared" si="54"/>
        <v>SI</v>
      </c>
      <c r="U480" s="6" t="str">
        <f t="shared" si="55"/>
        <v>jueves</v>
      </c>
      <c r="V480" s="7">
        <f>IF(A480=orden_agrupada!A480,orden_agrupada!B480,-1)</f>
        <v>52</v>
      </c>
      <c r="W480" s="7">
        <f>IF(A480=orden_agrupada!A480,orden_agrupada!C480,-1)</f>
        <v>22</v>
      </c>
    </row>
    <row r="481" spans="1:23" x14ac:dyDescent="0.3">
      <c r="A481">
        <v>480</v>
      </c>
      <c r="B481" t="s">
        <v>456</v>
      </c>
      <c r="C481">
        <v>5</v>
      </c>
      <c r="D481" s="1">
        <v>45022.143055555556</v>
      </c>
      <c r="E481" s="1">
        <v>45022.304861111108</v>
      </c>
      <c r="F481" t="s">
        <v>32</v>
      </c>
      <c r="G481" t="s">
        <v>21</v>
      </c>
      <c r="H481" t="s">
        <v>22</v>
      </c>
      <c r="I481" s="7">
        <v>18.63</v>
      </c>
      <c r="J481" t="s">
        <v>16</v>
      </c>
      <c r="K481" t="s">
        <v>52</v>
      </c>
      <c r="L481" t="s">
        <v>41</v>
      </c>
      <c r="M481" s="7">
        <f>IF(A481=orden_agrupada!A481,orden_agrupada!B481,-1)+I481</f>
        <v>177.63</v>
      </c>
      <c r="N481" s="5">
        <f t="shared" si="49"/>
        <v>45022.143055555556</v>
      </c>
      <c r="O481" s="6">
        <f t="shared" si="50"/>
        <v>45022.143055555556</v>
      </c>
      <c r="P481" s="6">
        <f t="shared" si="51"/>
        <v>45022.304861111108</v>
      </c>
      <c r="Q481" s="6">
        <f t="shared" si="52"/>
        <v>0.16180555555183673</v>
      </c>
      <c r="R481" s="2">
        <f>IF(A481=orden_agrupada!A481,orden_agrupada!D481/60,-1)</f>
        <v>1.0833333333333333</v>
      </c>
      <c r="S481" s="6">
        <f t="shared" si="53"/>
        <v>0.11666666666294785</v>
      </c>
      <c r="T481" s="6" t="str">
        <f t="shared" si="54"/>
        <v>SI</v>
      </c>
      <c r="U481" s="6" t="str">
        <f t="shared" si="55"/>
        <v>jueves</v>
      </c>
      <c r="V481" s="7">
        <f>IF(A481=orden_agrupada!A481,orden_agrupada!B481,-1)</f>
        <v>159</v>
      </c>
      <c r="W481" s="7">
        <f>IF(A481=orden_agrupada!A481,orden_agrupada!C481,-1)</f>
        <v>64</v>
      </c>
    </row>
    <row r="482" spans="1:23" x14ac:dyDescent="0.3">
      <c r="A482">
        <v>481</v>
      </c>
      <c r="B482" t="s">
        <v>457</v>
      </c>
      <c r="C482">
        <v>4</v>
      </c>
      <c r="D482" s="1">
        <v>45022.081250000003</v>
      </c>
      <c r="E482" s="1">
        <v>45022.196527777778</v>
      </c>
      <c r="F482" t="s">
        <v>20</v>
      </c>
      <c r="G482" t="s">
        <v>14</v>
      </c>
      <c r="H482" t="s">
        <v>27</v>
      </c>
      <c r="I482" s="7">
        <v>42.02</v>
      </c>
      <c r="J482" t="s">
        <v>16</v>
      </c>
      <c r="K482" t="s">
        <v>37</v>
      </c>
      <c r="L482" t="s">
        <v>74</v>
      </c>
      <c r="M482" s="7">
        <f>IF(A482=orden_agrupada!A482,orden_agrupada!B482,-1)+I482</f>
        <v>94.02000000000001</v>
      </c>
      <c r="N482" s="5">
        <f t="shared" si="49"/>
        <v>45022.081250000003</v>
      </c>
      <c r="O482" s="6">
        <f t="shared" si="50"/>
        <v>45022.081250000003</v>
      </c>
      <c r="P482" s="6">
        <f t="shared" si="51"/>
        <v>45022.196527777778</v>
      </c>
      <c r="Q482" s="6">
        <f t="shared" si="52"/>
        <v>0.11527777777519077</v>
      </c>
      <c r="R482" s="2">
        <f>IF(A482=orden_agrupada!A482,orden_agrupada!D482/60,-1)</f>
        <v>0.96666666666666667</v>
      </c>
      <c r="S482" s="6">
        <f t="shared" si="53"/>
        <v>7.4999999997412997E-2</v>
      </c>
      <c r="T482" s="6" t="str">
        <f t="shared" si="54"/>
        <v>SI</v>
      </c>
      <c r="U482" s="6" t="str">
        <f t="shared" si="55"/>
        <v>jueves</v>
      </c>
      <c r="V482" s="7">
        <f>IF(A482=orden_agrupada!A482,orden_agrupada!B482,-1)</f>
        <v>52</v>
      </c>
      <c r="W482" s="7">
        <f>IF(A482=orden_agrupada!A482,orden_agrupada!C482,-1)</f>
        <v>22</v>
      </c>
    </row>
    <row r="483" spans="1:23" x14ac:dyDescent="0.3">
      <c r="A483">
        <v>482</v>
      </c>
      <c r="B483" t="s">
        <v>205</v>
      </c>
      <c r="C483">
        <v>4</v>
      </c>
      <c r="D483" s="1">
        <v>45022.02847222222</v>
      </c>
      <c r="E483" s="1">
        <v>45022.124305555553</v>
      </c>
      <c r="F483" t="s">
        <v>13</v>
      </c>
      <c r="G483" t="s">
        <v>21</v>
      </c>
      <c r="H483" t="s">
        <v>27</v>
      </c>
      <c r="I483" s="7">
        <v>18.84</v>
      </c>
      <c r="J483" t="s">
        <v>28</v>
      </c>
      <c r="K483" t="s">
        <v>23</v>
      </c>
      <c r="L483" t="s">
        <v>90</v>
      </c>
      <c r="M483" s="7">
        <f>IF(A483=orden_agrupada!A483,orden_agrupada!B483,-1)+I483</f>
        <v>81.84</v>
      </c>
      <c r="N483" s="5">
        <f t="shared" si="49"/>
        <v>45022.02847222222</v>
      </c>
      <c r="O483" s="6">
        <f t="shared" si="50"/>
        <v>45022.02847222222</v>
      </c>
      <c r="P483" s="6">
        <f t="shared" si="51"/>
        <v>45022.124305555553</v>
      </c>
      <c r="Q483" s="6">
        <f t="shared" si="52"/>
        <v>9.5833333332848269E-2</v>
      </c>
      <c r="R483" s="2">
        <f>IF(A483=orden_agrupada!A483,orden_agrupada!D483/60,-1)</f>
        <v>0.35</v>
      </c>
      <c r="S483" s="6">
        <f t="shared" si="53"/>
        <v>8.1249999999514932E-2</v>
      </c>
      <c r="T483" s="6" t="str">
        <f t="shared" si="54"/>
        <v>SI</v>
      </c>
      <c r="U483" s="6" t="str">
        <f t="shared" si="55"/>
        <v>jueves</v>
      </c>
      <c r="V483" s="7">
        <f>IF(A483=orden_agrupada!A483,orden_agrupada!B483,-1)</f>
        <v>63</v>
      </c>
      <c r="W483" s="7">
        <f>IF(A483=orden_agrupada!A483,orden_agrupada!C483,-1)</f>
        <v>24</v>
      </c>
    </row>
    <row r="484" spans="1:23" x14ac:dyDescent="0.3">
      <c r="A484">
        <v>483</v>
      </c>
      <c r="B484" t="s">
        <v>458</v>
      </c>
      <c r="C484">
        <v>4</v>
      </c>
      <c r="D484" s="1">
        <v>45022.159722222219</v>
      </c>
      <c r="E484" s="1">
        <v>45022.292361111111</v>
      </c>
      <c r="F484" t="s">
        <v>20</v>
      </c>
      <c r="G484" t="s">
        <v>14</v>
      </c>
      <c r="H484" t="s">
        <v>27</v>
      </c>
      <c r="I484" s="7">
        <v>12.74</v>
      </c>
      <c r="J484" t="s">
        <v>16</v>
      </c>
      <c r="K484" t="s">
        <v>64</v>
      </c>
      <c r="L484" t="s">
        <v>102</v>
      </c>
      <c r="M484" s="7">
        <f>IF(A484=orden_agrupada!A484,orden_agrupada!B484,-1)+I484</f>
        <v>93.74</v>
      </c>
      <c r="N484" s="5">
        <f t="shared" si="49"/>
        <v>45022.159722222219</v>
      </c>
      <c r="O484" s="6">
        <f t="shared" si="50"/>
        <v>45022.159722222219</v>
      </c>
      <c r="P484" s="6">
        <f t="shared" si="51"/>
        <v>45022.292361111111</v>
      </c>
      <c r="Q484" s="6">
        <f t="shared" si="52"/>
        <v>0.13263888889196096</v>
      </c>
      <c r="R484" s="2">
        <f>IF(A484=orden_agrupada!A484,orden_agrupada!D484/60,-1)</f>
        <v>0.8833333333333333</v>
      </c>
      <c r="S484" s="6">
        <f t="shared" si="53"/>
        <v>9.583333333640541E-2</v>
      </c>
      <c r="T484" s="6" t="str">
        <f t="shared" si="54"/>
        <v>SI</v>
      </c>
      <c r="U484" s="6" t="str">
        <f t="shared" si="55"/>
        <v>jueves</v>
      </c>
      <c r="V484" s="7">
        <f>IF(A484=orden_agrupada!A484,orden_agrupada!B484,-1)</f>
        <v>81</v>
      </c>
      <c r="W484" s="7">
        <f>IF(A484=orden_agrupada!A484,orden_agrupada!C484,-1)</f>
        <v>33</v>
      </c>
    </row>
    <row r="485" spans="1:23" x14ac:dyDescent="0.3">
      <c r="A485">
        <v>484</v>
      </c>
      <c r="B485" t="s">
        <v>459</v>
      </c>
      <c r="C485">
        <v>2</v>
      </c>
      <c r="D485" s="1">
        <v>45022.064583333333</v>
      </c>
      <c r="E485" s="1">
        <v>45022.188194444447</v>
      </c>
      <c r="F485" t="s">
        <v>36</v>
      </c>
      <c r="G485" t="s">
        <v>14</v>
      </c>
      <c r="H485" t="s">
        <v>27</v>
      </c>
      <c r="I485" s="7">
        <v>22.76</v>
      </c>
      <c r="J485" t="s">
        <v>28</v>
      </c>
      <c r="K485" t="s">
        <v>67</v>
      </c>
      <c r="L485" t="s">
        <v>81</v>
      </c>
      <c r="M485" s="7">
        <f>IF(A485=orden_agrupada!A485,orden_agrupada!B485,-1)+I485</f>
        <v>97.76</v>
      </c>
      <c r="N485" s="5">
        <f t="shared" si="49"/>
        <v>45022.064583333333</v>
      </c>
      <c r="O485" s="6">
        <f t="shared" si="50"/>
        <v>45022.064583333333</v>
      </c>
      <c r="P485" s="6">
        <f t="shared" si="51"/>
        <v>45022.188194444447</v>
      </c>
      <c r="Q485" s="6">
        <f t="shared" si="52"/>
        <v>0.12361111111385981</v>
      </c>
      <c r="R485" s="2">
        <f>IF(A485=orden_agrupada!A485,orden_agrupada!D485/60,-1)</f>
        <v>0.56666666666666665</v>
      </c>
      <c r="S485" s="6">
        <f t="shared" si="53"/>
        <v>0.1000000000027487</v>
      </c>
      <c r="T485" s="6" t="str">
        <f t="shared" si="54"/>
        <v>SI</v>
      </c>
      <c r="U485" s="6" t="str">
        <f t="shared" si="55"/>
        <v>jueves</v>
      </c>
      <c r="V485" s="7">
        <f>IF(A485=orden_agrupada!A485,orden_agrupada!B485,-1)</f>
        <v>75</v>
      </c>
      <c r="W485" s="7">
        <f>IF(A485=orden_agrupada!A485,orden_agrupada!C485,-1)</f>
        <v>30</v>
      </c>
    </row>
    <row r="486" spans="1:23" x14ac:dyDescent="0.3">
      <c r="A486">
        <v>485</v>
      </c>
      <c r="B486" t="s">
        <v>350</v>
      </c>
      <c r="C486">
        <v>5</v>
      </c>
      <c r="D486" s="1">
        <v>45022.041666666664</v>
      </c>
      <c r="E486" s="1">
        <v>45022.119444444441</v>
      </c>
      <c r="F486" t="s">
        <v>32</v>
      </c>
      <c r="G486" t="s">
        <v>40</v>
      </c>
      <c r="H486" t="s">
        <v>27</v>
      </c>
      <c r="I486" s="7">
        <v>39.07</v>
      </c>
      <c r="J486" t="s">
        <v>16</v>
      </c>
      <c r="K486" t="s">
        <v>49</v>
      </c>
      <c r="L486" t="s">
        <v>18</v>
      </c>
      <c r="M486" s="7">
        <f>IF(A486=orden_agrupada!A486,orden_agrupada!B486,-1)+I486</f>
        <v>183.07</v>
      </c>
      <c r="N486" s="5">
        <f t="shared" si="49"/>
        <v>45022.041666666664</v>
      </c>
      <c r="O486" s="6">
        <f t="shared" si="50"/>
        <v>45022.041666666664</v>
      </c>
      <c r="P486" s="6">
        <f t="shared" si="51"/>
        <v>45022.119444444441</v>
      </c>
      <c r="Q486" s="6">
        <f t="shared" si="52"/>
        <v>7.7777777776645962E-2</v>
      </c>
      <c r="R486" s="2">
        <f>IF(A486=orden_agrupada!A486,orden_agrupada!D486/60,-1)</f>
        <v>1.3166666666666667</v>
      </c>
      <c r="S486" s="6">
        <f t="shared" si="53"/>
        <v>2.2916666665534852E-2</v>
      </c>
      <c r="T486" s="6" t="str">
        <f t="shared" si="54"/>
        <v>SI</v>
      </c>
      <c r="U486" s="6" t="str">
        <f t="shared" si="55"/>
        <v>jueves</v>
      </c>
      <c r="V486" s="7">
        <f>IF(A486=orden_agrupada!A486,orden_agrupada!B486,-1)</f>
        <v>144</v>
      </c>
      <c r="W486" s="7">
        <f>IF(A486=orden_agrupada!A486,orden_agrupada!C486,-1)</f>
        <v>58</v>
      </c>
    </row>
    <row r="487" spans="1:23" x14ac:dyDescent="0.3">
      <c r="A487">
        <v>486</v>
      </c>
      <c r="B487" t="s">
        <v>460</v>
      </c>
      <c r="C487">
        <v>3</v>
      </c>
      <c r="D487" s="1">
        <v>45022.115972222222</v>
      </c>
      <c r="E487" s="1">
        <v>45022.258333333331</v>
      </c>
      <c r="F487" t="s">
        <v>20</v>
      </c>
      <c r="G487" t="s">
        <v>21</v>
      </c>
      <c r="H487" t="s">
        <v>15</v>
      </c>
      <c r="I487" s="7">
        <v>12.66</v>
      </c>
      <c r="J487" t="s">
        <v>43</v>
      </c>
      <c r="K487" t="s">
        <v>23</v>
      </c>
      <c r="L487" t="s">
        <v>93</v>
      </c>
      <c r="M487" s="7">
        <f>IF(A487=orden_agrupada!A487,orden_agrupada!B487,-1)+I487</f>
        <v>162.66</v>
      </c>
      <c r="N487" s="5">
        <f t="shared" si="49"/>
        <v>45022.115972222222</v>
      </c>
      <c r="O487" s="6">
        <f t="shared" si="50"/>
        <v>45022.115972222222</v>
      </c>
      <c r="P487" s="6">
        <f t="shared" si="51"/>
        <v>45022.258333333331</v>
      </c>
      <c r="Q487" s="6">
        <f t="shared" si="52"/>
        <v>0.15277777777616089</v>
      </c>
      <c r="R487" s="2">
        <f>IF(A487=orden_agrupada!A487,orden_agrupada!D487/60,-1)</f>
        <v>0.98333333333333328</v>
      </c>
      <c r="S487" s="6">
        <f t="shared" si="53"/>
        <v>0.11180555555393867</v>
      </c>
      <c r="T487" s="6" t="str">
        <f t="shared" si="54"/>
        <v>SI</v>
      </c>
      <c r="U487" s="6" t="str">
        <f t="shared" si="55"/>
        <v>jueves</v>
      </c>
      <c r="V487" s="7">
        <f>IF(A487=orden_agrupada!A487,orden_agrupada!B487,-1)</f>
        <v>150</v>
      </c>
      <c r="W487" s="7">
        <f>IF(A487=orden_agrupada!A487,orden_agrupada!C487,-1)</f>
        <v>60</v>
      </c>
    </row>
    <row r="488" spans="1:23" x14ac:dyDescent="0.3">
      <c r="A488">
        <v>487</v>
      </c>
      <c r="B488" t="s">
        <v>118</v>
      </c>
      <c r="C488">
        <v>1</v>
      </c>
      <c r="D488" s="1">
        <v>45022.06527777778</v>
      </c>
      <c r="E488" s="1">
        <v>45022.159722222219</v>
      </c>
      <c r="F488" t="s">
        <v>20</v>
      </c>
      <c r="G488" t="s">
        <v>14</v>
      </c>
      <c r="H488" t="s">
        <v>27</v>
      </c>
      <c r="I488" s="7">
        <v>45.76</v>
      </c>
      <c r="J488" t="s">
        <v>43</v>
      </c>
      <c r="K488" t="s">
        <v>33</v>
      </c>
      <c r="L488" t="s">
        <v>53</v>
      </c>
      <c r="M488" s="7">
        <f>IF(A488=orden_agrupada!A488,orden_agrupada!B488,-1)+I488</f>
        <v>197.76</v>
      </c>
      <c r="N488" s="5">
        <f t="shared" si="49"/>
        <v>45022.06527777778</v>
      </c>
      <c r="O488" s="6">
        <f t="shared" si="50"/>
        <v>45022.06527777778</v>
      </c>
      <c r="P488" s="6">
        <f t="shared" si="51"/>
        <v>45022.159722222219</v>
      </c>
      <c r="Q488" s="6">
        <f t="shared" si="52"/>
        <v>0.10486111110609879</v>
      </c>
      <c r="R488" s="2">
        <f>IF(A488=orden_agrupada!A488,orden_agrupada!D488/60,-1)</f>
        <v>1.5333333333333334</v>
      </c>
      <c r="S488" s="6">
        <f t="shared" si="53"/>
        <v>4.0972222217209905E-2</v>
      </c>
      <c r="T488" s="6" t="str">
        <f t="shared" si="54"/>
        <v>SI</v>
      </c>
      <c r="U488" s="6" t="str">
        <f t="shared" si="55"/>
        <v>jueves</v>
      </c>
      <c r="V488" s="7">
        <f>IF(A488=orden_agrupada!A488,orden_agrupada!B488,-1)</f>
        <v>152</v>
      </c>
      <c r="W488" s="7">
        <f>IF(A488=orden_agrupada!A488,orden_agrupada!C488,-1)</f>
        <v>61</v>
      </c>
    </row>
    <row r="489" spans="1:23" x14ac:dyDescent="0.3">
      <c r="A489">
        <v>488</v>
      </c>
      <c r="B489" t="s">
        <v>461</v>
      </c>
      <c r="C489">
        <v>4</v>
      </c>
      <c r="D489" s="1">
        <v>45022</v>
      </c>
      <c r="E489" s="1">
        <v>45022.081944444442</v>
      </c>
      <c r="F489" t="s">
        <v>13</v>
      </c>
      <c r="G489" t="s">
        <v>14</v>
      </c>
      <c r="H489" t="s">
        <v>15</v>
      </c>
      <c r="I489" s="7">
        <v>37.380000000000003</v>
      </c>
      <c r="J489" t="s">
        <v>28</v>
      </c>
      <c r="K489" t="s">
        <v>79</v>
      </c>
      <c r="L489" t="s">
        <v>71</v>
      </c>
      <c r="M489" s="7">
        <f>IF(A489=orden_agrupada!A489,orden_agrupada!B489,-1)+I489</f>
        <v>222.38</v>
      </c>
      <c r="N489" s="5">
        <f t="shared" si="49"/>
        <v>45022</v>
      </c>
      <c r="O489" s="6">
        <f t="shared" si="50"/>
        <v>45022</v>
      </c>
      <c r="P489" s="6">
        <f t="shared" si="51"/>
        <v>45022.081944444442</v>
      </c>
      <c r="Q489" s="6">
        <f t="shared" si="52"/>
        <v>8.1944444442342501E-2</v>
      </c>
      <c r="R489" s="2">
        <f>IF(A489=orden_agrupada!A489,orden_agrupada!D489/60,-1)</f>
        <v>2.0666666666666669</v>
      </c>
      <c r="S489" s="6">
        <f t="shared" si="53"/>
        <v>0</v>
      </c>
      <c r="T489" s="6" t="str">
        <f t="shared" si="54"/>
        <v>NO</v>
      </c>
      <c r="U489" s="6" t="str">
        <f t="shared" si="55"/>
        <v>jueves</v>
      </c>
      <c r="V489" s="7">
        <f>IF(A489=orden_agrupada!A489,orden_agrupada!B489,-1)</f>
        <v>185</v>
      </c>
      <c r="W489" s="7">
        <f>IF(A489=orden_agrupada!A489,orden_agrupada!C489,-1)</f>
        <v>75</v>
      </c>
    </row>
    <row r="490" spans="1:23" x14ac:dyDescent="0.3">
      <c r="A490">
        <v>489</v>
      </c>
      <c r="B490" t="s">
        <v>462</v>
      </c>
      <c r="C490">
        <v>1</v>
      </c>
      <c r="D490" s="1">
        <v>45022.122916666667</v>
      </c>
      <c r="E490" s="1">
        <v>45022.227083333331</v>
      </c>
      <c r="F490" t="s">
        <v>13</v>
      </c>
      <c r="G490" t="s">
        <v>21</v>
      </c>
      <c r="H490" t="s">
        <v>27</v>
      </c>
      <c r="I490" s="7">
        <v>22.27</v>
      </c>
      <c r="J490" t="s">
        <v>43</v>
      </c>
      <c r="K490" t="s">
        <v>79</v>
      </c>
      <c r="L490" t="s">
        <v>30</v>
      </c>
      <c r="M490" s="7">
        <f>IF(A490=orden_agrupada!A490,orden_agrupada!B490,-1)+I490</f>
        <v>171.27</v>
      </c>
      <c r="N490" s="5">
        <f t="shared" si="49"/>
        <v>45022.122916666667</v>
      </c>
      <c r="O490" s="6">
        <f t="shared" si="50"/>
        <v>45022.122916666667</v>
      </c>
      <c r="P490" s="6">
        <f t="shared" si="51"/>
        <v>45022.227083333331</v>
      </c>
      <c r="Q490" s="6">
        <f t="shared" si="52"/>
        <v>0.11458333333090802</v>
      </c>
      <c r="R490" s="2">
        <f>IF(A490=orden_agrupada!A490,orden_agrupada!D490/60,-1)</f>
        <v>0.56666666666666665</v>
      </c>
      <c r="S490" s="6">
        <f t="shared" si="53"/>
        <v>9.0972222219796908E-2</v>
      </c>
      <c r="T490" s="6" t="str">
        <f t="shared" si="54"/>
        <v>SI</v>
      </c>
      <c r="U490" s="6" t="str">
        <f t="shared" si="55"/>
        <v>jueves</v>
      </c>
      <c r="V490" s="7">
        <f>IF(A490=orden_agrupada!A490,orden_agrupada!B490,-1)</f>
        <v>149</v>
      </c>
      <c r="W490" s="7">
        <f>IF(A490=orden_agrupada!A490,orden_agrupada!C490,-1)</f>
        <v>57</v>
      </c>
    </row>
    <row r="491" spans="1:23" x14ac:dyDescent="0.3">
      <c r="A491">
        <v>490</v>
      </c>
      <c r="B491" t="s">
        <v>443</v>
      </c>
      <c r="C491">
        <v>2</v>
      </c>
      <c r="D491" s="1">
        <v>45022.138888888891</v>
      </c>
      <c r="E491" s="1">
        <v>45022.206250000003</v>
      </c>
      <c r="F491" t="s">
        <v>32</v>
      </c>
      <c r="G491" t="s">
        <v>14</v>
      </c>
      <c r="H491" t="s">
        <v>27</v>
      </c>
      <c r="I491" s="7">
        <v>26.79</v>
      </c>
      <c r="J491" t="s">
        <v>28</v>
      </c>
      <c r="K491" t="s">
        <v>23</v>
      </c>
      <c r="L491" t="s">
        <v>74</v>
      </c>
      <c r="M491" s="7">
        <f>IF(A491=orden_agrupada!A491,orden_agrupada!B491,-1)+I491</f>
        <v>238.79</v>
      </c>
      <c r="N491" s="5">
        <f t="shared" si="49"/>
        <v>45022.138888888891</v>
      </c>
      <c r="O491" s="6">
        <f t="shared" si="50"/>
        <v>45022.138888888891</v>
      </c>
      <c r="P491" s="6">
        <f t="shared" si="51"/>
        <v>45022.206250000003</v>
      </c>
      <c r="Q491" s="6">
        <f t="shared" si="52"/>
        <v>6.7361111112404615E-2</v>
      </c>
      <c r="R491" s="2">
        <f>IF(A491=orden_agrupada!A491,orden_agrupada!D491/60,-1)</f>
        <v>2.1833333333333331</v>
      </c>
      <c r="S491" s="6">
        <f t="shared" si="53"/>
        <v>0</v>
      </c>
      <c r="T491" s="6" t="str">
        <f t="shared" si="54"/>
        <v>NO</v>
      </c>
      <c r="U491" s="6" t="str">
        <f t="shared" si="55"/>
        <v>jueves</v>
      </c>
      <c r="V491" s="7">
        <f>IF(A491=orden_agrupada!A491,orden_agrupada!B491,-1)</f>
        <v>212</v>
      </c>
      <c r="W491" s="7">
        <f>IF(A491=orden_agrupada!A491,orden_agrupada!C491,-1)</f>
        <v>88</v>
      </c>
    </row>
    <row r="492" spans="1:23" x14ac:dyDescent="0.3">
      <c r="A492">
        <v>491</v>
      </c>
      <c r="B492" t="s">
        <v>415</v>
      </c>
      <c r="C492">
        <v>4</v>
      </c>
      <c r="D492" s="1">
        <v>45022.004861111112</v>
      </c>
      <c r="E492" s="1">
        <v>45022.109027777777</v>
      </c>
      <c r="F492" t="s">
        <v>36</v>
      </c>
      <c r="G492" t="s">
        <v>21</v>
      </c>
      <c r="H492" t="s">
        <v>27</v>
      </c>
      <c r="I492" s="7">
        <v>34.68</v>
      </c>
      <c r="J492" t="s">
        <v>43</v>
      </c>
      <c r="K492" t="s">
        <v>17</v>
      </c>
      <c r="L492" t="s">
        <v>58</v>
      </c>
      <c r="M492" s="7">
        <f>IF(A492=orden_agrupada!A492,orden_agrupada!B492,-1)+I492</f>
        <v>152.68</v>
      </c>
      <c r="N492" s="5">
        <f t="shared" si="49"/>
        <v>45022.004861111112</v>
      </c>
      <c r="O492" s="6">
        <f t="shared" si="50"/>
        <v>45022.004861111112</v>
      </c>
      <c r="P492" s="6">
        <f t="shared" si="51"/>
        <v>45022.109027777777</v>
      </c>
      <c r="Q492" s="6">
        <f t="shared" si="52"/>
        <v>0.11458333333090802</v>
      </c>
      <c r="R492" s="2">
        <f>IF(A492=orden_agrupada!A492,orden_agrupada!D492/60,-1)</f>
        <v>0.68333333333333335</v>
      </c>
      <c r="S492" s="6">
        <f t="shared" si="53"/>
        <v>8.6111111108685801E-2</v>
      </c>
      <c r="T492" s="6" t="str">
        <f t="shared" si="54"/>
        <v>SI</v>
      </c>
      <c r="U492" s="6" t="str">
        <f t="shared" si="55"/>
        <v>jueves</v>
      </c>
      <c r="V492" s="7">
        <f>IF(A492=orden_agrupada!A492,orden_agrupada!B492,-1)</f>
        <v>118</v>
      </c>
      <c r="W492" s="7">
        <f>IF(A492=orden_agrupada!A492,orden_agrupada!C492,-1)</f>
        <v>48</v>
      </c>
    </row>
    <row r="493" spans="1:23" x14ac:dyDescent="0.3">
      <c r="A493">
        <v>492</v>
      </c>
      <c r="B493" t="s">
        <v>463</v>
      </c>
      <c r="C493">
        <v>4</v>
      </c>
      <c r="D493" s="1">
        <v>45022.043749999997</v>
      </c>
      <c r="E493" s="1">
        <v>45022.191666666666</v>
      </c>
      <c r="F493" t="s">
        <v>20</v>
      </c>
      <c r="G493" t="s">
        <v>14</v>
      </c>
      <c r="H493" t="s">
        <v>27</v>
      </c>
      <c r="I493" s="7">
        <v>16.62</v>
      </c>
      <c r="J493" t="s">
        <v>16</v>
      </c>
      <c r="K493" t="s">
        <v>23</v>
      </c>
      <c r="L493" t="s">
        <v>34</v>
      </c>
      <c r="M493" s="7">
        <f>IF(A493=orden_agrupada!A493,orden_agrupada!B493,-1)+I493</f>
        <v>226.62</v>
      </c>
      <c r="N493" s="5">
        <f t="shared" si="49"/>
        <v>45022.043749999997</v>
      </c>
      <c r="O493" s="6">
        <f t="shared" si="50"/>
        <v>45022.043749999997</v>
      </c>
      <c r="P493" s="6">
        <f t="shared" si="51"/>
        <v>45022.191666666666</v>
      </c>
      <c r="Q493" s="6">
        <f t="shared" si="52"/>
        <v>0.14791666666860692</v>
      </c>
      <c r="R493" s="2">
        <f>IF(A493=orden_agrupada!A493,orden_agrupada!D493/60,-1)</f>
        <v>0.81666666666666665</v>
      </c>
      <c r="S493" s="6">
        <f t="shared" si="53"/>
        <v>0.11388888889082915</v>
      </c>
      <c r="T493" s="6" t="str">
        <f t="shared" si="54"/>
        <v>SI</v>
      </c>
      <c r="U493" s="6" t="str">
        <f t="shared" si="55"/>
        <v>jueves</v>
      </c>
      <c r="V493" s="7">
        <f>IF(A493=orden_agrupada!A493,orden_agrupada!B493,-1)</f>
        <v>210</v>
      </c>
      <c r="W493" s="7">
        <f>IF(A493=orden_agrupada!A493,orden_agrupada!C493,-1)</f>
        <v>83</v>
      </c>
    </row>
    <row r="494" spans="1:23" x14ac:dyDescent="0.3">
      <c r="A494">
        <v>493</v>
      </c>
      <c r="B494" t="s">
        <v>167</v>
      </c>
      <c r="C494">
        <v>2</v>
      </c>
      <c r="D494" s="1">
        <v>45022.021527777775</v>
      </c>
      <c r="E494" s="1">
        <v>45022.073611111111</v>
      </c>
      <c r="F494" t="s">
        <v>32</v>
      </c>
      <c r="G494" t="s">
        <v>14</v>
      </c>
      <c r="H494" t="s">
        <v>27</v>
      </c>
      <c r="I494" s="7">
        <v>32.67</v>
      </c>
      <c r="J494" t="s">
        <v>43</v>
      </c>
      <c r="K494" t="s">
        <v>37</v>
      </c>
      <c r="L494" t="s">
        <v>71</v>
      </c>
      <c r="M494" s="7">
        <f>IF(A494=orden_agrupada!A494,orden_agrupada!B494,-1)+I494</f>
        <v>86.67</v>
      </c>
      <c r="N494" s="5">
        <f t="shared" si="49"/>
        <v>45022.021527777775</v>
      </c>
      <c r="O494" s="6">
        <f t="shared" si="50"/>
        <v>45022.021527777775</v>
      </c>
      <c r="P494" s="6">
        <f t="shared" si="51"/>
        <v>45022.073611111111</v>
      </c>
      <c r="Q494" s="6">
        <f t="shared" si="52"/>
        <v>6.2500000002425324E-2</v>
      </c>
      <c r="R494" s="2">
        <f>IF(A494=orden_agrupada!A494,orden_agrupada!D494/60,-1)</f>
        <v>0.13333333333333333</v>
      </c>
      <c r="S494" s="6">
        <f t="shared" si="53"/>
        <v>5.6944444446869767E-2</v>
      </c>
      <c r="T494" s="6" t="str">
        <f t="shared" si="54"/>
        <v>SI</v>
      </c>
      <c r="U494" s="6" t="str">
        <f t="shared" si="55"/>
        <v>jueves</v>
      </c>
      <c r="V494" s="7">
        <f>IF(A494=orden_agrupada!A494,orden_agrupada!B494,-1)</f>
        <v>54</v>
      </c>
      <c r="W494" s="7">
        <f>IF(A494=orden_agrupada!A494,orden_agrupada!C494,-1)</f>
        <v>24</v>
      </c>
    </row>
    <row r="495" spans="1:23" x14ac:dyDescent="0.3">
      <c r="A495">
        <v>494</v>
      </c>
      <c r="B495" t="s">
        <v>349</v>
      </c>
      <c r="C495">
        <v>5</v>
      </c>
      <c r="D495" s="1">
        <v>45022.061111111114</v>
      </c>
      <c r="E495" s="1">
        <v>45022.200694444444</v>
      </c>
      <c r="F495" t="s">
        <v>20</v>
      </c>
      <c r="G495" t="s">
        <v>21</v>
      </c>
      <c r="H495" t="s">
        <v>27</v>
      </c>
      <c r="I495" s="7">
        <v>11.85</v>
      </c>
      <c r="J495" t="s">
        <v>16</v>
      </c>
      <c r="K495" t="s">
        <v>33</v>
      </c>
      <c r="L495" t="s">
        <v>45</v>
      </c>
      <c r="M495" s="7">
        <f>IF(A495=orden_agrupada!A495,orden_agrupada!B495,-1)+I495</f>
        <v>183.85</v>
      </c>
      <c r="N495" s="5">
        <f t="shared" si="49"/>
        <v>45022.061111111114</v>
      </c>
      <c r="O495" s="6">
        <f t="shared" si="50"/>
        <v>45022.061111111114</v>
      </c>
      <c r="P495" s="6">
        <f t="shared" si="51"/>
        <v>45022.200694444444</v>
      </c>
      <c r="Q495" s="6">
        <f t="shared" si="52"/>
        <v>0.13958333332993789</v>
      </c>
      <c r="R495" s="2">
        <f>IF(A495=orden_agrupada!A495,orden_agrupada!D495/60,-1)</f>
        <v>0.51666666666666672</v>
      </c>
      <c r="S495" s="6">
        <f t="shared" si="53"/>
        <v>0.1180555555521601</v>
      </c>
      <c r="T495" s="6" t="str">
        <f t="shared" si="54"/>
        <v>SI</v>
      </c>
      <c r="U495" s="6" t="str">
        <f t="shared" si="55"/>
        <v>jueves</v>
      </c>
      <c r="V495" s="7">
        <f>IF(A495=orden_agrupada!A495,orden_agrupada!B495,-1)</f>
        <v>172</v>
      </c>
      <c r="W495" s="7">
        <f>IF(A495=orden_agrupada!A495,orden_agrupada!C495,-1)</f>
        <v>68</v>
      </c>
    </row>
    <row r="496" spans="1:23" x14ac:dyDescent="0.3">
      <c r="A496">
        <v>495</v>
      </c>
      <c r="B496" t="s">
        <v>464</v>
      </c>
      <c r="C496">
        <v>6</v>
      </c>
      <c r="D496" s="1">
        <v>45022.125694444447</v>
      </c>
      <c r="E496" s="1">
        <v>45022.284722222219</v>
      </c>
      <c r="F496" t="s">
        <v>26</v>
      </c>
      <c r="G496" t="s">
        <v>21</v>
      </c>
      <c r="H496" t="s">
        <v>27</v>
      </c>
      <c r="I496" s="7">
        <v>33.96</v>
      </c>
      <c r="J496" t="s">
        <v>28</v>
      </c>
      <c r="K496" t="s">
        <v>44</v>
      </c>
      <c r="L496" t="s">
        <v>30</v>
      </c>
      <c r="M496" s="7">
        <f>IF(A496=orden_agrupada!A496,orden_agrupada!B496,-1)+I496</f>
        <v>296.95999999999998</v>
      </c>
      <c r="N496" s="5">
        <f t="shared" si="49"/>
        <v>45022.125694444447</v>
      </c>
      <c r="O496" s="6">
        <f t="shared" si="50"/>
        <v>45022.125694444447</v>
      </c>
      <c r="P496" s="6">
        <f t="shared" si="51"/>
        <v>45022.284722222219</v>
      </c>
      <c r="Q496" s="6">
        <f t="shared" si="52"/>
        <v>0.15902777777228039</v>
      </c>
      <c r="R496" s="2">
        <f>IF(A496=orden_agrupada!A496,orden_agrupada!D496/60,-1)</f>
        <v>1.7</v>
      </c>
      <c r="S496" s="6">
        <f t="shared" si="53"/>
        <v>8.8194444438947056E-2</v>
      </c>
      <c r="T496" s="6" t="str">
        <f t="shared" si="54"/>
        <v>SI</v>
      </c>
      <c r="U496" s="6" t="str">
        <f t="shared" si="55"/>
        <v>jueves</v>
      </c>
      <c r="V496" s="7">
        <f>IF(A496=orden_agrupada!A496,orden_agrupada!B496,-1)</f>
        <v>263</v>
      </c>
      <c r="W496" s="7">
        <f>IF(A496=orden_agrupada!A496,orden_agrupada!C496,-1)</f>
        <v>104</v>
      </c>
    </row>
    <row r="497" spans="1:23" x14ac:dyDescent="0.3">
      <c r="A497">
        <v>496</v>
      </c>
      <c r="B497" t="s">
        <v>196</v>
      </c>
      <c r="C497">
        <v>3</v>
      </c>
      <c r="D497" s="1">
        <v>45022.106944444444</v>
      </c>
      <c r="E497" s="1">
        <v>45022.265277777777</v>
      </c>
      <c r="F497" t="s">
        <v>20</v>
      </c>
      <c r="G497" t="s">
        <v>14</v>
      </c>
      <c r="H497" t="s">
        <v>27</v>
      </c>
      <c r="I497" s="7">
        <v>39.42</v>
      </c>
      <c r="J497" t="s">
        <v>16</v>
      </c>
      <c r="K497" t="s">
        <v>79</v>
      </c>
      <c r="L497" t="s">
        <v>34</v>
      </c>
      <c r="M497" s="7">
        <f>IF(A497=orden_agrupada!A497,orden_agrupada!B497,-1)+I497</f>
        <v>262.42</v>
      </c>
      <c r="N497" s="5">
        <f t="shared" si="49"/>
        <v>45022.106944444444</v>
      </c>
      <c r="O497" s="6">
        <f t="shared" si="50"/>
        <v>45022.106944444444</v>
      </c>
      <c r="P497" s="6">
        <f t="shared" si="51"/>
        <v>45022.265277777777</v>
      </c>
      <c r="Q497" s="6">
        <f t="shared" si="52"/>
        <v>0.15833333333284827</v>
      </c>
      <c r="R497" s="2">
        <f>IF(A497=orden_agrupada!A497,orden_agrupada!D497/60,-1)</f>
        <v>2.2166666666666668</v>
      </c>
      <c r="S497" s="6">
        <f t="shared" si="53"/>
        <v>6.5972222221737153E-2</v>
      </c>
      <c r="T497" s="6" t="str">
        <f t="shared" si="54"/>
        <v>SI</v>
      </c>
      <c r="U497" s="6" t="str">
        <f t="shared" si="55"/>
        <v>jueves</v>
      </c>
      <c r="V497" s="7">
        <f>IF(A497=orden_agrupada!A497,orden_agrupada!B497,-1)</f>
        <v>223</v>
      </c>
      <c r="W497" s="7">
        <f>IF(A497=orden_agrupada!A497,orden_agrupada!C497,-1)</f>
        <v>91</v>
      </c>
    </row>
    <row r="498" spans="1:23" x14ac:dyDescent="0.3">
      <c r="A498">
        <v>497</v>
      </c>
      <c r="B498" t="s">
        <v>121</v>
      </c>
      <c r="C498">
        <v>6</v>
      </c>
      <c r="D498" s="1">
        <v>45022.145833333336</v>
      </c>
      <c r="E498" s="1">
        <v>45022.290277777778</v>
      </c>
      <c r="F498" t="s">
        <v>13</v>
      </c>
      <c r="G498" t="s">
        <v>14</v>
      </c>
      <c r="H498" t="s">
        <v>15</v>
      </c>
      <c r="I498" s="7">
        <v>29.93</v>
      </c>
      <c r="J498" t="s">
        <v>16</v>
      </c>
      <c r="K498" t="s">
        <v>79</v>
      </c>
      <c r="L498" t="s">
        <v>50</v>
      </c>
      <c r="M498" s="7">
        <f>IF(A498=orden_agrupada!A498,orden_agrupada!B498,-1)+I498</f>
        <v>179.93</v>
      </c>
      <c r="N498" s="5">
        <f t="shared" si="49"/>
        <v>45022.145833333336</v>
      </c>
      <c r="O498" s="6">
        <f t="shared" si="50"/>
        <v>45022.145833333336</v>
      </c>
      <c r="P498" s="6">
        <f t="shared" si="51"/>
        <v>45022.290277777778</v>
      </c>
      <c r="Q498" s="6">
        <f t="shared" si="52"/>
        <v>0.1444444444423425</v>
      </c>
      <c r="R498" s="2">
        <f>IF(A498=orden_agrupada!A498,orden_agrupada!D498/60,-1)</f>
        <v>0.6333333333333333</v>
      </c>
      <c r="S498" s="6">
        <f t="shared" si="53"/>
        <v>0.11805555555345362</v>
      </c>
      <c r="T498" s="6" t="str">
        <f t="shared" si="54"/>
        <v>SI</v>
      </c>
      <c r="U498" s="6" t="str">
        <f t="shared" si="55"/>
        <v>jueves</v>
      </c>
      <c r="V498" s="7">
        <f>IF(A498=orden_agrupada!A498,orden_agrupada!B498,-1)</f>
        <v>150</v>
      </c>
      <c r="W498" s="7">
        <f>IF(A498=orden_agrupada!A498,orden_agrupada!C498,-1)</f>
        <v>57</v>
      </c>
    </row>
    <row r="499" spans="1:23" x14ac:dyDescent="0.3">
      <c r="A499">
        <v>498</v>
      </c>
      <c r="B499" t="s">
        <v>422</v>
      </c>
      <c r="C499">
        <v>3</v>
      </c>
      <c r="D499" s="1">
        <v>45022.011805555558</v>
      </c>
      <c r="E499" s="1">
        <v>45022.156944444447</v>
      </c>
      <c r="F499" t="s">
        <v>13</v>
      </c>
      <c r="G499" t="s">
        <v>14</v>
      </c>
      <c r="H499" t="s">
        <v>27</v>
      </c>
      <c r="I499" s="7">
        <v>21.99</v>
      </c>
      <c r="J499" t="s">
        <v>28</v>
      </c>
      <c r="K499" t="s">
        <v>17</v>
      </c>
      <c r="L499" t="s">
        <v>38</v>
      </c>
      <c r="M499" s="7">
        <f>IF(A499=orden_agrupada!A499,orden_agrupada!B499,-1)+I499</f>
        <v>40.989999999999995</v>
      </c>
      <c r="N499" s="5">
        <f t="shared" si="49"/>
        <v>45022.011805555558</v>
      </c>
      <c r="O499" s="6">
        <f t="shared" si="50"/>
        <v>45022.011805555558</v>
      </c>
      <c r="P499" s="6">
        <f t="shared" si="51"/>
        <v>45022.156944444447</v>
      </c>
      <c r="Q499" s="6">
        <f t="shared" si="52"/>
        <v>0.14513888888905058</v>
      </c>
      <c r="R499" s="2">
        <f>IF(A499=orden_agrupada!A499,orden_agrupada!D499/60,-1)</f>
        <v>0.53333333333333333</v>
      </c>
      <c r="S499" s="6">
        <f t="shared" si="53"/>
        <v>0.12291666666682835</v>
      </c>
      <c r="T499" s="6" t="str">
        <f t="shared" si="54"/>
        <v>SI</v>
      </c>
      <c r="U499" s="6" t="str">
        <f t="shared" si="55"/>
        <v>jueves</v>
      </c>
      <c r="V499" s="7">
        <f>IF(A499=orden_agrupada!A499,orden_agrupada!B499,-1)</f>
        <v>19</v>
      </c>
      <c r="W499" s="7">
        <f>IF(A499=orden_agrupada!A499,orden_agrupada!C499,-1)</f>
        <v>8</v>
      </c>
    </row>
    <row r="500" spans="1:23" x14ac:dyDescent="0.3">
      <c r="A500">
        <v>499</v>
      </c>
      <c r="B500" t="s">
        <v>410</v>
      </c>
      <c r="C500">
        <v>5</v>
      </c>
      <c r="D500" s="1">
        <v>45022.056250000001</v>
      </c>
      <c r="E500" s="1">
        <v>45022.186111111114</v>
      </c>
      <c r="F500" t="s">
        <v>26</v>
      </c>
      <c r="G500" t="s">
        <v>40</v>
      </c>
      <c r="H500" t="s">
        <v>15</v>
      </c>
      <c r="I500" s="7">
        <v>22.69</v>
      </c>
      <c r="J500" t="s">
        <v>16</v>
      </c>
      <c r="K500" t="s">
        <v>29</v>
      </c>
      <c r="L500" t="s">
        <v>74</v>
      </c>
      <c r="M500" s="7">
        <f>IF(A500=orden_agrupada!A500,orden_agrupada!B500,-1)+I500</f>
        <v>180.69</v>
      </c>
      <c r="N500" s="5">
        <f t="shared" si="49"/>
        <v>45022.056250000001</v>
      </c>
      <c r="O500" s="6">
        <f t="shared" si="50"/>
        <v>45022.056250000001</v>
      </c>
      <c r="P500" s="6">
        <f t="shared" si="51"/>
        <v>45022.186111111114</v>
      </c>
      <c r="Q500" s="6">
        <f t="shared" si="52"/>
        <v>0.12986111111240461</v>
      </c>
      <c r="R500" s="2">
        <f>IF(A500=orden_agrupada!A500,orden_agrupada!D500/60,-1)</f>
        <v>2.1666666666666665</v>
      </c>
      <c r="S500" s="6">
        <f t="shared" si="53"/>
        <v>3.9583333334626852E-2</v>
      </c>
      <c r="T500" s="6" t="str">
        <f t="shared" si="54"/>
        <v>SI</v>
      </c>
      <c r="U500" s="6" t="str">
        <f t="shared" si="55"/>
        <v>jueves</v>
      </c>
      <c r="V500" s="7">
        <f>IF(A500=orden_agrupada!A500,orden_agrupada!B500,-1)</f>
        <v>158</v>
      </c>
      <c r="W500" s="7">
        <f>IF(A500=orden_agrupada!A500,orden_agrupada!C500,-1)</f>
        <v>65</v>
      </c>
    </row>
    <row r="501" spans="1:23" x14ac:dyDescent="0.3">
      <c r="A501">
        <v>500</v>
      </c>
      <c r="B501" t="s">
        <v>462</v>
      </c>
      <c r="C501">
        <v>5</v>
      </c>
      <c r="D501" s="1">
        <v>45022.053472222222</v>
      </c>
      <c r="E501" s="1">
        <v>45022.21875</v>
      </c>
      <c r="F501" t="s">
        <v>36</v>
      </c>
      <c r="G501" t="s">
        <v>21</v>
      </c>
      <c r="H501" t="s">
        <v>15</v>
      </c>
      <c r="I501" s="7">
        <v>37.619999999999997</v>
      </c>
      <c r="J501" t="s">
        <v>43</v>
      </c>
      <c r="K501" t="s">
        <v>79</v>
      </c>
      <c r="L501" t="s">
        <v>102</v>
      </c>
      <c r="M501" s="7">
        <f>IF(A501=orden_agrupada!A501,orden_agrupada!B501,-1)+I501</f>
        <v>130.62</v>
      </c>
      <c r="N501" s="5">
        <f t="shared" si="49"/>
        <v>45022.053472222222</v>
      </c>
      <c r="O501" s="6">
        <f t="shared" si="50"/>
        <v>45022.053472222222</v>
      </c>
      <c r="P501" s="6">
        <f t="shared" si="51"/>
        <v>45022.21875</v>
      </c>
      <c r="Q501" s="6">
        <f t="shared" si="52"/>
        <v>0.17569444444476781</v>
      </c>
      <c r="R501" s="2">
        <f>IF(A501=orden_agrupada!A501,orden_agrupada!D501/60,-1)</f>
        <v>0.7</v>
      </c>
      <c r="S501" s="6">
        <f t="shared" si="53"/>
        <v>0.14652777777810114</v>
      </c>
      <c r="T501" s="6" t="str">
        <f t="shared" si="54"/>
        <v>SI</v>
      </c>
      <c r="U501" s="6" t="str">
        <f t="shared" si="55"/>
        <v>jueves</v>
      </c>
      <c r="V501" s="7">
        <f>IF(A501=orden_agrupada!A501,orden_agrupada!B501,-1)</f>
        <v>93</v>
      </c>
      <c r="W501" s="7">
        <f>IF(A501=orden_agrupada!A501,orden_agrupada!C501,-1)</f>
        <v>38</v>
      </c>
    </row>
    <row r="502" spans="1:23" x14ac:dyDescent="0.3">
      <c r="A502">
        <v>501</v>
      </c>
      <c r="B502" t="s">
        <v>465</v>
      </c>
      <c r="C502">
        <v>1</v>
      </c>
      <c r="D502" s="1">
        <v>45022.155555555553</v>
      </c>
      <c r="E502" s="1">
        <v>45022.271527777775</v>
      </c>
      <c r="F502" t="s">
        <v>20</v>
      </c>
      <c r="G502" t="s">
        <v>40</v>
      </c>
      <c r="H502" t="s">
        <v>27</v>
      </c>
      <c r="I502" s="7">
        <v>28.38</v>
      </c>
      <c r="J502" t="s">
        <v>43</v>
      </c>
      <c r="K502" t="s">
        <v>44</v>
      </c>
      <c r="L502" t="s">
        <v>30</v>
      </c>
      <c r="M502" s="7">
        <f>IF(A502=orden_agrupada!A502,orden_agrupada!B502,-1)+I502</f>
        <v>166.38</v>
      </c>
      <c r="N502" s="5">
        <f t="shared" si="49"/>
        <v>45022.155555555553</v>
      </c>
      <c r="O502" s="6">
        <f t="shared" si="50"/>
        <v>45022.155555555553</v>
      </c>
      <c r="P502" s="6">
        <f t="shared" si="51"/>
        <v>45022.271527777775</v>
      </c>
      <c r="Q502" s="6">
        <f t="shared" si="52"/>
        <v>0.1263888888885655</v>
      </c>
      <c r="R502" s="2">
        <f>IF(A502=orden_agrupada!A502,orden_agrupada!D502/60,-1)</f>
        <v>0.65</v>
      </c>
      <c r="S502" s="6">
        <f t="shared" si="53"/>
        <v>9.9305555555232169E-2</v>
      </c>
      <c r="T502" s="6" t="str">
        <f t="shared" si="54"/>
        <v>SI</v>
      </c>
      <c r="U502" s="6" t="str">
        <f t="shared" si="55"/>
        <v>jueves</v>
      </c>
      <c r="V502" s="7">
        <f>IF(A502=orden_agrupada!A502,orden_agrupada!B502,-1)</f>
        <v>138</v>
      </c>
      <c r="W502" s="7">
        <f>IF(A502=orden_agrupada!A502,orden_agrupada!C502,-1)</f>
        <v>55</v>
      </c>
    </row>
    <row r="503" spans="1:23" x14ac:dyDescent="0.3">
      <c r="A503">
        <v>502</v>
      </c>
      <c r="B503" t="s">
        <v>259</v>
      </c>
      <c r="C503">
        <v>2</v>
      </c>
      <c r="D503" s="1">
        <v>45022.03125</v>
      </c>
      <c r="E503" s="1">
        <v>45022.081250000003</v>
      </c>
      <c r="F503" t="s">
        <v>32</v>
      </c>
      <c r="G503" t="s">
        <v>14</v>
      </c>
      <c r="H503" t="s">
        <v>27</v>
      </c>
      <c r="I503" s="7">
        <v>32.9</v>
      </c>
      <c r="J503" t="s">
        <v>16</v>
      </c>
      <c r="K503" t="s">
        <v>49</v>
      </c>
      <c r="L503" t="s">
        <v>47</v>
      </c>
      <c r="M503" s="7">
        <f>IF(A503=orden_agrupada!A503,orden_agrupada!B503,-1)+I503</f>
        <v>171.9</v>
      </c>
      <c r="N503" s="5">
        <f t="shared" si="49"/>
        <v>45022.03125</v>
      </c>
      <c r="O503" s="6">
        <f t="shared" si="50"/>
        <v>45022.03125</v>
      </c>
      <c r="P503" s="6">
        <f t="shared" si="51"/>
        <v>45022.081250000003</v>
      </c>
      <c r="Q503" s="6">
        <f t="shared" si="52"/>
        <v>5.0000000002910383E-2</v>
      </c>
      <c r="R503" s="2">
        <f>IF(A503=orden_agrupada!A503,orden_agrupada!D503/60,-1)</f>
        <v>1.2166666666666666</v>
      </c>
      <c r="S503" s="6">
        <f t="shared" si="53"/>
        <v>0</v>
      </c>
      <c r="T503" s="6" t="str">
        <f t="shared" si="54"/>
        <v>NO</v>
      </c>
      <c r="U503" s="6" t="str">
        <f t="shared" si="55"/>
        <v>jueves</v>
      </c>
      <c r="V503" s="7">
        <f>IF(A503=orden_agrupada!A503,orden_agrupada!B503,-1)</f>
        <v>139</v>
      </c>
      <c r="W503" s="7">
        <f>IF(A503=orden_agrupada!A503,orden_agrupada!C503,-1)</f>
        <v>56</v>
      </c>
    </row>
    <row r="504" spans="1:23" x14ac:dyDescent="0.3">
      <c r="A504">
        <v>503</v>
      </c>
      <c r="B504" t="s">
        <v>466</v>
      </c>
      <c r="C504">
        <v>1</v>
      </c>
      <c r="D504" s="1">
        <v>45022.097222222219</v>
      </c>
      <c r="E504" s="1">
        <v>45022.168055555558</v>
      </c>
      <c r="F504" t="s">
        <v>13</v>
      </c>
      <c r="G504" t="s">
        <v>14</v>
      </c>
      <c r="H504" t="s">
        <v>27</v>
      </c>
      <c r="I504" s="7">
        <v>35.840000000000003</v>
      </c>
      <c r="J504" t="s">
        <v>16</v>
      </c>
      <c r="K504" t="s">
        <v>17</v>
      </c>
      <c r="L504" t="s">
        <v>30</v>
      </c>
      <c r="M504" s="7">
        <f>IF(A504=orden_agrupada!A504,orden_agrupada!B504,-1)+I504</f>
        <v>172.84</v>
      </c>
      <c r="N504" s="5">
        <f t="shared" si="49"/>
        <v>45022.097222222219</v>
      </c>
      <c r="O504" s="6">
        <f t="shared" si="50"/>
        <v>45022.097222222219</v>
      </c>
      <c r="P504" s="6">
        <f t="shared" si="51"/>
        <v>45022.168055555558</v>
      </c>
      <c r="Q504" s="6">
        <f t="shared" si="52"/>
        <v>7.0833333338669036E-2</v>
      </c>
      <c r="R504" s="2">
        <f>IF(A504=orden_agrupada!A504,orden_agrupada!D504/60,-1)</f>
        <v>1.4166666666666667</v>
      </c>
      <c r="S504" s="6">
        <f t="shared" si="53"/>
        <v>1.1805555560891259E-2</v>
      </c>
      <c r="T504" s="6" t="str">
        <f t="shared" si="54"/>
        <v>SI</v>
      </c>
      <c r="U504" s="6" t="str">
        <f t="shared" si="55"/>
        <v>jueves</v>
      </c>
      <c r="V504" s="7">
        <f>IF(A504=orden_agrupada!A504,orden_agrupada!B504,-1)</f>
        <v>137</v>
      </c>
      <c r="W504" s="7">
        <f>IF(A504=orden_agrupada!A504,orden_agrupada!C504,-1)</f>
        <v>54</v>
      </c>
    </row>
    <row r="505" spans="1:23" x14ac:dyDescent="0.3">
      <c r="A505">
        <v>504</v>
      </c>
      <c r="B505" t="s">
        <v>467</v>
      </c>
      <c r="C505">
        <v>5</v>
      </c>
      <c r="D505" s="1">
        <v>45022.090277777781</v>
      </c>
      <c r="E505" s="1">
        <v>45022.2</v>
      </c>
      <c r="F505" t="s">
        <v>32</v>
      </c>
      <c r="G505" t="s">
        <v>40</v>
      </c>
      <c r="H505" t="s">
        <v>22</v>
      </c>
      <c r="I505" s="7">
        <v>31.31</v>
      </c>
      <c r="J505" t="s">
        <v>16</v>
      </c>
      <c r="K505" t="s">
        <v>29</v>
      </c>
      <c r="L505" t="s">
        <v>102</v>
      </c>
      <c r="M505" s="7">
        <f>IF(A505=orden_agrupada!A505,orden_agrupada!B505,-1)+I505</f>
        <v>85.31</v>
      </c>
      <c r="N505" s="5">
        <f t="shared" si="49"/>
        <v>45022.090277777781</v>
      </c>
      <c r="O505" s="6">
        <f t="shared" si="50"/>
        <v>45022.090277777781</v>
      </c>
      <c r="P505" s="6">
        <f t="shared" si="51"/>
        <v>45022.2</v>
      </c>
      <c r="Q505" s="6">
        <f t="shared" si="52"/>
        <v>0.10972222221607808</v>
      </c>
      <c r="R505" s="2">
        <f>IF(A505=orden_agrupada!A505,orden_agrupada!D505/60,-1)</f>
        <v>0.31666666666666665</v>
      </c>
      <c r="S505" s="6">
        <f t="shared" si="53"/>
        <v>9.6527777771633641E-2</v>
      </c>
      <c r="T505" s="6" t="str">
        <f t="shared" si="54"/>
        <v>SI</v>
      </c>
      <c r="U505" s="6" t="str">
        <f t="shared" si="55"/>
        <v>jueves</v>
      </c>
      <c r="V505" s="7">
        <f>IF(A505=orden_agrupada!A505,orden_agrupada!B505,-1)</f>
        <v>54</v>
      </c>
      <c r="W505" s="7">
        <f>IF(A505=orden_agrupada!A505,orden_agrupada!C505,-1)</f>
        <v>22</v>
      </c>
    </row>
    <row r="506" spans="1:23" x14ac:dyDescent="0.3">
      <c r="A506">
        <v>505</v>
      </c>
      <c r="B506" t="s">
        <v>468</v>
      </c>
      <c r="C506">
        <v>1</v>
      </c>
      <c r="D506" s="1">
        <v>45022.109722222223</v>
      </c>
      <c r="E506" s="1">
        <v>45022.254861111112</v>
      </c>
      <c r="F506" t="s">
        <v>26</v>
      </c>
      <c r="G506" t="s">
        <v>40</v>
      </c>
      <c r="H506" t="s">
        <v>27</v>
      </c>
      <c r="I506" s="7">
        <v>25.76</v>
      </c>
      <c r="J506" t="s">
        <v>16</v>
      </c>
      <c r="K506" t="s">
        <v>23</v>
      </c>
      <c r="L506" t="s">
        <v>30</v>
      </c>
      <c r="M506" s="7">
        <f>IF(A506=orden_agrupada!A506,orden_agrupada!B506,-1)+I506</f>
        <v>180.76</v>
      </c>
      <c r="N506" s="5">
        <f t="shared" si="49"/>
        <v>45022.109722222223</v>
      </c>
      <c r="O506" s="6">
        <f t="shared" si="50"/>
        <v>45022.109722222223</v>
      </c>
      <c r="P506" s="6">
        <f t="shared" si="51"/>
        <v>45022.254861111112</v>
      </c>
      <c r="Q506" s="6">
        <f t="shared" si="52"/>
        <v>0.14513888888905058</v>
      </c>
      <c r="R506" s="2">
        <f>IF(A506=orden_agrupada!A506,orden_agrupada!D506/60,-1)</f>
        <v>1.9166666666666667</v>
      </c>
      <c r="S506" s="6">
        <f t="shared" si="53"/>
        <v>6.5277777777939472E-2</v>
      </c>
      <c r="T506" s="6" t="str">
        <f t="shared" si="54"/>
        <v>SI</v>
      </c>
      <c r="U506" s="6" t="str">
        <f t="shared" si="55"/>
        <v>jueves</v>
      </c>
      <c r="V506" s="7">
        <f>IF(A506=orden_agrupada!A506,orden_agrupada!B506,-1)</f>
        <v>155</v>
      </c>
      <c r="W506" s="7">
        <f>IF(A506=orden_agrupada!A506,orden_agrupada!C506,-1)</f>
        <v>60</v>
      </c>
    </row>
    <row r="507" spans="1:23" x14ac:dyDescent="0.3">
      <c r="A507">
        <v>506</v>
      </c>
      <c r="B507" t="s">
        <v>469</v>
      </c>
      <c r="C507">
        <v>2</v>
      </c>
      <c r="D507" s="1">
        <v>45022.084027777775</v>
      </c>
      <c r="E507" s="1">
        <v>45022.168055555558</v>
      </c>
      <c r="F507" t="s">
        <v>13</v>
      </c>
      <c r="G507" t="s">
        <v>40</v>
      </c>
      <c r="H507" t="s">
        <v>27</v>
      </c>
      <c r="I507" s="7">
        <v>11.65</v>
      </c>
      <c r="J507" t="s">
        <v>43</v>
      </c>
      <c r="K507" t="s">
        <v>33</v>
      </c>
      <c r="L507" t="s">
        <v>41</v>
      </c>
      <c r="M507" s="7">
        <f>IF(A507=orden_agrupada!A507,orden_agrupada!B507,-1)+I507</f>
        <v>81.650000000000006</v>
      </c>
      <c r="N507" s="5">
        <f t="shared" si="49"/>
        <v>45022.084027777775</v>
      </c>
      <c r="O507" s="6">
        <f t="shared" si="50"/>
        <v>45022.084027777775</v>
      </c>
      <c r="P507" s="6">
        <f t="shared" si="51"/>
        <v>45022.168055555558</v>
      </c>
      <c r="Q507" s="6">
        <f t="shared" si="52"/>
        <v>9.44444444491334E-2</v>
      </c>
      <c r="R507" s="2">
        <f>IF(A507=orden_agrupada!A507,orden_agrupada!D507/60,-1)</f>
        <v>8.3333333333333329E-2</v>
      </c>
      <c r="S507" s="6">
        <f t="shared" si="53"/>
        <v>9.0972222226911176E-2</v>
      </c>
      <c r="T507" s="6" t="str">
        <f t="shared" si="54"/>
        <v>SI</v>
      </c>
      <c r="U507" s="6" t="str">
        <f t="shared" si="55"/>
        <v>jueves</v>
      </c>
      <c r="V507" s="7">
        <f>IF(A507=orden_agrupada!A507,orden_agrupada!B507,-1)</f>
        <v>70</v>
      </c>
      <c r="W507" s="7">
        <f>IF(A507=orden_agrupada!A507,orden_agrupada!C507,-1)</f>
        <v>28</v>
      </c>
    </row>
    <row r="508" spans="1:23" x14ac:dyDescent="0.3">
      <c r="A508">
        <v>507</v>
      </c>
      <c r="B508" t="s">
        <v>441</v>
      </c>
      <c r="C508">
        <v>4</v>
      </c>
      <c r="D508" s="1">
        <v>45022.143055555556</v>
      </c>
      <c r="E508" s="1">
        <v>45022.1875</v>
      </c>
      <c r="F508" t="s">
        <v>26</v>
      </c>
      <c r="G508" t="s">
        <v>21</v>
      </c>
      <c r="H508" t="s">
        <v>27</v>
      </c>
      <c r="I508" s="7">
        <v>43.42</v>
      </c>
      <c r="J508" t="s">
        <v>28</v>
      </c>
      <c r="K508" t="s">
        <v>49</v>
      </c>
      <c r="L508" t="s">
        <v>53</v>
      </c>
      <c r="M508" s="7">
        <f>IF(A508=orden_agrupada!A508,orden_agrupada!B508,-1)+I508</f>
        <v>253.42000000000002</v>
      </c>
      <c r="N508" s="5">
        <f t="shared" si="49"/>
        <v>45022.143055555556</v>
      </c>
      <c r="O508" s="6">
        <f t="shared" si="50"/>
        <v>45022.143055555556</v>
      </c>
      <c r="P508" s="6">
        <f t="shared" si="51"/>
        <v>45022.1875</v>
      </c>
      <c r="Q508" s="6">
        <f t="shared" si="52"/>
        <v>4.4444444443797693E-2</v>
      </c>
      <c r="R508" s="2">
        <f>IF(A508=orden_agrupada!A508,orden_agrupada!D508/60,-1)</f>
        <v>1.1499999999999999</v>
      </c>
      <c r="S508" s="6">
        <f t="shared" si="53"/>
        <v>0</v>
      </c>
      <c r="T508" s="6" t="str">
        <f t="shared" si="54"/>
        <v>NO</v>
      </c>
      <c r="U508" s="6" t="str">
        <f t="shared" si="55"/>
        <v>jueves</v>
      </c>
      <c r="V508" s="7">
        <f>IF(A508=orden_agrupada!A508,orden_agrupada!B508,-1)</f>
        <v>210</v>
      </c>
      <c r="W508" s="7">
        <f>IF(A508=orden_agrupada!A508,orden_agrupada!C508,-1)</f>
        <v>84</v>
      </c>
    </row>
    <row r="509" spans="1:23" x14ac:dyDescent="0.3">
      <c r="A509">
        <v>508</v>
      </c>
      <c r="B509" t="s">
        <v>470</v>
      </c>
      <c r="C509">
        <v>1</v>
      </c>
      <c r="D509" s="1">
        <v>45022.118055555555</v>
      </c>
      <c r="E509" s="1">
        <v>45022.274305555555</v>
      </c>
      <c r="F509" t="s">
        <v>32</v>
      </c>
      <c r="G509" t="s">
        <v>14</v>
      </c>
      <c r="H509" t="s">
        <v>27</v>
      </c>
      <c r="I509" s="7">
        <v>42.8</v>
      </c>
      <c r="J509" t="s">
        <v>16</v>
      </c>
      <c r="K509" t="s">
        <v>29</v>
      </c>
      <c r="L509" t="s">
        <v>45</v>
      </c>
      <c r="M509" s="7">
        <f>IF(A509=orden_agrupada!A509,orden_agrupada!B509,-1)+I509</f>
        <v>74.8</v>
      </c>
      <c r="N509" s="5">
        <f t="shared" si="49"/>
        <v>45022.118055555555</v>
      </c>
      <c r="O509" s="6">
        <f t="shared" si="50"/>
        <v>45022.118055555555</v>
      </c>
      <c r="P509" s="6">
        <f t="shared" si="51"/>
        <v>45022.274305555555</v>
      </c>
      <c r="Q509" s="6">
        <f t="shared" si="52"/>
        <v>0.15625</v>
      </c>
      <c r="R509" s="2">
        <f>IF(A509=orden_agrupada!A509,orden_agrupada!D509/60,-1)</f>
        <v>0.56666666666666665</v>
      </c>
      <c r="S509" s="6">
        <f t="shared" si="53"/>
        <v>0.13263888888888889</v>
      </c>
      <c r="T509" s="6" t="str">
        <f t="shared" si="54"/>
        <v>SI</v>
      </c>
      <c r="U509" s="6" t="str">
        <f t="shared" si="55"/>
        <v>jueves</v>
      </c>
      <c r="V509" s="7">
        <f>IF(A509=orden_agrupada!A509,orden_agrupada!B509,-1)</f>
        <v>32</v>
      </c>
      <c r="W509" s="7">
        <f>IF(A509=orden_agrupada!A509,orden_agrupada!C509,-1)</f>
        <v>13</v>
      </c>
    </row>
    <row r="510" spans="1:23" x14ac:dyDescent="0.3">
      <c r="A510">
        <v>509</v>
      </c>
      <c r="B510" t="s">
        <v>114</v>
      </c>
      <c r="C510">
        <v>3</v>
      </c>
      <c r="D510" s="1">
        <v>45022.133333333331</v>
      </c>
      <c r="E510" s="1">
        <v>45022.251388888886</v>
      </c>
      <c r="F510" t="s">
        <v>20</v>
      </c>
      <c r="G510" t="s">
        <v>21</v>
      </c>
      <c r="H510" t="s">
        <v>27</v>
      </c>
      <c r="I510" s="7">
        <v>16.260000000000002</v>
      </c>
      <c r="J510" t="s">
        <v>43</v>
      </c>
      <c r="K510" t="s">
        <v>29</v>
      </c>
      <c r="L510" t="s">
        <v>30</v>
      </c>
      <c r="M510" s="7">
        <f>IF(A510=orden_agrupada!A510,orden_agrupada!B510,-1)+I510</f>
        <v>96.26</v>
      </c>
      <c r="N510" s="5">
        <f t="shared" si="49"/>
        <v>45022.133333333331</v>
      </c>
      <c r="O510" s="6">
        <f t="shared" si="50"/>
        <v>45022.133333333331</v>
      </c>
      <c r="P510" s="6">
        <f t="shared" si="51"/>
        <v>45022.251388888886</v>
      </c>
      <c r="Q510" s="6">
        <f t="shared" si="52"/>
        <v>0.12847222222141377</v>
      </c>
      <c r="R510" s="2">
        <f>IF(A510=orden_agrupada!A510,orden_agrupada!D510/60,-1)</f>
        <v>0.78333333333333333</v>
      </c>
      <c r="S510" s="6">
        <f t="shared" si="53"/>
        <v>9.5833333332524889E-2</v>
      </c>
      <c r="T510" s="6" t="str">
        <f t="shared" si="54"/>
        <v>SI</v>
      </c>
      <c r="U510" s="6" t="str">
        <f t="shared" si="55"/>
        <v>jueves</v>
      </c>
      <c r="V510" s="7">
        <f>IF(A510=orden_agrupada!A510,orden_agrupada!B510,-1)</f>
        <v>80</v>
      </c>
      <c r="W510" s="7">
        <f>IF(A510=orden_agrupada!A510,orden_agrupada!C510,-1)</f>
        <v>30</v>
      </c>
    </row>
    <row r="511" spans="1:23" x14ac:dyDescent="0.3">
      <c r="A511">
        <v>510</v>
      </c>
      <c r="B511" t="s">
        <v>471</v>
      </c>
      <c r="C511">
        <v>4</v>
      </c>
      <c r="D511" s="1">
        <v>45022.147222222222</v>
      </c>
      <c r="E511" s="1">
        <v>45022.189583333333</v>
      </c>
      <c r="F511" t="s">
        <v>36</v>
      </c>
      <c r="G511" t="s">
        <v>14</v>
      </c>
      <c r="H511" t="s">
        <v>27</v>
      </c>
      <c r="I511" s="7">
        <v>14.97</v>
      </c>
      <c r="J511" t="s">
        <v>28</v>
      </c>
      <c r="K511" t="s">
        <v>33</v>
      </c>
      <c r="L511" t="s">
        <v>93</v>
      </c>
      <c r="M511" s="7">
        <f>IF(A511=orden_agrupada!A511,orden_agrupada!B511,-1)+I511</f>
        <v>50.97</v>
      </c>
      <c r="N511" s="5">
        <f t="shared" si="49"/>
        <v>45022.147222222222</v>
      </c>
      <c r="O511" s="6">
        <f t="shared" si="50"/>
        <v>45022.147222222222</v>
      </c>
      <c r="P511" s="6">
        <f t="shared" si="51"/>
        <v>45022.189583333333</v>
      </c>
      <c r="Q511" s="6">
        <f t="shared" si="52"/>
        <v>4.2361111110949423E-2</v>
      </c>
      <c r="R511" s="2">
        <f>IF(A511=orden_agrupada!A511,orden_agrupada!D511/60,-1)</f>
        <v>0.8</v>
      </c>
      <c r="S511" s="6">
        <f t="shared" si="53"/>
        <v>9.0277777776160903E-3</v>
      </c>
      <c r="T511" s="6" t="str">
        <f t="shared" si="54"/>
        <v>SI</v>
      </c>
      <c r="U511" s="6" t="str">
        <f t="shared" si="55"/>
        <v>jueves</v>
      </c>
      <c r="V511" s="7">
        <f>IF(A511=orden_agrupada!A511,orden_agrupada!B511,-1)</f>
        <v>36</v>
      </c>
      <c r="W511" s="7">
        <f>IF(A511=orden_agrupada!A511,orden_agrupada!C511,-1)</f>
        <v>14</v>
      </c>
    </row>
    <row r="512" spans="1:23" x14ac:dyDescent="0.3">
      <c r="A512">
        <v>511</v>
      </c>
      <c r="B512" t="s">
        <v>472</v>
      </c>
      <c r="C512">
        <v>1</v>
      </c>
      <c r="D512" s="1">
        <v>45022.068055555559</v>
      </c>
      <c r="E512" s="1">
        <v>45022.140972222223</v>
      </c>
      <c r="F512" t="s">
        <v>20</v>
      </c>
      <c r="G512" t="s">
        <v>14</v>
      </c>
      <c r="H512" t="s">
        <v>27</v>
      </c>
      <c r="I512" s="7">
        <v>35.950000000000003</v>
      </c>
      <c r="J512" t="s">
        <v>28</v>
      </c>
      <c r="K512" t="s">
        <v>79</v>
      </c>
      <c r="L512" t="s">
        <v>106</v>
      </c>
      <c r="M512" s="7">
        <f>IF(A512=orden_agrupada!A512,orden_agrupada!B512,-1)+I512</f>
        <v>172.95</v>
      </c>
      <c r="N512" s="5">
        <f t="shared" si="49"/>
        <v>45022.068055555559</v>
      </c>
      <c r="O512" s="6">
        <f t="shared" si="50"/>
        <v>45022.068055555559</v>
      </c>
      <c r="P512" s="6">
        <f t="shared" si="51"/>
        <v>45022.140972222223</v>
      </c>
      <c r="Q512" s="6">
        <f t="shared" si="52"/>
        <v>7.2916666664241347E-2</v>
      </c>
      <c r="R512" s="2">
        <f>IF(A512=orden_agrupada!A512,orden_agrupada!D512/60,-1)</f>
        <v>0.6333333333333333</v>
      </c>
      <c r="S512" s="6">
        <f t="shared" si="53"/>
        <v>4.6527777775352462E-2</v>
      </c>
      <c r="T512" s="6" t="str">
        <f t="shared" si="54"/>
        <v>SI</v>
      </c>
      <c r="U512" s="6" t="str">
        <f t="shared" si="55"/>
        <v>jueves</v>
      </c>
      <c r="V512" s="7">
        <f>IF(A512=orden_agrupada!A512,orden_agrupada!B512,-1)</f>
        <v>137</v>
      </c>
      <c r="W512" s="7">
        <f>IF(A512=orden_agrupada!A512,orden_agrupada!C512,-1)</f>
        <v>55</v>
      </c>
    </row>
    <row r="513" spans="1:23" x14ac:dyDescent="0.3">
      <c r="A513">
        <v>512</v>
      </c>
      <c r="B513" t="s">
        <v>400</v>
      </c>
      <c r="C513">
        <v>1</v>
      </c>
      <c r="D513" s="1">
        <v>45022.054861111108</v>
      </c>
      <c r="E513" s="1">
        <v>45022.101388888892</v>
      </c>
      <c r="F513" t="s">
        <v>32</v>
      </c>
      <c r="G513" t="s">
        <v>14</v>
      </c>
      <c r="H513" t="s">
        <v>27</v>
      </c>
      <c r="I513" s="7">
        <v>37.369999999999997</v>
      </c>
      <c r="J513" t="s">
        <v>43</v>
      </c>
      <c r="K513" t="s">
        <v>17</v>
      </c>
      <c r="L513" t="s">
        <v>60</v>
      </c>
      <c r="M513" s="7">
        <f>IF(A513=orden_agrupada!A513,orden_agrupada!B513,-1)+I513</f>
        <v>165.37</v>
      </c>
      <c r="N513" s="5">
        <f t="shared" si="49"/>
        <v>45022.054861111108</v>
      </c>
      <c r="O513" s="6">
        <f t="shared" si="50"/>
        <v>45022.054861111108</v>
      </c>
      <c r="P513" s="6">
        <f t="shared" si="51"/>
        <v>45022.101388888892</v>
      </c>
      <c r="Q513" s="6">
        <f t="shared" si="52"/>
        <v>5.6944444450588584E-2</v>
      </c>
      <c r="R513" s="2">
        <f>IF(A513=orden_agrupada!A513,orden_agrupada!D513/60,-1)</f>
        <v>0.98333333333333328</v>
      </c>
      <c r="S513" s="6">
        <f t="shared" si="53"/>
        <v>1.5972222228366369E-2</v>
      </c>
      <c r="T513" s="6" t="str">
        <f t="shared" si="54"/>
        <v>SI</v>
      </c>
      <c r="U513" s="6" t="str">
        <f t="shared" si="55"/>
        <v>jueves</v>
      </c>
      <c r="V513" s="7">
        <f>IF(A513=orden_agrupada!A513,orden_agrupada!B513,-1)</f>
        <v>128</v>
      </c>
      <c r="W513" s="7">
        <f>IF(A513=orden_agrupada!A513,orden_agrupada!C513,-1)</f>
        <v>50</v>
      </c>
    </row>
    <row r="514" spans="1:23" x14ac:dyDescent="0.3">
      <c r="A514">
        <v>513</v>
      </c>
      <c r="B514" t="s">
        <v>57</v>
      </c>
      <c r="C514">
        <v>6</v>
      </c>
      <c r="D514" s="1">
        <v>45022.061111111114</v>
      </c>
      <c r="E514" s="1">
        <v>45022.20208333333</v>
      </c>
      <c r="F514" t="s">
        <v>13</v>
      </c>
      <c r="G514" t="s">
        <v>21</v>
      </c>
      <c r="H514" t="s">
        <v>27</v>
      </c>
      <c r="I514" s="7">
        <v>22.74</v>
      </c>
      <c r="J514" t="s">
        <v>43</v>
      </c>
      <c r="K514" t="s">
        <v>49</v>
      </c>
      <c r="L514" t="s">
        <v>71</v>
      </c>
      <c r="M514" s="7">
        <f>IF(A514=orden_agrupada!A514,orden_agrupada!B514,-1)+I514</f>
        <v>76.739999999999995</v>
      </c>
      <c r="N514" s="5">
        <f t="shared" ref="N514:N577" si="56">D514</f>
        <v>45022.061111111114</v>
      </c>
      <c r="O514" s="6">
        <f t="shared" ref="O514:O577" si="57">D514</f>
        <v>45022.061111111114</v>
      </c>
      <c r="P514" s="6">
        <f t="shared" ref="P514:P577" si="58">E514</f>
        <v>45022.20208333333</v>
      </c>
      <c r="Q514" s="6">
        <f t="shared" ref="Q514:Q577" si="59">IF(J514="Ocupada",(P514-O514)+15/1440,P514-O514)</f>
        <v>0.15138888888274474</v>
      </c>
      <c r="R514" s="2">
        <f>IF(A514=orden_agrupada!A514,orden_agrupada!D514/60,-1)</f>
        <v>0.93333333333333335</v>
      </c>
      <c r="S514" s="6">
        <f t="shared" ref="S514:S577" si="60">IF(Q514-(R514*(1/24))&gt;0,Q514-(R514*(1/24)),0)</f>
        <v>0.11249999999385585</v>
      </c>
      <c r="T514" s="6" t="str">
        <f t="shared" ref="T514:T577" si="61">IF(S514&gt;0,"SI","NO")</f>
        <v>SI</v>
      </c>
      <c r="U514" s="6" t="str">
        <f t="shared" ref="U514:U577" si="62">TEXT(N514, "dddd")</f>
        <v>jueves</v>
      </c>
      <c r="V514" s="7">
        <f>IF(A514=orden_agrupada!A514,orden_agrupada!B514,-1)</f>
        <v>54</v>
      </c>
      <c r="W514" s="7">
        <f>IF(A514=orden_agrupada!A514,orden_agrupada!C514,-1)</f>
        <v>24</v>
      </c>
    </row>
    <row r="515" spans="1:23" x14ac:dyDescent="0.3">
      <c r="A515">
        <v>514</v>
      </c>
      <c r="B515" t="s">
        <v>473</v>
      </c>
      <c r="C515">
        <v>5</v>
      </c>
      <c r="D515" s="1">
        <v>45022.054861111108</v>
      </c>
      <c r="E515" s="1">
        <v>45022.191666666666</v>
      </c>
      <c r="F515" t="s">
        <v>36</v>
      </c>
      <c r="G515" t="s">
        <v>14</v>
      </c>
      <c r="H515" t="s">
        <v>27</v>
      </c>
      <c r="I515" s="7">
        <v>38.840000000000003</v>
      </c>
      <c r="J515" t="s">
        <v>28</v>
      </c>
      <c r="K515" t="s">
        <v>67</v>
      </c>
      <c r="L515" t="s">
        <v>74</v>
      </c>
      <c r="M515" s="7">
        <f>IF(A515=orden_agrupada!A515,orden_agrupada!B515,-1)+I515</f>
        <v>212.84</v>
      </c>
      <c r="N515" s="5">
        <f t="shared" si="56"/>
        <v>45022.054861111108</v>
      </c>
      <c r="O515" s="6">
        <f t="shared" si="57"/>
        <v>45022.054861111108</v>
      </c>
      <c r="P515" s="6">
        <f t="shared" si="58"/>
        <v>45022.191666666666</v>
      </c>
      <c r="Q515" s="6">
        <f t="shared" si="59"/>
        <v>0.1368055555576575</v>
      </c>
      <c r="R515" s="2">
        <f>IF(A515=orden_agrupada!A515,orden_agrupada!D515/60,-1)</f>
        <v>1.8666666666666667</v>
      </c>
      <c r="S515" s="6">
        <f t="shared" si="60"/>
        <v>5.902777777987972E-2</v>
      </c>
      <c r="T515" s="6" t="str">
        <f t="shared" si="61"/>
        <v>SI</v>
      </c>
      <c r="U515" s="6" t="str">
        <f t="shared" si="62"/>
        <v>jueves</v>
      </c>
      <c r="V515" s="7">
        <f>IF(A515=orden_agrupada!A515,orden_agrupada!B515,-1)</f>
        <v>174</v>
      </c>
      <c r="W515" s="7">
        <f>IF(A515=orden_agrupada!A515,orden_agrupada!C515,-1)</f>
        <v>72</v>
      </c>
    </row>
    <row r="516" spans="1:23" x14ac:dyDescent="0.3">
      <c r="A516">
        <v>515</v>
      </c>
      <c r="B516" t="s">
        <v>347</v>
      </c>
      <c r="C516">
        <v>2</v>
      </c>
      <c r="D516" s="1">
        <v>45022.040277777778</v>
      </c>
      <c r="E516" s="1">
        <v>45022.085416666669</v>
      </c>
      <c r="F516" t="s">
        <v>26</v>
      </c>
      <c r="G516" t="s">
        <v>14</v>
      </c>
      <c r="H516" t="s">
        <v>27</v>
      </c>
      <c r="I516" s="7">
        <v>43.79</v>
      </c>
      <c r="J516" t="s">
        <v>43</v>
      </c>
      <c r="K516" t="s">
        <v>67</v>
      </c>
      <c r="L516" t="s">
        <v>71</v>
      </c>
      <c r="M516" s="7">
        <f>IF(A516=orden_agrupada!A516,orden_agrupada!B516,-1)+I516</f>
        <v>61.79</v>
      </c>
      <c r="N516" s="5">
        <f t="shared" si="56"/>
        <v>45022.040277777778</v>
      </c>
      <c r="O516" s="6">
        <f t="shared" si="57"/>
        <v>45022.040277777778</v>
      </c>
      <c r="P516" s="6">
        <f t="shared" si="58"/>
        <v>45022.085416666669</v>
      </c>
      <c r="Q516" s="6">
        <f t="shared" si="59"/>
        <v>5.5555555557172433E-2</v>
      </c>
      <c r="R516" s="2">
        <f>IF(A516=orden_agrupada!A516,orden_agrupada!D516/60,-1)</f>
        <v>0.21666666666666667</v>
      </c>
      <c r="S516" s="6">
        <f t="shared" si="60"/>
        <v>4.6527777779394652E-2</v>
      </c>
      <c r="T516" s="6" t="str">
        <f t="shared" si="61"/>
        <v>SI</v>
      </c>
      <c r="U516" s="6" t="str">
        <f t="shared" si="62"/>
        <v>jueves</v>
      </c>
      <c r="V516" s="7">
        <f>IF(A516=orden_agrupada!A516,orden_agrupada!B516,-1)</f>
        <v>18</v>
      </c>
      <c r="W516" s="7">
        <f>IF(A516=orden_agrupada!A516,orden_agrupada!C516,-1)</f>
        <v>8</v>
      </c>
    </row>
    <row r="517" spans="1:23" x14ac:dyDescent="0.3">
      <c r="A517">
        <v>516</v>
      </c>
      <c r="B517" t="s">
        <v>474</v>
      </c>
      <c r="C517">
        <v>2</v>
      </c>
      <c r="D517" s="1">
        <v>45022.163194444445</v>
      </c>
      <c r="E517" s="1">
        <v>45022.207638888889</v>
      </c>
      <c r="F517" t="s">
        <v>36</v>
      </c>
      <c r="G517" t="s">
        <v>14</v>
      </c>
      <c r="H517" t="s">
        <v>27</v>
      </c>
      <c r="I517" s="7">
        <v>20.85</v>
      </c>
      <c r="J517" t="s">
        <v>16</v>
      </c>
      <c r="K517" t="s">
        <v>33</v>
      </c>
      <c r="L517" t="s">
        <v>38</v>
      </c>
      <c r="M517" s="7">
        <f>IF(A517=orden_agrupada!A517,orden_agrupada!B517,-1)+I517</f>
        <v>166.85</v>
      </c>
      <c r="N517" s="5">
        <f t="shared" si="56"/>
        <v>45022.163194444445</v>
      </c>
      <c r="O517" s="6">
        <f t="shared" si="57"/>
        <v>45022.163194444445</v>
      </c>
      <c r="P517" s="6">
        <f t="shared" si="58"/>
        <v>45022.207638888889</v>
      </c>
      <c r="Q517" s="6">
        <f t="shared" si="59"/>
        <v>4.4444444443797693E-2</v>
      </c>
      <c r="R517" s="2">
        <f>IF(A517=orden_agrupada!A517,orden_agrupada!D517/60,-1)</f>
        <v>1.6166666666666667</v>
      </c>
      <c r="S517" s="6">
        <f t="shared" si="60"/>
        <v>0</v>
      </c>
      <c r="T517" s="6" t="str">
        <f t="shared" si="61"/>
        <v>NO</v>
      </c>
      <c r="U517" s="6" t="str">
        <f t="shared" si="62"/>
        <v>jueves</v>
      </c>
      <c r="V517" s="7">
        <f>IF(A517=orden_agrupada!A517,orden_agrupada!B517,-1)</f>
        <v>146</v>
      </c>
      <c r="W517" s="7">
        <f>IF(A517=orden_agrupada!A517,orden_agrupada!C517,-1)</f>
        <v>59</v>
      </c>
    </row>
    <row r="518" spans="1:23" x14ac:dyDescent="0.3">
      <c r="A518">
        <v>517</v>
      </c>
      <c r="B518" t="s">
        <v>390</v>
      </c>
      <c r="C518">
        <v>5</v>
      </c>
      <c r="D518" s="1">
        <v>45022.065972222219</v>
      </c>
      <c r="E518" s="1">
        <v>45022.229166666664</v>
      </c>
      <c r="F518" t="s">
        <v>36</v>
      </c>
      <c r="G518" t="s">
        <v>14</v>
      </c>
      <c r="H518" t="s">
        <v>22</v>
      </c>
      <c r="I518" s="7">
        <v>23.92</v>
      </c>
      <c r="J518" t="s">
        <v>16</v>
      </c>
      <c r="K518" t="s">
        <v>64</v>
      </c>
      <c r="L518" t="s">
        <v>18</v>
      </c>
      <c r="M518" s="7">
        <f>IF(A518=orden_agrupada!A518,orden_agrupada!B518,-1)+I518</f>
        <v>126.92</v>
      </c>
      <c r="N518" s="5">
        <f t="shared" si="56"/>
        <v>45022.065972222219</v>
      </c>
      <c r="O518" s="6">
        <f t="shared" si="57"/>
        <v>45022.065972222219</v>
      </c>
      <c r="P518" s="6">
        <f t="shared" si="58"/>
        <v>45022.229166666664</v>
      </c>
      <c r="Q518" s="6">
        <f t="shared" si="59"/>
        <v>0.16319444444525288</v>
      </c>
      <c r="R518" s="2">
        <f>IF(A518=orden_agrupada!A518,orden_agrupada!D518/60,-1)</f>
        <v>1.0833333333333333</v>
      </c>
      <c r="S518" s="6">
        <f t="shared" si="60"/>
        <v>0.118055555556364</v>
      </c>
      <c r="T518" s="6" t="str">
        <f t="shared" si="61"/>
        <v>SI</v>
      </c>
      <c r="U518" s="6" t="str">
        <f t="shared" si="62"/>
        <v>jueves</v>
      </c>
      <c r="V518" s="7">
        <f>IF(A518=orden_agrupada!A518,orden_agrupada!B518,-1)</f>
        <v>103</v>
      </c>
      <c r="W518" s="7">
        <f>IF(A518=orden_agrupada!A518,orden_agrupada!C518,-1)</f>
        <v>43</v>
      </c>
    </row>
    <row r="519" spans="1:23" x14ac:dyDescent="0.3">
      <c r="A519">
        <v>518</v>
      </c>
      <c r="B519" t="s">
        <v>177</v>
      </c>
      <c r="C519">
        <v>6</v>
      </c>
      <c r="D519" s="1">
        <v>45022.088888888888</v>
      </c>
      <c r="E519" s="1">
        <v>45022.251388888886</v>
      </c>
      <c r="F519" t="s">
        <v>36</v>
      </c>
      <c r="G519" t="s">
        <v>21</v>
      </c>
      <c r="H519" t="s">
        <v>27</v>
      </c>
      <c r="I519" s="7">
        <v>18.48</v>
      </c>
      <c r="J519" t="s">
        <v>43</v>
      </c>
      <c r="K519" t="s">
        <v>23</v>
      </c>
      <c r="L519" t="s">
        <v>34</v>
      </c>
      <c r="M519" s="7">
        <f>IF(A519=orden_agrupada!A519,orden_agrupada!B519,-1)+I519</f>
        <v>95.48</v>
      </c>
      <c r="N519" s="5">
        <f t="shared" si="56"/>
        <v>45022.088888888888</v>
      </c>
      <c r="O519" s="6">
        <f t="shared" si="57"/>
        <v>45022.088888888888</v>
      </c>
      <c r="P519" s="6">
        <f t="shared" si="58"/>
        <v>45022.251388888886</v>
      </c>
      <c r="Q519" s="6">
        <f t="shared" si="59"/>
        <v>0.17291666666521147</v>
      </c>
      <c r="R519" s="2">
        <f>IF(A519=orden_agrupada!A519,orden_agrupada!D519/60,-1)</f>
        <v>0.8833333333333333</v>
      </c>
      <c r="S519" s="6">
        <f t="shared" si="60"/>
        <v>0.1361111111096559</v>
      </c>
      <c r="T519" s="6" t="str">
        <f t="shared" si="61"/>
        <v>SI</v>
      </c>
      <c r="U519" s="6" t="str">
        <f t="shared" si="62"/>
        <v>jueves</v>
      </c>
      <c r="V519" s="7">
        <f>IF(A519=orden_agrupada!A519,orden_agrupada!B519,-1)</f>
        <v>77</v>
      </c>
      <c r="W519" s="7">
        <f>IF(A519=orden_agrupada!A519,orden_agrupada!C519,-1)</f>
        <v>31</v>
      </c>
    </row>
    <row r="520" spans="1:23" x14ac:dyDescent="0.3">
      <c r="A520">
        <v>519</v>
      </c>
      <c r="B520" t="s">
        <v>475</v>
      </c>
      <c r="C520">
        <v>2</v>
      </c>
      <c r="D520" s="1">
        <v>45022.033333333333</v>
      </c>
      <c r="E520" s="1">
        <v>45022.15902777778</v>
      </c>
      <c r="F520" t="s">
        <v>32</v>
      </c>
      <c r="G520" t="s">
        <v>14</v>
      </c>
      <c r="H520" t="s">
        <v>27</v>
      </c>
      <c r="I520" s="7">
        <v>34.590000000000003</v>
      </c>
      <c r="J520" t="s">
        <v>28</v>
      </c>
      <c r="K520" t="s">
        <v>33</v>
      </c>
      <c r="L520" t="s">
        <v>102</v>
      </c>
      <c r="M520" s="7">
        <f>IF(A520=orden_agrupada!A520,orden_agrupada!B520,-1)+I520</f>
        <v>279.59000000000003</v>
      </c>
      <c r="N520" s="5">
        <f t="shared" si="56"/>
        <v>45022.033333333333</v>
      </c>
      <c r="O520" s="6">
        <f t="shared" si="57"/>
        <v>45022.033333333333</v>
      </c>
      <c r="P520" s="6">
        <f t="shared" si="58"/>
        <v>45022.15902777778</v>
      </c>
      <c r="Q520" s="6">
        <f t="shared" si="59"/>
        <v>0.12569444444670808</v>
      </c>
      <c r="R520" s="2">
        <f>IF(A520=orden_agrupada!A520,orden_agrupada!D520/60,-1)</f>
        <v>2.6</v>
      </c>
      <c r="S520" s="6">
        <f t="shared" si="60"/>
        <v>1.7361111113374739E-2</v>
      </c>
      <c r="T520" s="6" t="str">
        <f t="shared" si="61"/>
        <v>SI</v>
      </c>
      <c r="U520" s="6" t="str">
        <f t="shared" si="62"/>
        <v>jueves</v>
      </c>
      <c r="V520" s="7">
        <f>IF(A520=orden_agrupada!A520,orden_agrupada!B520,-1)</f>
        <v>245</v>
      </c>
      <c r="W520" s="7">
        <f>IF(A520=orden_agrupada!A520,orden_agrupada!C520,-1)</f>
        <v>96</v>
      </c>
    </row>
    <row r="521" spans="1:23" x14ac:dyDescent="0.3">
      <c r="A521">
        <v>520</v>
      </c>
      <c r="B521" t="s">
        <v>476</v>
      </c>
      <c r="C521">
        <v>4</v>
      </c>
      <c r="D521" s="1">
        <v>45022.149305555555</v>
      </c>
      <c r="E521" s="1">
        <v>45022.265972222223</v>
      </c>
      <c r="F521" t="s">
        <v>36</v>
      </c>
      <c r="G521" t="s">
        <v>40</v>
      </c>
      <c r="H521" t="s">
        <v>27</v>
      </c>
      <c r="I521" s="7">
        <v>43.99</v>
      </c>
      <c r="J521" t="s">
        <v>28</v>
      </c>
      <c r="K521" t="s">
        <v>23</v>
      </c>
      <c r="L521" t="s">
        <v>58</v>
      </c>
      <c r="M521" s="7">
        <f>IF(A521=orden_agrupada!A521,orden_agrupada!B521,-1)+I521</f>
        <v>323.99</v>
      </c>
      <c r="N521" s="5">
        <f t="shared" si="56"/>
        <v>45022.149305555555</v>
      </c>
      <c r="O521" s="6">
        <f t="shared" si="57"/>
        <v>45022.149305555555</v>
      </c>
      <c r="P521" s="6">
        <f t="shared" si="58"/>
        <v>45022.265972222223</v>
      </c>
      <c r="Q521" s="6">
        <f t="shared" si="59"/>
        <v>0.11666666666860692</v>
      </c>
      <c r="R521" s="2">
        <f>IF(A521=orden_agrupada!A521,orden_agrupada!D521/60,-1)</f>
        <v>2.0166666666666666</v>
      </c>
      <c r="S521" s="6">
        <f t="shared" si="60"/>
        <v>3.2638888890829151E-2</v>
      </c>
      <c r="T521" s="6" t="str">
        <f t="shared" si="61"/>
        <v>SI</v>
      </c>
      <c r="U521" s="6" t="str">
        <f t="shared" si="62"/>
        <v>jueves</v>
      </c>
      <c r="V521" s="7">
        <f>IF(A521=orden_agrupada!A521,orden_agrupada!B521,-1)</f>
        <v>280</v>
      </c>
      <c r="W521" s="7">
        <f>IF(A521=orden_agrupada!A521,orden_agrupada!C521,-1)</f>
        <v>112</v>
      </c>
    </row>
    <row r="522" spans="1:23" x14ac:dyDescent="0.3">
      <c r="A522">
        <v>521</v>
      </c>
      <c r="B522" t="s">
        <v>477</v>
      </c>
      <c r="C522">
        <v>2</v>
      </c>
      <c r="D522" s="1">
        <v>45022.029861111114</v>
      </c>
      <c r="E522" s="1">
        <v>45022.120833333334</v>
      </c>
      <c r="F522" t="s">
        <v>36</v>
      </c>
      <c r="G522" t="s">
        <v>14</v>
      </c>
      <c r="H522" t="s">
        <v>27</v>
      </c>
      <c r="I522" s="7">
        <v>15.18</v>
      </c>
      <c r="J522" t="s">
        <v>28</v>
      </c>
      <c r="K522" t="s">
        <v>49</v>
      </c>
      <c r="L522" t="s">
        <v>81</v>
      </c>
      <c r="M522" s="7">
        <f>IF(A522=orden_agrupada!A522,orden_agrupada!B522,-1)+I522</f>
        <v>225.18</v>
      </c>
      <c r="N522" s="5">
        <f t="shared" si="56"/>
        <v>45022.029861111114</v>
      </c>
      <c r="O522" s="6">
        <f t="shared" si="57"/>
        <v>45022.029861111114</v>
      </c>
      <c r="P522" s="6">
        <f t="shared" si="58"/>
        <v>45022.120833333334</v>
      </c>
      <c r="Q522" s="6">
        <f t="shared" si="59"/>
        <v>9.0972222220443655E-2</v>
      </c>
      <c r="R522" s="2">
        <f>IF(A522=orden_agrupada!A522,orden_agrupada!D522/60,-1)</f>
        <v>1.5166666666666666</v>
      </c>
      <c r="S522" s="6">
        <f t="shared" si="60"/>
        <v>2.7777777775999213E-2</v>
      </c>
      <c r="T522" s="6" t="str">
        <f t="shared" si="61"/>
        <v>SI</v>
      </c>
      <c r="U522" s="6" t="str">
        <f t="shared" si="62"/>
        <v>jueves</v>
      </c>
      <c r="V522" s="7">
        <f>IF(A522=orden_agrupada!A522,orden_agrupada!B522,-1)</f>
        <v>210</v>
      </c>
      <c r="W522" s="7">
        <f>IF(A522=orden_agrupada!A522,orden_agrupada!C522,-1)</f>
        <v>86</v>
      </c>
    </row>
    <row r="523" spans="1:23" x14ac:dyDescent="0.3">
      <c r="A523">
        <v>522</v>
      </c>
      <c r="B523" t="s">
        <v>48</v>
      </c>
      <c r="C523">
        <v>5</v>
      </c>
      <c r="D523" s="1">
        <v>45022.068055555559</v>
      </c>
      <c r="E523" s="1">
        <v>45022.18472222222</v>
      </c>
      <c r="F523" t="s">
        <v>36</v>
      </c>
      <c r="G523" t="s">
        <v>14</v>
      </c>
      <c r="H523" t="s">
        <v>22</v>
      </c>
      <c r="I523" s="7">
        <v>35.35</v>
      </c>
      <c r="J523" t="s">
        <v>28</v>
      </c>
      <c r="K523" t="s">
        <v>52</v>
      </c>
      <c r="L523" t="s">
        <v>55</v>
      </c>
      <c r="M523" s="7">
        <f>IF(A523=orden_agrupada!A523,orden_agrupada!B523,-1)+I523</f>
        <v>119.35</v>
      </c>
      <c r="N523" s="5">
        <f t="shared" si="56"/>
        <v>45022.068055555559</v>
      </c>
      <c r="O523" s="6">
        <f t="shared" si="57"/>
        <v>45022.068055555559</v>
      </c>
      <c r="P523" s="6">
        <f t="shared" si="58"/>
        <v>45022.18472222222</v>
      </c>
      <c r="Q523" s="6">
        <f t="shared" si="59"/>
        <v>0.11666666666133096</v>
      </c>
      <c r="R523" s="2">
        <f>IF(A523=orden_agrupada!A523,orden_agrupada!D523/60,-1)</f>
        <v>0.78333333333333333</v>
      </c>
      <c r="S523" s="6">
        <f t="shared" si="60"/>
        <v>8.402777777244208E-2</v>
      </c>
      <c r="T523" s="6" t="str">
        <f t="shared" si="61"/>
        <v>SI</v>
      </c>
      <c r="U523" s="6" t="str">
        <f t="shared" si="62"/>
        <v>jueves</v>
      </c>
      <c r="V523" s="7">
        <f>IF(A523=orden_agrupada!A523,orden_agrupada!B523,-1)</f>
        <v>84</v>
      </c>
      <c r="W523" s="7">
        <f>IF(A523=orden_agrupada!A523,orden_agrupada!C523,-1)</f>
        <v>36</v>
      </c>
    </row>
    <row r="524" spans="1:23" x14ac:dyDescent="0.3">
      <c r="A524">
        <v>523</v>
      </c>
      <c r="B524" t="s">
        <v>478</v>
      </c>
      <c r="C524">
        <v>3</v>
      </c>
      <c r="D524" s="1">
        <v>45022.068749999999</v>
      </c>
      <c r="E524" s="1">
        <v>45022.195833333331</v>
      </c>
      <c r="F524" t="s">
        <v>32</v>
      </c>
      <c r="G524" t="s">
        <v>14</v>
      </c>
      <c r="H524" t="s">
        <v>27</v>
      </c>
      <c r="I524" s="7">
        <v>45.41</v>
      </c>
      <c r="J524" t="s">
        <v>43</v>
      </c>
      <c r="K524" t="s">
        <v>79</v>
      </c>
      <c r="L524" t="s">
        <v>102</v>
      </c>
      <c r="M524" s="7">
        <f>IF(A524=orden_agrupada!A524,orden_agrupada!B524,-1)+I524</f>
        <v>126.41</v>
      </c>
      <c r="N524" s="5">
        <f t="shared" si="56"/>
        <v>45022.068749999999</v>
      </c>
      <c r="O524" s="6">
        <f t="shared" si="57"/>
        <v>45022.068749999999</v>
      </c>
      <c r="P524" s="6">
        <f t="shared" si="58"/>
        <v>45022.195833333331</v>
      </c>
      <c r="Q524" s="6">
        <f t="shared" si="59"/>
        <v>0.13749999999951493</v>
      </c>
      <c r="R524" s="2">
        <f>IF(A524=orden_agrupada!A524,orden_agrupada!D524/60,-1)</f>
        <v>0.85</v>
      </c>
      <c r="S524" s="6">
        <f t="shared" si="60"/>
        <v>0.10208333333284826</v>
      </c>
      <c r="T524" s="6" t="str">
        <f t="shared" si="61"/>
        <v>SI</v>
      </c>
      <c r="U524" s="6" t="str">
        <f t="shared" si="62"/>
        <v>jueves</v>
      </c>
      <c r="V524" s="7">
        <f>IF(A524=orden_agrupada!A524,orden_agrupada!B524,-1)</f>
        <v>81</v>
      </c>
      <c r="W524" s="7">
        <f>IF(A524=orden_agrupada!A524,orden_agrupada!C524,-1)</f>
        <v>33</v>
      </c>
    </row>
    <row r="525" spans="1:23" x14ac:dyDescent="0.3">
      <c r="A525">
        <v>524</v>
      </c>
      <c r="B525" t="s">
        <v>479</v>
      </c>
      <c r="C525">
        <v>4</v>
      </c>
      <c r="D525" s="1">
        <v>45022.002083333333</v>
      </c>
      <c r="E525" s="1">
        <v>45022.105555555558</v>
      </c>
      <c r="F525" t="s">
        <v>13</v>
      </c>
      <c r="G525" t="s">
        <v>14</v>
      </c>
      <c r="H525" t="s">
        <v>27</v>
      </c>
      <c r="I525" s="7">
        <v>26.91</v>
      </c>
      <c r="J525" t="s">
        <v>43</v>
      </c>
      <c r="K525" t="s">
        <v>37</v>
      </c>
      <c r="L525" t="s">
        <v>47</v>
      </c>
      <c r="M525" s="7">
        <f>IF(A525=orden_agrupada!A525,orden_agrupada!B525,-1)+I525</f>
        <v>102.91</v>
      </c>
      <c r="N525" s="5">
        <f t="shared" si="56"/>
        <v>45022.002083333333</v>
      </c>
      <c r="O525" s="6">
        <f t="shared" si="57"/>
        <v>45022.002083333333</v>
      </c>
      <c r="P525" s="6">
        <f t="shared" si="58"/>
        <v>45022.105555555558</v>
      </c>
      <c r="Q525" s="6">
        <f t="shared" si="59"/>
        <v>0.1138888888914759</v>
      </c>
      <c r="R525" s="2">
        <f>IF(A525=orden_agrupada!A525,orden_agrupada!D525/60,-1)</f>
        <v>1.0166666666666666</v>
      </c>
      <c r="S525" s="6">
        <f t="shared" si="60"/>
        <v>7.1527777780364787E-2</v>
      </c>
      <c r="T525" s="6" t="str">
        <f t="shared" si="61"/>
        <v>SI</v>
      </c>
      <c r="U525" s="6" t="str">
        <f t="shared" si="62"/>
        <v>jueves</v>
      </c>
      <c r="V525" s="7">
        <f>IF(A525=orden_agrupada!A525,orden_agrupada!B525,-1)</f>
        <v>76</v>
      </c>
      <c r="W525" s="7">
        <f>IF(A525=orden_agrupada!A525,orden_agrupada!C525,-1)</f>
        <v>31</v>
      </c>
    </row>
    <row r="526" spans="1:23" x14ac:dyDescent="0.3">
      <c r="A526">
        <v>525</v>
      </c>
      <c r="B526" t="s">
        <v>239</v>
      </c>
      <c r="C526">
        <v>3</v>
      </c>
      <c r="D526" s="1">
        <v>45022.143750000003</v>
      </c>
      <c r="E526" s="1">
        <v>45022.301388888889</v>
      </c>
      <c r="F526" t="s">
        <v>13</v>
      </c>
      <c r="G526" t="s">
        <v>14</v>
      </c>
      <c r="H526" t="s">
        <v>27</v>
      </c>
      <c r="I526" s="7">
        <v>32.869999999999997</v>
      </c>
      <c r="J526" t="s">
        <v>43</v>
      </c>
      <c r="K526" t="s">
        <v>44</v>
      </c>
      <c r="L526" t="s">
        <v>106</v>
      </c>
      <c r="M526" s="7">
        <f>IF(A526=orden_agrupada!A526,orden_agrupada!B526,-1)+I526</f>
        <v>229.87</v>
      </c>
      <c r="N526" s="5">
        <f t="shared" si="56"/>
        <v>45022.143750000003</v>
      </c>
      <c r="O526" s="6">
        <f t="shared" si="57"/>
        <v>45022.143750000003</v>
      </c>
      <c r="P526" s="6">
        <f t="shared" si="58"/>
        <v>45022.301388888889</v>
      </c>
      <c r="Q526" s="6">
        <f t="shared" si="59"/>
        <v>0.16805555555280685</v>
      </c>
      <c r="R526" s="2">
        <f>IF(A526=orden_agrupada!A526,orden_agrupada!D526/60,-1)</f>
        <v>1.2833333333333334</v>
      </c>
      <c r="S526" s="6">
        <f t="shared" si="60"/>
        <v>0.11458333333058462</v>
      </c>
      <c r="T526" s="6" t="str">
        <f t="shared" si="61"/>
        <v>SI</v>
      </c>
      <c r="U526" s="6" t="str">
        <f t="shared" si="62"/>
        <v>jueves</v>
      </c>
      <c r="V526" s="7">
        <f>IF(A526=orden_agrupada!A526,orden_agrupada!B526,-1)</f>
        <v>197</v>
      </c>
      <c r="W526" s="7">
        <f>IF(A526=orden_agrupada!A526,orden_agrupada!C526,-1)</f>
        <v>77</v>
      </c>
    </row>
    <row r="527" spans="1:23" x14ac:dyDescent="0.3">
      <c r="A527">
        <v>526</v>
      </c>
      <c r="B527" t="s">
        <v>480</v>
      </c>
      <c r="C527">
        <v>6</v>
      </c>
      <c r="D527" s="1">
        <v>45022.155555555553</v>
      </c>
      <c r="E527" s="1">
        <v>45022.236805555556</v>
      </c>
      <c r="F527" t="s">
        <v>36</v>
      </c>
      <c r="G527" t="s">
        <v>40</v>
      </c>
      <c r="H527" t="s">
        <v>15</v>
      </c>
      <c r="I527" s="7">
        <v>43.02</v>
      </c>
      <c r="J527" t="s">
        <v>28</v>
      </c>
      <c r="K527" t="s">
        <v>49</v>
      </c>
      <c r="L527" t="s">
        <v>34</v>
      </c>
      <c r="M527" s="7">
        <f>IF(A527=orden_agrupada!A527,orden_agrupada!B527,-1)+I527</f>
        <v>76.02000000000001</v>
      </c>
      <c r="N527" s="5">
        <f t="shared" si="56"/>
        <v>45022.155555555553</v>
      </c>
      <c r="O527" s="6">
        <f t="shared" si="57"/>
        <v>45022.155555555553</v>
      </c>
      <c r="P527" s="6">
        <f t="shared" si="58"/>
        <v>45022.236805555556</v>
      </c>
      <c r="Q527" s="6">
        <f t="shared" si="59"/>
        <v>8.1250000002910383E-2</v>
      </c>
      <c r="R527" s="2">
        <f>IF(A527=orden_agrupada!A527,orden_agrupada!D527/60,-1)</f>
        <v>0.36666666666666664</v>
      </c>
      <c r="S527" s="6">
        <f t="shared" si="60"/>
        <v>6.5972222225132604E-2</v>
      </c>
      <c r="T527" s="6" t="str">
        <f t="shared" si="61"/>
        <v>SI</v>
      </c>
      <c r="U527" s="6" t="str">
        <f t="shared" si="62"/>
        <v>jueves</v>
      </c>
      <c r="V527" s="7">
        <f>IF(A527=orden_agrupada!A527,orden_agrupada!B527,-1)</f>
        <v>33</v>
      </c>
      <c r="W527" s="7">
        <f>IF(A527=orden_agrupada!A527,orden_agrupada!C527,-1)</f>
        <v>13</v>
      </c>
    </row>
    <row r="528" spans="1:23" x14ac:dyDescent="0.3">
      <c r="A528">
        <v>527</v>
      </c>
      <c r="B528" t="s">
        <v>481</v>
      </c>
      <c r="C528">
        <v>4</v>
      </c>
      <c r="D528" s="1">
        <v>45022.15347222222</v>
      </c>
      <c r="E528" s="1">
        <v>45022.246527777781</v>
      </c>
      <c r="F528" t="s">
        <v>20</v>
      </c>
      <c r="G528" t="s">
        <v>21</v>
      </c>
      <c r="H528" t="s">
        <v>22</v>
      </c>
      <c r="I528" s="7">
        <v>22.95</v>
      </c>
      <c r="J528" t="s">
        <v>43</v>
      </c>
      <c r="K528" t="s">
        <v>17</v>
      </c>
      <c r="L528" t="s">
        <v>102</v>
      </c>
      <c r="M528" s="7">
        <f>IF(A528=orden_agrupada!A528,orden_agrupada!B528,-1)+I528</f>
        <v>76.95</v>
      </c>
      <c r="N528" s="5">
        <f t="shared" si="56"/>
        <v>45022.15347222222</v>
      </c>
      <c r="O528" s="6">
        <f t="shared" si="57"/>
        <v>45022.15347222222</v>
      </c>
      <c r="P528" s="6">
        <f t="shared" si="58"/>
        <v>45022.246527777781</v>
      </c>
      <c r="Q528" s="6">
        <f t="shared" si="59"/>
        <v>0.10347222222723455</v>
      </c>
      <c r="R528" s="2">
        <f>IF(A528=orden_agrupada!A528,orden_agrupada!D528/60,-1)</f>
        <v>0.51666666666666672</v>
      </c>
      <c r="S528" s="6">
        <f t="shared" si="60"/>
        <v>8.1944444449456783E-2</v>
      </c>
      <c r="T528" s="6" t="str">
        <f t="shared" si="61"/>
        <v>SI</v>
      </c>
      <c r="U528" s="6" t="str">
        <f t="shared" si="62"/>
        <v>jueves</v>
      </c>
      <c r="V528" s="7">
        <f>IF(A528=orden_agrupada!A528,orden_agrupada!B528,-1)</f>
        <v>54</v>
      </c>
      <c r="W528" s="7">
        <f>IF(A528=orden_agrupada!A528,orden_agrupada!C528,-1)</f>
        <v>22</v>
      </c>
    </row>
    <row r="529" spans="1:23" x14ac:dyDescent="0.3">
      <c r="A529">
        <v>528</v>
      </c>
      <c r="B529" t="s">
        <v>482</v>
      </c>
      <c r="C529">
        <v>2</v>
      </c>
      <c r="D529" s="1">
        <v>45022.074305555558</v>
      </c>
      <c r="E529" s="1">
        <v>45022.158333333333</v>
      </c>
      <c r="F529" t="s">
        <v>26</v>
      </c>
      <c r="G529" t="s">
        <v>14</v>
      </c>
      <c r="H529" t="s">
        <v>15</v>
      </c>
      <c r="I529" s="7">
        <v>15.62</v>
      </c>
      <c r="J529" t="s">
        <v>16</v>
      </c>
      <c r="K529" t="s">
        <v>49</v>
      </c>
      <c r="L529" t="s">
        <v>60</v>
      </c>
      <c r="M529" s="7">
        <f>IF(A529=orden_agrupada!A529,orden_agrupada!B529,-1)+I529</f>
        <v>93.62</v>
      </c>
      <c r="N529" s="5">
        <f t="shared" si="56"/>
        <v>45022.074305555558</v>
      </c>
      <c r="O529" s="6">
        <f t="shared" si="57"/>
        <v>45022.074305555558</v>
      </c>
      <c r="P529" s="6">
        <f t="shared" si="58"/>
        <v>45022.158333333333</v>
      </c>
      <c r="Q529" s="6">
        <f t="shared" si="59"/>
        <v>8.4027777775190771E-2</v>
      </c>
      <c r="R529" s="2">
        <f>IF(A529=orden_agrupada!A529,orden_agrupada!D529/60,-1)</f>
        <v>2.0166666666666666</v>
      </c>
      <c r="S529" s="6">
        <f t="shared" si="60"/>
        <v>0</v>
      </c>
      <c r="T529" s="6" t="str">
        <f t="shared" si="61"/>
        <v>NO</v>
      </c>
      <c r="U529" s="6" t="str">
        <f t="shared" si="62"/>
        <v>jueves</v>
      </c>
      <c r="V529" s="7">
        <f>IF(A529=orden_agrupada!A529,orden_agrupada!B529,-1)</f>
        <v>78</v>
      </c>
      <c r="W529" s="7">
        <f>IF(A529=orden_agrupada!A529,orden_agrupada!C529,-1)</f>
        <v>31</v>
      </c>
    </row>
    <row r="530" spans="1:23" x14ac:dyDescent="0.3">
      <c r="A530">
        <v>529</v>
      </c>
      <c r="B530" t="s">
        <v>483</v>
      </c>
      <c r="C530">
        <v>2</v>
      </c>
      <c r="D530" s="1">
        <v>45022.081944444442</v>
      </c>
      <c r="E530" s="1">
        <v>45022.195833333331</v>
      </c>
      <c r="F530" t="s">
        <v>13</v>
      </c>
      <c r="G530" t="s">
        <v>14</v>
      </c>
      <c r="H530" t="s">
        <v>27</v>
      </c>
      <c r="I530" s="7">
        <v>25.91</v>
      </c>
      <c r="J530" t="s">
        <v>43</v>
      </c>
      <c r="K530" t="s">
        <v>17</v>
      </c>
      <c r="L530" t="s">
        <v>53</v>
      </c>
      <c r="M530" s="7">
        <f>IF(A530=orden_agrupada!A530,orden_agrupada!B530,-1)+I530</f>
        <v>233.91</v>
      </c>
      <c r="N530" s="5">
        <f t="shared" si="56"/>
        <v>45022.081944444442</v>
      </c>
      <c r="O530" s="6">
        <f t="shared" si="57"/>
        <v>45022.081944444442</v>
      </c>
      <c r="P530" s="6">
        <f t="shared" si="58"/>
        <v>45022.195833333331</v>
      </c>
      <c r="Q530" s="6">
        <f t="shared" si="59"/>
        <v>0.12430555555571725</v>
      </c>
      <c r="R530" s="2">
        <f>IF(A530=orden_agrupada!A530,orden_agrupada!D530/60,-1)</f>
        <v>2.6166666666666667</v>
      </c>
      <c r="S530" s="6">
        <f t="shared" si="60"/>
        <v>1.5277777777939469E-2</v>
      </c>
      <c r="T530" s="6" t="str">
        <f t="shared" si="61"/>
        <v>SI</v>
      </c>
      <c r="U530" s="6" t="str">
        <f t="shared" si="62"/>
        <v>jueves</v>
      </c>
      <c r="V530" s="7">
        <f>IF(A530=orden_agrupada!A530,orden_agrupada!B530,-1)</f>
        <v>208</v>
      </c>
      <c r="W530" s="7">
        <f>IF(A530=orden_agrupada!A530,orden_agrupada!C530,-1)</f>
        <v>84</v>
      </c>
    </row>
    <row r="531" spans="1:23" x14ac:dyDescent="0.3">
      <c r="A531">
        <v>530</v>
      </c>
      <c r="B531" t="s">
        <v>484</v>
      </c>
      <c r="C531">
        <v>5</v>
      </c>
      <c r="D531" s="1">
        <v>45022.092361111114</v>
      </c>
      <c r="E531" s="1">
        <v>45022.254861111112</v>
      </c>
      <c r="F531" t="s">
        <v>32</v>
      </c>
      <c r="G531" t="s">
        <v>14</v>
      </c>
      <c r="H531" t="s">
        <v>27</v>
      </c>
      <c r="I531" s="7">
        <v>30.19</v>
      </c>
      <c r="J531" t="s">
        <v>43</v>
      </c>
      <c r="K531" t="s">
        <v>33</v>
      </c>
      <c r="L531" t="s">
        <v>71</v>
      </c>
      <c r="M531" s="7">
        <f>IF(A531=orden_agrupada!A531,orden_agrupada!B531,-1)+I531</f>
        <v>190.19</v>
      </c>
      <c r="N531" s="5">
        <f t="shared" si="56"/>
        <v>45022.092361111114</v>
      </c>
      <c r="O531" s="6">
        <f t="shared" si="57"/>
        <v>45022.092361111114</v>
      </c>
      <c r="P531" s="6">
        <f t="shared" si="58"/>
        <v>45022.254861111112</v>
      </c>
      <c r="Q531" s="6">
        <f t="shared" si="59"/>
        <v>0.17291666666521147</v>
      </c>
      <c r="R531" s="2">
        <f>IF(A531=orden_agrupada!A531,orden_agrupada!D531/60,-1)</f>
        <v>1.7666666666666666</v>
      </c>
      <c r="S531" s="6">
        <f t="shared" si="60"/>
        <v>9.9305555554100366E-2</v>
      </c>
      <c r="T531" s="6" t="str">
        <f t="shared" si="61"/>
        <v>SI</v>
      </c>
      <c r="U531" s="6" t="str">
        <f t="shared" si="62"/>
        <v>jueves</v>
      </c>
      <c r="V531" s="7">
        <f>IF(A531=orden_agrupada!A531,orden_agrupada!B531,-1)</f>
        <v>160</v>
      </c>
      <c r="W531" s="7">
        <f>IF(A531=orden_agrupada!A531,orden_agrupada!C531,-1)</f>
        <v>68</v>
      </c>
    </row>
    <row r="532" spans="1:23" x14ac:dyDescent="0.3">
      <c r="A532">
        <v>531</v>
      </c>
      <c r="B532" t="s">
        <v>382</v>
      </c>
      <c r="C532">
        <v>6</v>
      </c>
      <c r="D532" s="1">
        <v>45022.127083333333</v>
      </c>
      <c r="E532" s="1">
        <v>45022.211111111108</v>
      </c>
      <c r="F532" t="s">
        <v>26</v>
      </c>
      <c r="G532" t="s">
        <v>40</v>
      </c>
      <c r="H532" t="s">
        <v>22</v>
      </c>
      <c r="I532" s="7">
        <v>34.39</v>
      </c>
      <c r="J532" t="s">
        <v>28</v>
      </c>
      <c r="K532" t="s">
        <v>33</v>
      </c>
      <c r="L532" t="s">
        <v>90</v>
      </c>
      <c r="M532" s="7">
        <f>IF(A532=orden_agrupada!A532,orden_agrupada!B532,-1)+I532</f>
        <v>278.39</v>
      </c>
      <c r="N532" s="5">
        <f t="shared" si="56"/>
        <v>45022.127083333333</v>
      </c>
      <c r="O532" s="6">
        <f t="shared" si="57"/>
        <v>45022.127083333333</v>
      </c>
      <c r="P532" s="6">
        <f t="shared" si="58"/>
        <v>45022.211111111108</v>
      </c>
      <c r="Q532" s="6">
        <f t="shared" si="59"/>
        <v>8.4027777775190771E-2</v>
      </c>
      <c r="R532" s="2">
        <f>IF(A532=orden_agrupada!A532,orden_agrupada!D532/60,-1)</f>
        <v>3.3166666666666669</v>
      </c>
      <c r="S532" s="6">
        <f t="shared" si="60"/>
        <v>0</v>
      </c>
      <c r="T532" s="6" t="str">
        <f t="shared" si="61"/>
        <v>NO</v>
      </c>
      <c r="U532" s="6" t="str">
        <f t="shared" si="62"/>
        <v>jueves</v>
      </c>
      <c r="V532" s="7">
        <f>IF(A532=orden_agrupada!A532,orden_agrupada!B532,-1)</f>
        <v>244</v>
      </c>
      <c r="W532" s="7">
        <f>IF(A532=orden_agrupada!A532,orden_agrupada!C532,-1)</f>
        <v>99</v>
      </c>
    </row>
    <row r="533" spans="1:23" x14ac:dyDescent="0.3">
      <c r="A533">
        <v>532</v>
      </c>
      <c r="B533" t="s">
        <v>108</v>
      </c>
      <c r="C533">
        <v>3</v>
      </c>
      <c r="D533" s="1">
        <v>45022.074999999997</v>
      </c>
      <c r="E533" s="1">
        <v>45022.226388888892</v>
      </c>
      <c r="F533" t="s">
        <v>13</v>
      </c>
      <c r="G533" t="s">
        <v>21</v>
      </c>
      <c r="H533" t="s">
        <v>15</v>
      </c>
      <c r="I533" s="7">
        <v>17.95</v>
      </c>
      <c r="J533" t="s">
        <v>16</v>
      </c>
      <c r="K533" t="s">
        <v>79</v>
      </c>
      <c r="L533" t="s">
        <v>90</v>
      </c>
      <c r="M533" s="7">
        <f>IF(A533=orden_agrupada!A533,orden_agrupada!B533,-1)+I533</f>
        <v>154.94999999999999</v>
      </c>
      <c r="N533" s="5">
        <f t="shared" si="56"/>
        <v>45022.074999999997</v>
      </c>
      <c r="O533" s="6">
        <f t="shared" si="57"/>
        <v>45022.074999999997</v>
      </c>
      <c r="P533" s="6">
        <f t="shared" si="58"/>
        <v>45022.226388888892</v>
      </c>
      <c r="Q533" s="6">
        <f t="shared" si="59"/>
        <v>0.15138888889487134</v>
      </c>
      <c r="R533" s="2">
        <f>IF(A533=orden_agrupada!A533,orden_agrupada!D533/60,-1)</f>
        <v>0.98333333333333328</v>
      </c>
      <c r="S533" s="6">
        <f t="shared" si="60"/>
        <v>0.11041666667264913</v>
      </c>
      <c r="T533" s="6" t="str">
        <f t="shared" si="61"/>
        <v>SI</v>
      </c>
      <c r="U533" s="6" t="str">
        <f t="shared" si="62"/>
        <v>jueves</v>
      </c>
      <c r="V533" s="7">
        <f>IF(A533=orden_agrupada!A533,orden_agrupada!B533,-1)</f>
        <v>137</v>
      </c>
      <c r="W533" s="7">
        <f>IF(A533=orden_agrupada!A533,orden_agrupada!C533,-1)</f>
        <v>56</v>
      </c>
    </row>
    <row r="534" spans="1:23" x14ac:dyDescent="0.3">
      <c r="A534">
        <v>533</v>
      </c>
      <c r="B534" t="s">
        <v>240</v>
      </c>
      <c r="C534">
        <v>3</v>
      </c>
      <c r="D534" s="1">
        <v>45022.134722222225</v>
      </c>
      <c r="E534" s="1">
        <v>45022.222222222219</v>
      </c>
      <c r="F534" t="s">
        <v>32</v>
      </c>
      <c r="G534" t="s">
        <v>40</v>
      </c>
      <c r="H534" t="s">
        <v>15</v>
      </c>
      <c r="I534" s="7">
        <v>20.09</v>
      </c>
      <c r="J534" t="s">
        <v>28</v>
      </c>
      <c r="K534" t="s">
        <v>64</v>
      </c>
      <c r="L534" t="s">
        <v>60</v>
      </c>
      <c r="M534" s="7">
        <f>IF(A534=orden_agrupada!A534,orden_agrupada!B534,-1)+I534</f>
        <v>61.09</v>
      </c>
      <c r="N534" s="5">
        <f t="shared" si="56"/>
        <v>45022.134722222225</v>
      </c>
      <c r="O534" s="6">
        <f t="shared" si="57"/>
        <v>45022.134722222225</v>
      </c>
      <c r="P534" s="6">
        <f t="shared" si="58"/>
        <v>45022.222222222219</v>
      </c>
      <c r="Q534" s="6">
        <f t="shared" si="59"/>
        <v>8.7499999994179234E-2</v>
      </c>
      <c r="R534" s="2">
        <f>IF(A534=orden_agrupada!A534,orden_agrupada!D534/60,-1)</f>
        <v>0.8</v>
      </c>
      <c r="S534" s="6">
        <f t="shared" si="60"/>
        <v>5.4166666660845901E-2</v>
      </c>
      <c r="T534" s="6" t="str">
        <f t="shared" si="61"/>
        <v>SI</v>
      </c>
      <c r="U534" s="6" t="str">
        <f t="shared" si="62"/>
        <v>jueves</v>
      </c>
      <c r="V534" s="7">
        <f>IF(A534=orden_agrupada!A534,orden_agrupada!B534,-1)</f>
        <v>41</v>
      </c>
      <c r="W534" s="7">
        <f>IF(A534=orden_agrupada!A534,orden_agrupada!C534,-1)</f>
        <v>16</v>
      </c>
    </row>
    <row r="535" spans="1:23" x14ac:dyDescent="0.3">
      <c r="A535">
        <v>534</v>
      </c>
      <c r="B535" t="s">
        <v>485</v>
      </c>
      <c r="C535">
        <v>6</v>
      </c>
      <c r="D535" s="1">
        <v>45022.043055555558</v>
      </c>
      <c r="E535" s="1">
        <v>45022.186805555553</v>
      </c>
      <c r="F535" t="s">
        <v>36</v>
      </c>
      <c r="G535" t="s">
        <v>40</v>
      </c>
      <c r="H535" t="s">
        <v>27</v>
      </c>
      <c r="I535" s="7">
        <v>23.59</v>
      </c>
      <c r="J535" t="s">
        <v>16</v>
      </c>
      <c r="K535" t="s">
        <v>29</v>
      </c>
      <c r="L535" t="s">
        <v>18</v>
      </c>
      <c r="M535" s="7">
        <f>IF(A535=orden_agrupada!A535,orden_agrupada!B535,-1)+I535</f>
        <v>170.59</v>
      </c>
      <c r="N535" s="5">
        <f t="shared" si="56"/>
        <v>45022.043055555558</v>
      </c>
      <c r="O535" s="6">
        <f t="shared" si="57"/>
        <v>45022.043055555558</v>
      </c>
      <c r="P535" s="6">
        <f t="shared" si="58"/>
        <v>45022.186805555553</v>
      </c>
      <c r="Q535" s="6">
        <f t="shared" si="59"/>
        <v>0.14374999999563443</v>
      </c>
      <c r="R535" s="2">
        <f>IF(A535=orden_agrupada!A535,orden_agrupada!D535/60,-1)</f>
        <v>1.2666666666666666</v>
      </c>
      <c r="S535" s="6">
        <f t="shared" si="60"/>
        <v>9.0972222217856655E-2</v>
      </c>
      <c r="T535" s="6" t="str">
        <f t="shared" si="61"/>
        <v>SI</v>
      </c>
      <c r="U535" s="6" t="str">
        <f t="shared" si="62"/>
        <v>jueves</v>
      </c>
      <c r="V535" s="7">
        <f>IF(A535=orden_agrupada!A535,orden_agrupada!B535,-1)</f>
        <v>147</v>
      </c>
      <c r="W535" s="7">
        <f>IF(A535=orden_agrupada!A535,orden_agrupada!C535,-1)</f>
        <v>60</v>
      </c>
    </row>
    <row r="536" spans="1:23" x14ac:dyDescent="0.3">
      <c r="A536">
        <v>535</v>
      </c>
      <c r="B536" t="s">
        <v>156</v>
      </c>
      <c r="C536">
        <v>3</v>
      </c>
      <c r="D536" s="1">
        <v>45022.039583333331</v>
      </c>
      <c r="E536" s="1">
        <v>45022.147222222222</v>
      </c>
      <c r="F536" t="s">
        <v>20</v>
      </c>
      <c r="G536" t="s">
        <v>21</v>
      </c>
      <c r="H536" t="s">
        <v>27</v>
      </c>
      <c r="I536" s="7">
        <v>39.450000000000003</v>
      </c>
      <c r="J536" t="s">
        <v>28</v>
      </c>
      <c r="K536" t="s">
        <v>67</v>
      </c>
      <c r="L536" t="s">
        <v>30</v>
      </c>
      <c r="M536" s="7">
        <f>IF(A536=orden_agrupada!A536,orden_agrupada!B536,-1)+I536</f>
        <v>315.45</v>
      </c>
      <c r="N536" s="5">
        <f t="shared" si="56"/>
        <v>45022.039583333331</v>
      </c>
      <c r="O536" s="6">
        <f t="shared" si="57"/>
        <v>45022.039583333331</v>
      </c>
      <c r="P536" s="6">
        <f t="shared" si="58"/>
        <v>45022.147222222222</v>
      </c>
      <c r="Q536" s="6">
        <f t="shared" si="59"/>
        <v>0.10763888889050577</v>
      </c>
      <c r="R536" s="2">
        <f>IF(A536=orden_agrupada!A536,orden_agrupada!D536/60,-1)</f>
        <v>1.8833333333333333</v>
      </c>
      <c r="S536" s="6">
        <f t="shared" si="60"/>
        <v>2.9166666668283547E-2</v>
      </c>
      <c r="T536" s="6" t="str">
        <f t="shared" si="61"/>
        <v>SI</v>
      </c>
      <c r="U536" s="6" t="str">
        <f t="shared" si="62"/>
        <v>jueves</v>
      </c>
      <c r="V536" s="7">
        <f>IF(A536=orden_agrupada!A536,orden_agrupada!B536,-1)</f>
        <v>276</v>
      </c>
      <c r="W536" s="7">
        <f>IF(A536=orden_agrupada!A536,orden_agrupada!C536,-1)</f>
        <v>109</v>
      </c>
    </row>
    <row r="537" spans="1:23" x14ac:dyDescent="0.3">
      <c r="A537">
        <v>536</v>
      </c>
      <c r="B537" t="s">
        <v>486</v>
      </c>
      <c r="C537">
        <v>2</v>
      </c>
      <c r="D537" s="1">
        <v>45022.104861111111</v>
      </c>
      <c r="E537" s="1">
        <v>45022.193749999999</v>
      </c>
      <c r="F537" t="s">
        <v>36</v>
      </c>
      <c r="G537" t="s">
        <v>14</v>
      </c>
      <c r="H537" t="s">
        <v>27</v>
      </c>
      <c r="I537" s="7">
        <v>46</v>
      </c>
      <c r="J537" t="s">
        <v>16</v>
      </c>
      <c r="K537" t="s">
        <v>67</v>
      </c>
      <c r="L537" t="s">
        <v>71</v>
      </c>
      <c r="M537" s="7">
        <f>IF(A537=orden_agrupada!A537,orden_agrupada!B537,-1)+I537</f>
        <v>258</v>
      </c>
      <c r="N537" s="5">
        <f t="shared" si="56"/>
        <v>45022.104861111111</v>
      </c>
      <c r="O537" s="6">
        <f t="shared" si="57"/>
        <v>45022.104861111111</v>
      </c>
      <c r="P537" s="6">
        <f t="shared" si="58"/>
        <v>45022.193749999999</v>
      </c>
      <c r="Q537" s="6">
        <f t="shared" si="59"/>
        <v>8.8888888887595385E-2</v>
      </c>
      <c r="R537" s="2">
        <f>IF(A537=orden_agrupada!A537,orden_agrupada!D537/60,-1)</f>
        <v>2.5333333333333332</v>
      </c>
      <c r="S537" s="6">
        <f t="shared" si="60"/>
        <v>0</v>
      </c>
      <c r="T537" s="6" t="str">
        <f t="shared" si="61"/>
        <v>NO</v>
      </c>
      <c r="U537" s="6" t="str">
        <f t="shared" si="62"/>
        <v>jueves</v>
      </c>
      <c r="V537" s="7">
        <f>IF(A537=orden_agrupada!A537,orden_agrupada!B537,-1)</f>
        <v>212</v>
      </c>
      <c r="W537" s="7">
        <f>IF(A537=orden_agrupada!A537,orden_agrupada!C537,-1)</f>
        <v>86</v>
      </c>
    </row>
    <row r="538" spans="1:23" x14ac:dyDescent="0.3">
      <c r="A538">
        <v>537</v>
      </c>
      <c r="B538" t="s">
        <v>179</v>
      </c>
      <c r="C538">
        <v>6</v>
      </c>
      <c r="D538" s="1">
        <v>45022.01666666667</v>
      </c>
      <c r="E538" s="1">
        <v>45022.089583333334</v>
      </c>
      <c r="F538" t="s">
        <v>13</v>
      </c>
      <c r="G538" t="s">
        <v>21</v>
      </c>
      <c r="H538" t="s">
        <v>15</v>
      </c>
      <c r="I538" s="7">
        <v>28.68</v>
      </c>
      <c r="J538" t="s">
        <v>43</v>
      </c>
      <c r="K538" t="s">
        <v>37</v>
      </c>
      <c r="L538" t="s">
        <v>90</v>
      </c>
      <c r="M538" s="7">
        <f>IF(A538=orden_agrupada!A538,orden_agrupada!B538,-1)+I538</f>
        <v>91.68</v>
      </c>
      <c r="N538" s="5">
        <f t="shared" si="56"/>
        <v>45022.01666666667</v>
      </c>
      <c r="O538" s="6">
        <f t="shared" si="57"/>
        <v>45022.01666666667</v>
      </c>
      <c r="P538" s="6">
        <f t="shared" si="58"/>
        <v>45022.089583333334</v>
      </c>
      <c r="Q538" s="6">
        <f t="shared" si="59"/>
        <v>8.3333333330908019E-2</v>
      </c>
      <c r="R538" s="2">
        <f>IF(A538=orden_agrupada!A538,orden_agrupada!D538/60,-1)</f>
        <v>0.35</v>
      </c>
      <c r="S538" s="6">
        <f t="shared" si="60"/>
        <v>6.8749999997574682E-2</v>
      </c>
      <c r="T538" s="6" t="str">
        <f t="shared" si="61"/>
        <v>SI</v>
      </c>
      <c r="U538" s="6" t="str">
        <f t="shared" si="62"/>
        <v>jueves</v>
      </c>
      <c r="V538" s="7">
        <f>IF(A538=orden_agrupada!A538,orden_agrupada!B538,-1)</f>
        <v>63</v>
      </c>
      <c r="W538" s="7">
        <f>IF(A538=orden_agrupada!A538,orden_agrupada!C538,-1)</f>
        <v>24</v>
      </c>
    </row>
    <row r="539" spans="1:23" x14ac:dyDescent="0.3">
      <c r="A539">
        <v>538</v>
      </c>
      <c r="B539" t="s">
        <v>297</v>
      </c>
      <c r="C539">
        <v>4</v>
      </c>
      <c r="D539" s="1">
        <v>45022.138194444444</v>
      </c>
      <c r="E539" s="1">
        <v>45022.231249999997</v>
      </c>
      <c r="F539" t="s">
        <v>36</v>
      </c>
      <c r="G539" t="s">
        <v>40</v>
      </c>
      <c r="H539" t="s">
        <v>15</v>
      </c>
      <c r="I539" s="7">
        <v>41.35</v>
      </c>
      <c r="J539" t="s">
        <v>28</v>
      </c>
      <c r="K539" t="s">
        <v>23</v>
      </c>
      <c r="L539" t="s">
        <v>50</v>
      </c>
      <c r="M539" s="7">
        <f>IF(A539=orden_agrupada!A539,orden_agrupada!B539,-1)+I539</f>
        <v>183.35</v>
      </c>
      <c r="N539" s="5">
        <f t="shared" si="56"/>
        <v>45022.138194444444</v>
      </c>
      <c r="O539" s="6">
        <f t="shared" si="57"/>
        <v>45022.138194444444</v>
      </c>
      <c r="P539" s="6">
        <f t="shared" si="58"/>
        <v>45022.231249999997</v>
      </c>
      <c r="Q539" s="6">
        <f t="shared" si="59"/>
        <v>9.3055555553291924E-2</v>
      </c>
      <c r="R539" s="2">
        <f>IF(A539=orden_agrupada!A539,orden_agrupada!D539/60,-1)</f>
        <v>3.3</v>
      </c>
      <c r="S539" s="6">
        <f t="shared" si="60"/>
        <v>0</v>
      </c>
      <c r="T539" s="6" t="str">
        <f t="shared" si="61"/>
        <v>NO</v>
      </c>
      <c r="U539" s="6" t="str">
        <f t="shared" si="62"/>
        <v>jueves</v>
      </c>
      <c r="V539" s="7">
        <f>IF(A539=orden_agrupada!A539,orden_agrupada!B539,-1)</f>
        <v>142</v>
      </c>
      <c r="W539" s="7">
        <f>IF(A539=orden_agrupada!A539,orden_agrupada!C539,-1)</f>
        <v>58</v>
      </c>
    </row>
    <row r="540" spans="1:23" x14ac:dyDescent="0.3">
      <c r="A540">
        <v>539</v>
      </c>
      <c r="B540" t="s">
        <v>487</v>
      </c>
      <c r="C540">
        <v>3</v>
      </c>
      <c r="D540" s="1">
        <v>45022.160416666666</v>
      </c>
      <c r="E540" s="1">
        <v>45022.291666666664</v>
      </c>
      <c r="F540" t="s">
        <v>26</v>
      </c>
      <c r="G540" t="s">
        <v>21</v>
      </c>
      <c r="H540" t="s">
        <v>22</v>
      </c>
      <c r="I540" s="7">
        <v>20.9</v>
      </c>
      <c r="J540" t="s">
        <v>28</v>
      </c>
      <c r="K540" t="s">
        <v>23</v>
      </c>
      <c r="L540" t="s">
        <v>50</v>
      </c>
      <c r="M540" s="7">
        <f>IF(A540=orden_agrupada!A540,orden_agrupada!B540,-1)+I540</f>
        <v>260.89999999999998</v>
      </c>
      <c r="N540" s="5">
        <f t="shared" si="56"/>
        <v>45022.160416666666</v>
      </c>
      <c r="O540" s="6">
        <f t="shared" si="57"/>
        <v>45022.160416666666</v>
      </c>
      <c r="P540" s="6">
        <f t="shared" si="58"/>
        <v>45022.291666666664</v>
      </c>
      <c r="Q540" s="6">
        <f t="shared" si="59"/>
        <v>0.13124999999854481</v>
      </c>
      <c r="R540" s="2">
        <f>IF(A540=orden_agrupada!A540,orden_agrupada!D540/60,-1)</f>
        <v>2.15</v>
      </c>
      <c r="S540" s="6">
        <f t="shared" si="60"/>
        <v>4.1666666665211488E-2</v>
      </c>
      <c r="T540" s="6" t="str">
        <f t="shared" si="61"/>
        <v>SI</v>
      </c>
      <c r="U540" s="6" t="str">
        <f t="shared" si="62"/>
        <v>jueves</v>
      </c>
      <c r="V540" s="7">
        <f>IF(A540=orden_agrupada!A540,orden_agrupada!B540,-1)</f>
        <v>240</v>
      </c>
      <c r="W540" s="7">
        <f>IF(A540=orden_agrupada!A540,orden_agrupada!C540,-1)</f>
        <v>99</v>
      </c>
    </row>
    <row r="541" spans="1:23" x14ac:dyDescent="0.3">
      <c r="A541">
        <v>540</v>
      </c>
      <c r="B541" t="s">
        <v>488</v>
      </c>
      <c r="C541">
        <v>4</v>
      </c>
      <c r="D541" s="1">
        <v>45022.156944444447</v>
      </c>
      <c r="E541" s="1">
        <v>45022.288888888892</v>
      </c>
      <c r="F541" t="s">
        <v>20</v>
      </c>
      <c r="G541" t="s">
        <v>14</v>
      </c>
      <c r="H541" t="s">
        <v>27</v>
      </c>
      <c r="I541" s="7">
        <v>47.85</v>
      </c>
      <c r="J541" t="s">
        <v>16</v>
      </c>
      <c r="K541" t="s">
        <v>52</v>
      </c>
      <c r="L541" t="s">
        <v>71</v>
      </c>
      <c r="M541" s="7">
        <f>IF(A541=orden_agrupada!A541,orden_agrupada!B541,-1)+I541</f>
        <v>171.85</v>
      </c>
      <c r="N541" s="5">
        <f t="shared" si="56"/>
        <v>45022.156944444447</v>
      </c>
      <c r="O541" s="6">
        <f t="shared" si="57"/>
        <v>45022.156944444447</v>
      </c>
      <c r="P541" s="6">
        <f t="shared" si="58"/>
        <v>45022.288888888892</v>
      </c>
      <c r="Q541" s="6">
        <f t="shared" si="59"/>
        <v>0.13194444444525288</v>
      </c>
      <c r="R541" s="2">
        <f>IF(A541=orden_agrupada!A541,orden_agrupada!D541/60,-1)</f>
        <v>1.3666666666666667</v>
      </c>
      <c r="S541" s="6">
        <f t="shared" si="60"/>
        <v>7.5000000000808448E-2</v>
      </c>
      <c r="T541" s="6" t="str">
        <f t="shared" si="61"/>
        <v>SI</v>
      </c>
      <c r="U541" s="6" t="str">
        <f t="shared" si="62"/>
        <v>jueves</v>
      </c>
      <c r="V541" s="7">
        <f>IF(A541=orden_agrupada!A541,orden_agrupada!B541,-1)</f>
        <v>124</v>
      </c>
      <c r="W541" s="7">
        <f>IF(A541=orden_agrupada!A541,orden_agrupada!C541,-1)</f>
        <v>52</v>
      </c>
    </row>
    <row r="542" spans="1:23" x14ac:dyDescent="0.3">
      <c r="A542">
        <v>541</v>
      </c>
      <c r="B542" t="s">
        <v>72</v>
      </c>
      <c r="C542">
        <v>2</v>
      </c>
      <c r="D542" s="1">
        <v>45022.022916666669</v>
      </c>
      <c r="E542" s="1">
        <v>45022.188888888886</v>
      </c>
      <c r="F542" t="s">
        <v>20</v>
      </c>
      <c r="G542" t="s">
        <v>21</v>
      </c>
      <c r="H542" t="s">
        <v>15</v>
      </c>
      <c r="I542" s="7">
        <v>33.700000000000003</v>
      </c>
      <c r="J542" t="s">
        <v>16</v>
      </c>
      <c r="K542" t="s">
        <v>23</v>
      </c>
      <c r="L542" t="s">
        <v>38</v>
      </c>
      <c r="M542" s="7">
        <f>IF(A542=orden_agrupada!A542,orden_agrupada!B542,-1)+I542</f>
        <v>235.7</v>
      </c>
      <c r="N542" s="5">
        <f t="shared" si="56"/>
        <v>45022.022916666669</v>
      </c>
      <c r="O542" s="6">
        <f t="shared" si="57"/>
        <v>45022.022916666669</v>
      </c>
      <c r="P542" s="6">
        <f t="shared" si="58"/>
        <v>45022.188888888886</v>
      </c>
      <c r="Q542" s="6">
        <f t="shared" si="59"/>
        <v>0.16597222221753327</v>
      </c>
      <c r="R542" s="2">
        <f>IF(A542=orden_agrupada!A542,orden_agrupada!D542/60,-1)</f>
        <v>2.0666666666666669</v>
      </c>
      <c r="S542" s="6">
        <f t="shared" si="60"/>
        <v>7.9861111106422161E-2</v>
      </c>
      <c r="T542" s="6" t="str">
        <f t="shared" si="61"/>
        <v>SI</v>
      </c>
      <c r="U542" s="6" t="str">
        <f t="shared" si="62"/>
        <v>jueves</v>
      </c>
      <c r="V542" s="7">
        <f>IF(A542=orden_agrupada!A542,orden_agrupada!B542,-1)</f>
        <v>202</v>
      </c>
      <c r="W542" s="7">
        <f>IF(A542=orden_agrupada!A542,orden_agrupada!C542,-1)</f>
        <v>81</v>
      </c>
    </row>
    <row r="543" spans="1:23" x14ac:dyDescent="0.3">
      <c r="A543">
        <v>542</v>
      </c>
      <c r="B543" t="s">
        <v>173</v>
      </c>
      <c r="C543">
        <v>5</v>
      </c>
      <c r="D543" s="1">
        <v>45022.115972222222</v>
      </c>
      <c r="E543" s="1">
        <v>45022.196527777778</v>
      </c>
      <c r="F543" t="s">
        <v>13</v>
      </c>
      <c r="G543" t="s">
        <v>21</v>
      </c>
      <c r="H543" t="s">
        <v>27</v>
      </c>
      <c r="I543" s="7">
        <v>49.05</v>
      </c>
      <c r="J543" t="s">
        <v>16</v>
      </c>
      <c r="K543" t="s">
        <v>67</v>
      </c>
      <c r="L543" t="s">
        <v>53</v>
      </c>
      <c r="M543" s="7">
        <f>IF(A543=orden_agrupada!A543,orden_agrupada!B543,-1)+I543</f>
        <v>197.05</v>
      </c>
      <c r="N543" s="5">
        <f t="shared" si="56"/>
        <v>45022.115972222222</v>
      </c>
      <c r="O543" s="6">
        <f t="shared" si="57"/>
        <v>45022.115972222222</v>
      </c>
      <c r="P543" s="6">
        <f t="shared" si="58"/>
        <v>45022.196527777778</v>
      </c>
      <c r="Q543" s="6">
        <f t="shared" si="59"/>
        <v>8.0555555556202307E-2</v>
      </c>
      <c r="R543" s="2">
        <f>IF(A543=orden_agrupada!A543,orden_agrupada!D543/60,-1)</f>
        <v>1.9166666666666667</v>
      </c>
      <c r="S543" s="6">
        <f t="shared" si="60"/>
        <v>6.944444450912024E-4</v>
      </c>
      <c r="T543" s="6" t="str">
        <f t="shared" si="61"/>
        <v>SI</v>
      </c>
      <c r="U543" s="6" t="str">
        <f t="shared" si="62"/>
        <v>jueves</v>
      </c>
      <c r="V543" s="7">
        <f>IF(A543=orden_agrupada!A543,orden_agrupada!B543,-1)</f>
        <v>148</v>
      </c>
      <c r="W543" s="7">
        <f>IF(A543=orden_agrupada!A543,orden_agrupada!C543,-1)</f>
        <v>61</v>
      </c>
    </row>
    <row r="544" spans="1:23" x14ac:dyDescent="0.3">
      <c r="A544">
        <v>543</v>
      </c>
      <c r="B544" t="s">
        <v>489</v>
      </c>
      <c r="C544">
        <v>5</v>
      </c>
      <c r="D544" s="1">
        <v>45022.032638888886</v>
      </c>
      <c r="E544" s="1">
        <v>45022.150694444441</v>
      </c>
      <c r="F544" t="s">
        <v>36</v>
      </c>
      <c r="G544" t="s">
        <v>40</v>
      </c>
      <c r="H544" t="s">
        <v>27</v>
      </c>
      <c r="I544" s="7">
        <v>49.37</v>
      </c>
      <c r="J544" t="s">
        <v>16</v>
      </c>
      <c r="K544" t="s">
        <v>33</v>
      </c>
      <c r="L544" t="s">
        <v>55</v>
      </c>
      <c r="M544" s="7">
        <f>IF(A544=orden_agrupada!A544,orden_agrupada!B544,-1)+I544</f>
        <v>255.37</v>
      </c>
      <c r="N544" s="5">
        <f t="shared" si="56"/>
        <v>45022.032638888886</v>
      </c>
      <c r="O544" s="6">
        <f t="shared" si="57"/>
        <v>45022.032638888886</v>
      </c>
      <c r="P544" s="6">
        <f t="shared" si="58"/>
        <v>45022.150694444441</v>
      </c>
      <c r="Q544" s="6">
        <f t="shared" si="59"/>
        <v>0.11805555555474712</v>
      </c>
      <c r="R544" s="2">
        <f>IF(A544=orden_agrupada!A544,orden_agrupada!D544/60,-1)</f>
        <v>1.2333333333333334</v>
      </c>
      <c r="S544" s="6">
        <f t="shared" si="60"/>
        <v>6.6666666665858229E-2</v>
      </c>
      <c r="T544" s="6" t="str">
        <f t="shared" si="61"/>
        <v>SI</v>
      </c>
      <c r="U544" s="6" t="str">
        <f t="shared" si="62"/>
        <v>jueves</v>
      </c>
      <c r="V544" s="7">
        <f>IF(A544=orden_agrupada!A544,orden_agrupada!B544,-1)</f>
        <v>206</v>
      </c>
      <c r="W544" s="7">
        <f>IF(A544=orden_agrupada!A544,orden_agrupada!C544,-1)</f>
        <v>85</v>
      </c>
    </row>
    <row r="545" spans="1:23" x14ac:dyDescent="0.3">
      <c r="A545">
        <v>544</v>
      </c>
      <c r="B545" t="s">
        <v>490</v>
      </c>
      <c r="C545">
        <v>4</v>
      </c>
      <c r="D545" s="1">
        <v>45022.136805555558</v>
      </c>
      <c r="E545" s="1">
        <v>45022.197916666664</v>
      </c>
      <c r="F545" t="s">
        <v>32</v>
      </c>
      <c r="G545" t="s">
        <v>14</v>
      </c>
      <c r="H545" t="s">
        <v>27</v>
      </c>
      <c r="I545" s="7">
        <v>44.91</v>
      </c>
      <c r="J545" t="s">
        <v>43</v>
      </c>
      <c r="K545" t="s">
        <v>64</v>
      </c>
      <c r="L545" t="s">
        <v>41</v>
      </c>
      <c r="M545" s="7">
        <f>IF(A545=orden_agrupada!A545,orden_agrupada!B545,-1)+I545</f>
        <v>114.91</v>
      </c>
      <c r="N545" s="5">
        <f t="shared" si="56"/>
        <v>45022.136805555558</v>
      </c>
      <c r="O545" s="6">
        <f t="shared" si="57"/>
        <v>45022.136805555558</v>
      </c>
      <c r="P545" s="6">
        <f t="shared" si="58"/>
        <v>45022.197916666664</v>
      </c>
      <c r="Q545" s="6">
        <f t="shared" si="59"/>
        <v>7.152777777325052E-2</v>
      </c>
      <c r="R545" s="2">
        <f>IF(A545=orden_agrupada!A545,orden_agrupada!D545/60,-1)</f>
        <v>0.8</v>
      </c>
      <c r="S545" s="6">
        <f t="shared" si="60"/>
        <v>3.8194444439917187E-2</v>
      </c>
      <c r="T545" s="6" t="str">
        <f t="shared" si="61"/>
        <v>SI</v>
      </c>
      <c r="U545" s="6" t="str">
        <f t="shared" si="62"/>
        <v>jueves</v>
      </c>
      <c r="V545" s="7">
        <f>IF(A545=orden_agrupada!A545,orden_agrupada!B545,-1)</f>
        <v>70</v>
      </c>
      <c r="W545" s="7">
        <f>IF(A545=orden_agrupada!A545,orden_agrupada!C545,-1)</f>
        <v>28</v>
      </c>
    </row>
    <row r="546" spans="1:23" x14ac:dyDescent="0.3">
      <c r="A546">
        <v>545</v>
      </c>
      <c r="B546" t="s">
        <v>491</v>
      </c>
      <c r="C546">
        <v>5</v>
      </c>
      <c r="D546" s="1">
        <v>45022.11041666667</v>
      </c>
      <c r="E546" s="1">
        <v>45022.18472222222</v>
      </c>
      <c r="F546" t="s">
        <v>26</v>
      </c>
      <c r="G546" t="s">
        <v>14</v>
      </c>
      <c r="H546" t="s">
        <v>22</v>
      </c>
      <c r="I546" s="7">
        <v>12.18</v>
      </c>
      <c r="J546" t="s">
        <v>43</v>
      </c>
      <c r="K546" t="s">
        <v>67</v>
      </c>
      <c r="L546" t="s">
        <v>34</v>
      </c>
      <c r="M546" s="7">
        <f>IF(A546=orden_agrupada!A546,orden_agrupada!B546,-1)+I546</f>
        <v>142.18</v>
      </c>
      <c r="N546" s="5">
        <f t="shared" si="56"/>
        <v>45022.11041666667</v>
      </c>
      <c r="O546" s="6">
        <f t="shared" si="57"/>
        <v>45022.11041666667</v>
      </c>
      <c r="P546" s="6">
        <f t="shared" si="58"/>
        <v>45022.18472222222</v>
      </c>
      <c r="Q546" s="6">
        <f t="shared" si="59"/>
        <v>8.4722222217048213E-2</v>
      </c>
      <c r="R546" s="2">
        <f>IF(A546=orden_agrupada!A546,orden_agrupada!D546/60,-1)</f>
        <v>1.65</v>
      </c>
      <c r="S546" s="6">
        <f t="shared" si="60"/>
        <v>1.5972222217048221E-2</v>
      </c>
      <c r="T546" s="6" t="str">
        <f t="shared" si="61"/>
        <v>SI</v>
      </c>
      <c r="U546" s="6" t="str">
        <f t="shared" si="62"/>
        <v>jueves</v>
      </c>
      <c r="V546" s="7">
        <f>IF(A546=orden_agrupada!A546,orden_agrupada!B546,-1)</f>
        <v>130</v>
      </c>
      <c r="W546" s="7">
        <f>IF(A546=orden_agrupada!A546,orden_agrupada!C546,-1)</f>
        <v>51</v>
      </c>
    </row>
    <row r="547" spans="1:23" x14ac:dyDescent="0.3">
      <c r="A547">
        <v>546</v>
      </c>
      <c r="B547" t="s">
        <v>492</v>
      </c>
      <c r="C547">
        <v>2</v>
      </c>
      <c r="D547" s="1">
        <v>45022.134722222225</v>
      </c>
      <c r="E547" s="1">
        <v>45022.228472222225</v>
      </c>
      <c r="F547" t="s">
        <v>36</v>
      </c>
      <c r="G547" t="s">
        <v>14</v>
      </c>
      <c r="H547" t="s">
        <v>15</v>
      </c>
      <c r="I547" s="7">
        <v>47.81</v>
      </c>
      <c r="J547" t="s">
        <v>16</v>
      </c>
      <c r="K547" t="s">
        <v>49</v>
      </c>
      <c r="L547" t="s">
        <v>45</v>
      </c>
      <c r="M547" s="7">
        <f>IF(A547=orden_agrupada!A547,orden_agrupada!B547,-1)+I547</f>
        <v>139.81</v>
      </c>
      <c r="N547" s="5">
        <f t="shared" si="56"/>
        <v>45022.134722222225</v>
      </c>
      <c r="O547" s="6">
        <f t="shared" si="57"/>
        <v>45022.134722222225</v>
      </c>
      <c r="P547" s="6">
        <f t="shared" si="58"/>
        <v>45022.228472222225</v>
      </c>
      <c r="Q547" s="6">
        <f t="shared" si="59"/>
        <v>9.375E-2</v>
      </c>
      <c r="R547" s="2">
        <f>IF(A547=orden_agrupada!A547,orden_agrupada!D547/60,-1)</f>
        <v>1.5166666666666666</v>
      </c>
      <c r="S547" s="6">
        <f t="shared" si="60"/>
        <v>3.0555555555555558E-2</v>
      </c>
      <c r="T547" s="6" t="str">
        <f t="shared" si="61"/>
        <v>SI</v>
      </c>
      <c r="U547" s="6" t="str">
        <f t="shared" si="62"/>
        <v>jueves</v>
      </c>
      <c r="V547" s="7">
        <f>IF(A547=orden_agrupada!A547,orden_agrupada!B547,-1)</f>
        <v>92</v>
      </c>
      <c r="W547" s="7">
        <f>IF(A547=orden_agrupada!A547,orden_agrupada!C547,-1)</f>
        <v>38</v>
      </c>
    </row>
    <row r="548" spans="1:23" x14ac:dyDescent="0.3">
      <c r="A548">
        <v>547</v>
      </c>
      <c r="B548" t="s">
        <v>493</v>
      </c>
      <c r="C548">
        <v>3</v>
      </c>
      <c r="D548" s="1">
        <v>45022.113194444442</v>
      </c>
      <c r="E548" s="1">
        <v>45022.191666666666</v>
      </c>
      <c r="F548" t="s">
        <v>32</v>
      </c>
      <c r="G548" t="s">
        <v>40</v>
      </c>
      <c r="H548" t="s">
        <v>27</v>
      </c>
      <c r="I548" s="7">
        <v>20.04</v>
      </c>
      <c r="J548" t="s">
        <v>43</v>
      </c>
      <c r="K548" t="s">
        <v>23</v>
      </c>
      <c r="L548" t="s">
        <v>24</v>
      </c>
      <c r="M548" s="7">
        <f>IF(A548=orden_agrupada!A548,orden_agrupada!B548,-1)+I548</f>
        <v>247.04</v>
      </c>
      <c r="N548" s="5">
        <f t="shared" si="56"/>
        <v>45022.113194444442</v>
      </c>
      <c r="O548" s="6">
        <f t="shared" si="57"/>
        <v>45022.113194444442</v>
      </c>
      <c r="P548" s="6">
        <f t="shared" si="58"/>
        <v>45022.191666666666</v>
      </c>
      <c r="Q548" s="6">
        <f t="shared" si="59"/>
        <v>8.8888888890020709E-2</v>
      </c>
      <c r="R548" s="2">
        <f>IF(A548=orden_agrupada!A548,orden_agrupada!D548/60,-1)</f>
        <v>1.6166666666666667</v>
      </c>
      <c r="S548" s="6">
        <f t="shared" si="60"/>
        <v>2.1527777778909601E-2</v>
      </c>
      <c r="T548" s="6" t="str">
        <f t="shared" si="61"/>
        <v>SI</v>
      </c>
      <c r="U548" s="6" t="str">
        <f t="shared" si="62"/>
        <v>jueves</v>
      </c>
      <c r="V548" s="7">
        <f>IF(A548=orden_agrupada!A548,orden_agrupada!B548,-1)</f>
        <v>227</v>
      </c>
      <c r="W548" s="7">
        <f>IF(A548=orden_agrupada!A548,orden_agrupada!C548,-1)</f>
        <v>89</v>
      </c>
    </row>
    <row r="549" spans="1:23" x14ac:dyDescent="0.3">
      <c r="A549">
        <v>548</v>
      </c>
      <c r="B549" t="s">
        <v>494</v>
      </c>
      <c r="C549">
        <v>2</v>
      </c>
      <c r="D549" s="1">
        <v>45022.038194444445</v>
      </c>
      <c r="E549" s="1">
        <v>45022.168749999997</v>
      </c>
      <c r="F549" t="s">
        <v>26</v>
      </c>
      <c r="G549" t="s">
        <v>14</v>
      </c>
      <c r="H549" t="s">
        <v>27</v>
      </c>
      <c r="I549" s="7">
        <v>28.88</v>
      </c>
      <c r="J549" t="s">
        <v>28</v>
      </c>
      <c r="K549" t="s">
        <v>67</v>
      </c>
      <c r="L549" t="s">
        <v>53</v>
      </c>
      <c r="M549" s="7">
        <f>IF(A549=orden_agrupada!A549,orden_agrupada!B549,-1)+I549</f>
        <v>124.88</v>
      </c>
      <c r="N549" s="5">
        <f t="shared" si="56"/>
        <v>45022.038194444445</v>
      </c>
      <c r="O549" s="6">
        <f t="shared" si="57"/>
        <v>45022.038194444445</v>
      </c>
      <c r="P549" s="6">
        <f t="shared" si="58"/>
        <v>45022.168749999997</v>
      </c>
      <c r="Q549" s="6">
        <f t="shared" si="59"/>
        <v>0.13055555555183673</v>
      </c>
      <c r="R549" s="2">
        <f>IF(A549=orden_agrupada!A549,orden_agrupada!D549/60,-1)</f>
        <v>1.7666666666666666</v>
      </c>
      <c r="S549" s="6">
        <f t="shared" si="60"/>
        <v>5.6944444440725633E-2</v>
      </c>
      <c r="T549" s="6" t="str">
        <f t="shared" si="61"/>
        <v>SI</v>
      </c>
      <c r="U549" s="6" t="str">
        <f t="shared" si="62"/>
        <v>jueves</v>
      </c>
      <c r="V549" s="7">
        <f>IF(A549=orden_agrupada!A549,orden_agrupada!B549,-1)</f>
        <v>96</v>
      </c>
      <c r="W549" s="7">
        <f>IF(A549=orden_agrupada!A549,orden_agrupada!C549,-1)</f>
        <v>38</v>
      </c>
    </row>
    <row r="550" spans="1:23" x14ac:dyDescent="0.3">
      <c r="A550">
        <v>549</v>
      </c>
      <c r="B550" t="s">
        <v>318</v>
      </c>
      <c r="C550">
        <v>2</v>
      </c>
      <c r="D550" s="1">
        <v>45022.064583333333</v>
      </c>
      <c r="E550" s="1">
        <v>45022.226388888892</v>
      </c>
      <c r="F550" t="s">
        <v>20</v>
      </c>
      <c r="G550" t="s">
        <v>14</v>
      </c>
      <c r="H550" t="s">
        <v>27</v>
      </c>
      <c r="I550" s="7">
        <v>35.340000000000003</v>
      </c>
      <c r="J550" t="s">
        <v>28</v>
      </c>
      <c r="K550" t="s">
        <v>23</v>
      </c>
      <c r="L550" t="s">
        <v>81</v>
      </c>
      <c r="M550" s="7">
        <f>IF(A550=orden_agrupada!A550,orden_agrupada!B550,-1)+I550</f>
        <v>197.34</v>
      </c>
      <c r="N550" s="5">
        <f t="shared" si="56"/>
        <v>45022.064583333333</v>
      </c>
      <c r="O550" s="6">
        <f t="shared" si="57"/>
        <v>45022.064583333333</v>
      </c>
      <c r="P550" s="6">
        <f t="shared" si="58"/>
        <v>45022.226388888892</v>
      </c>
      <c r="Q550" s="6">
        <f t="shared" si="59"/>
        <v>0.16180555555911269</v>
      </c>
      <c r="R550" s="2">
        <f>IF(A550=orden_agrupada!A550,orden_agrupada!D550/60,-1)</f>
        <v>1.6333333333333333</v>
      </c>
      <c r="S550" s="6">
        <f t="shared" si="60"/>
        <v>9.3750000003557141E-2</v>
      </c>
      <c r="T550" s="6" t="str">
        <f t="shared" si="61"/>
        <v>SI</v>
      </c>
      <c r="U550" s="6" t="str">
        <f t="shared" si="62"/>
        <v>jueves</v>
      </c>
      <c r="V550" s="7">
        <f>IF(A550=orden_agrupada!A550,orden_agrupada!B550,-1)</f>
        <v>162</v>
      </c>
      <c r="W550" s="7">
        <f>IF(A550=orden_agrupada!A550,orden_agrupada!C550,-1)</f>
        <v>66</v>
      </c>
    </row>
    <row r="551" spans="1:23" x14ac:dyDescent="0.3">
      <c r="A551">
        <v>550</v>
      </c>
      <c r="B551" t="s">
        <v>429</v>
      </c>
      <c r="C551">
        <v>6</v>
      </c>
      <c r="D551" s="1">
        <v>45022.047222222223</v>
      </c>
      <c r="E551" s="1">
        <v>45022.11041666667</v>
      </c>
      <c r="F551" t="s">
        <v>13</v>
      </c>
      <c r="G551" t="s">
        <v>14</v>
      </c>
      <c r="H551" t="s">
        <v>27</v>
      </c>
      <c r="I551" s="7">
        <v>28.33</v>
      </c>
      <c r="J551" t="s">
        <v>43</v>
      </c>
      <c r="K551" t="s">
        <v>29</v>
      </c>
      <c r="L551" t="s">
        <v>50</v>
      </c>
      <c r="M551" s="7">
        <f>IF(A551=orden_agrupada!A551,orden_agrupada!B551,-1)+I551</f>
        <v>152.32999999999998</v>
      </c>
      <c r="N551" s="5">
        <f t="shared" si="56"/>
        <v>45022.047222222223</v>
      </c>
      <c r="O551" s="6">
        <f t="shared" si="57"/>
        <v>45022.047222222223</v>
      </c>
      <c r="P551" s="6">
        <f t="shared" si="58"/>
        <v>45022.11041666667</v>
      </c>
      <c r="Q551" s="6">
        <f t="shared" si="59"/>
        <v>7.3611111113374747E-2</v>
      </c>
      <c r="R551" s="2">
        <f>IF(A551=orden_agrupada!A551,orden_agrupada!D551/60,-1)</f>
        <v>0.95</v>
      </c>
      <c r="S551" s="6">
        <f t="shared" si="60"/>
        <v>3.4027777780041416E-2</v>
      </c>
      <c r="T551" s="6" t="str">
        <f t="shared" si="61"/>
        <v>SI</v>
      </c>
      <c r="U551" s="6" t="str">
        <f t="shared" si="62"/>
        <v>jueves</v>
      </c>
      <c r="V551" s="7">
        <f>IF(A551=orden_agrupada!A551,orden_agrupada!B551,-1)</f>
        <v>124</v>
      </c>
      <c r="W551" s="7">
        <f>IF(A551=orden_agrupada!A551,orden_agrupada!C551,-1)</f>
        <v>50</v>
      </c>
    </row>
    <row r="552" spans="1:23" x14ac:dyDescent="0.3">
      <c r="A552">
        <v>551</v>
      </c>
      <c r="B552" t="s">
        <v>495</v>
      </c>
      <c r="C552">
        <v>2</v>
      </c>
      <c r="D552" s="1">
        <v>45022.123611111114</v>
      </c>
      <c r="E552" s="1">
        <v>45022.173611111109</v>
      </c>
      <c r="F552" t="s">
        <v>13</v>
      </c>
      <c r="G552" t="s">
        <v>21</v>
      </c>
      <c r="H552" t="s">
        <v>27</v>
      </c>
      <c r="I552" s="7">
        <v>17.54</v>
      </c>
      <c r="J552" t="s">
        <v>16</v>
      </c>
      <c r="K552" t="s">
        <v>33</v>
      </c>
      <c r="L552" t="s">
        <v>50</v>
      </c>
      <c r="M552" s="7">
        <f>IF(A552=orden_agrupada!A552,orden_agrupada!B552,-1)+I552</f>
        <v>188.54</v>
      </c>
      <c r="N552" s="5">
        <f t="shared" si="56"/>
        <v>45022.123611111114</v>
      </c>
      <c r="O552" s="6">
        <f t="shared" si="57"/>
        <v>45022.123611111114</v>
      </c>
      <c r="P552" s="6">
        <f t="shared" si="58"/>
        <v>45022.173611111109</v>
      </c>
      <c r="Q552" s="6">
        <f t="shared" si="59"/>
        <v>4.9999999995634425E-2</v>
      </c>
      <c r="R552" s="2">
        <f>IF(A552=orden_agrupada!A552,orden_agrupada!D552/60,-1)</f>
        <v>2.0499999999999998</v>
      </c>
      <c r="S552" s="6">
        <f t="shared" si="60"/>
        <v>0</v>
      </c>
      <c r="T552" s="6" t="str">
        <f t="shared" si="61"/>
        <v>NO</v>
      </c>
      <c r="U552" s="6" t="str">
        <f t="shared" si="62"/>
        <v>jueves</v>
      </c>
      <c r="V552" s="7">
        <f>IF(A552=orden_agrupada!A552,orden_agrupada!B552,-1)</f>
        <v>171</v>
      </c>
      <c r="W552" s="7">
        <f>IF(A552=orden_agrupada!A552,orden_agrupada!C552,-1)</f>
        <v>68</v>
      </c>
    </row>
    <row r="553" spans="1:23" x14ac:dyDescent="0.3">
      <c r="A553">
        <v>552</v>
      </c>
      <c r="B553" t="s">
        <v>496</v>
      </c>
      <c r="C553">
        <v>6</v>
      </c>
      <c r="D553" s="1">
        <v>45022.018055555556</v>
      </c>
      <c r="E553" s="1">
        <v>45022.162499999999</v>
      </c>
      <c r="F553" t="s">
        <v>13</v>
      </c>
      <c r="G553" t="s">
        <v>40</v>
      </c>
      <c r="H553" t="s">
        <v>15</v>
      </c>
      <c r="I553" s="7">
        <v>10.28</v>
      </c>
      <c r="J553" t="s">
        <v>28</v>
      </c>
      <c r="K553" t="s">
        <v>17</v>
      </c>
      <c r="L553" t="s">
        <v>30</v>
      </c>
      <c r="M553" s="7">
        <f>IF(A553=orden_agrupada!A553,orden_agrupada!B553,-1)+I553</f>
        <v>253.28</v>
      </c>
      <c r="N553" s="5">
        <f t="shared" si="56"/>
        <v>45022.018055555556</v>
      </c>
      <c r="O553" s="6">
        <f t="shared" si="57"/>
        <v>45022.018055555556</v>
      </c>
      <c r="P553" s="6">
        <f t="shared" si="58"/>
        <v>45022.162499999999</v>
      </c>
      <c r="Q553" s="6">
        <f t="shared" si="59"/>
        <v>0.1444444444423425</v>
      </c>
      <c r="R553" s="2">
        <f>IF(A553=orden_agrupada!A553,orden_agrupada!D553/60,-1)</f>
        <v>1.9166666666666667</v>
      </c>
      <c r="S553" s="6">
        <f t="shared" si="60"/>
        <v>6.4583333331231396E-2</v>
      </c>
      <c r="T553" s="6" t="str">
        <f t="shared" si="61"/>
        <v>SI</v>
      </c>
      <c r="U553" s="6" t="str">
        <f t="shared" si="62"/>
        <v>jueves</v>
      </c>
      <c r="V553" s="7">
        <f>IF(A553=orden_agrupada!A553,orden_agrupada!B553,-1)</f>
        <v>243</v>
      </c>
      <c r="W553" s="7">
        <f>IF(A553=orden_agrupada!A553,orden_agrupada!C553,-1)</f>
        <v>93</v>
      </c>
    </row>
    <row r="554" spans="1:23" x14ac:dyDescent="0.3">
      <c r="A554">
        <v>553</v>
      </c>
      <c r="B554" t="s">
        <v>497</v>
      </c>
      <c r="C554">
        <v>2</v>
      </c>
      <c r="D554" s="1">
        <v>45022.114583333336</v>
      </c>
      <c r="E554" s="1">
        <v>45022.224999999999</v>
      </c>
      <c r="F554" t="s">
        <v>13</v>
      </c>
      <c r="G554" t="s">
        <v>14</v>
      </c>
      <c r="H554" t="s">
        <v>27</v>
      </c>
      <c r="I554" s="7">
        <v>44.38</v>
      </c>
      <c r="J554" t="s">
        <v>28</v>
      </c>
      <c r="K554" t="s">
        <v>29</v>
      </c>
      <c r="L554" t="s">
        <v>50</v>
      </c>
      <c r="M554" s="7">
        <f>IF(A554=orden_agrupada!A554,orden_agrupada!B554,-1)+I554</f>
        <v>247.38</v>
      </c>
      <c r="N554" s="5">
        <f t="shared" si="56"/>
        <v>45022.114583333336</v>
      </c>
      <c r="O554" s="6">
        <f t="shared" si="57"/>
        <v>45022.114583333336</v>
      </c>
      <c r="P554" s="6">
        <f t="shared" si="58"/>
        <v>45022.224999999999</v>
      </c>
      <c r="Q554" s="6">
        <f t="shared" si="59"/>
        <v>0.11041666666278616</v>
      </c>
      <c r="R554" s="2">
        <f>IF(A554=orden_agrupada!A554,orden_agrupada!D554/60,-1)</f>
        <v>2.9666666666666668</v>
      </c>
      <c r="S554" s="6">
        <f t="shared" si="60"/>
        <v>0</v>
      </c>
      <c r="T554" s="6" t="str">
        <f t="shared" si="61"/>
        <v>NO</v>
      </c>
      <c r="U554" s="6" t="str">
        <f t="shared" si="62"/>
        <v>jueves</v>
      </c>
      <c r="V554" s="7">
        <f>IF(A554=orden_agrupada!A554,orden_agrupada!B554,-1)</f>
        <v>203</v>
      </c>
      <c r="W554" s="7">
        <f>IF(A554=orden_agrupada!A554,orden_agrupada!C554,-1)</f>
        <v>82</v>
      </c>
    </row>
    <row r="555" spans="1:23" x14ac:dyDescent="0.3">
      <c r="A555">
        <v>554</v>
      </c>
      <c r="B555" t="s">
        <v>498</v>
      </c>
      <c r="C555">
        <v>6</v>
      </c>
      <c r="D555" s="1">
        <v>45022.0625</v>
      </c>
      <c r="E555" s="1">
        <v>45022.121527777781</v>
      </c>
      <c r="F555" t="s">
        <v>13</v>
      </c>
      <c r="G555" t="s">
        <v>14</v>
      </c>
      <c r="H555" t="s">
        <v>15</v>
      </c>
      <c r="I555" s="7">
        <v>19.600000000000001</v>
      </c>
      <c r="J555" t="s">
        <v>43</v>
      </c>
      <c r="K555" t="s">
        <v>17</v>
      </c>
      <c r="L555" t="s">
        <v>106</v>
      </c>
      <c r="M555" s="7">
        <f>IF(A555=orden_agrupada!A555,orden_agrupada!B555,-1)+I555</f>
        <v>185.6</v>
      </c>
      <c r="N555" s="5">
        <f t="shared" si="56"/>
        <v>45022.0625</v>
      </c>
      <c r="O555" s="6">
        <f t="shared" si="57"/>
        <v>45022.0625</v>
      </c>
      <c r="P555" s="6">
        <f t="shared" si="58"/>
        <v>45022.121527777781</v>
      </c>
      <c r="Q555" s="6">
        <f t="shared" si="59"/>
        <v>6.9444444447678208E-2</v>
      </c>
      <c r="R555" s="2">
        <f>IF(A555=orden_agrupada!A555,orden_agrupada!D555/60,-1)</f>
        <v>1.1833333333333333</v>
      </c>
      <c r="S555" s="6">
        <f t="shared" si="60"/>
        <v>2.0138888892122654E-2</v>
      </c>
      <c r="T555" s="6" t="str">
        <f t="shared" si="61"/>
        <v>SI</v>
      </c>
      <c r="U555" s="6" t="str">
        <f t="shared" si="62"/>
        <v>jueves</v>
      </c>
      <c r="V555" s="7">
        <f>IF(A555=orden_agrupada!A555,orden_agrupada!B555,-1)</f>
        <v>166</v>
      </c>
      <c r="W555" s="7">
        <f>IF(A555=orden_agrupada!A555,orden_agrupada!C555,-1)</f>
        <v>63</v>
      </c>
    </row>
    <row r="556" spans="1:23" x14ac:dyDescent="0.3">
      <c r="A556">
        <v>555</v>
      </c>
      <c r="B556" t="s">
        <v>499</v>
      </c>
      <c r="C556">
        <v>1</v>
      </c>
      <c r="D556" s="1">
        <v>45022.082638888889</v>
      </c>
      <c r="E556" s="1">
        <v>45022.209722222222</v>
      </c>
      <c r="F556" t="s">
        <v>26</v>
      </c>
      <c r="G556" t="s">
        <v>21</v>
      </c>
      <c r="H556" t="s">
        <v>22</v>
      </c>
      <c r="I556" s="7">
        <v>41.08</v>
      </c>
      <c r="J556" t="s">
        <v>28</v>
      </c>
      <c r="K556" t="s">
        <v>29</v>
      </c>
      <c r="L556" t="s">
        <v>50</v>
      </c>
      <c r="M556" s="7">
        <f>IF(A556=orden_agrupada!A556,orden_agrupada!B556,-1)+I556</f>
        <v>71.08</v>
      </c>
      <c r="N556" s="5">
        <f t="shared" si="56"/>
        <v>45022.082638888889</v>
      </c>
      <c r="O556" s="6">
        <f t="shared" si="57"/>
        <v>45022.082638888889</v>
      </c>
      <c r="P556" s="6">
        <f t="shared" si="58"/>
        <v>45022.209722222222</v>
      </c>
      <c r="Q556" s="6">
        <f t="shared" si="59"/>
        <v>0.12708333333284827</v>
      </c>
      <c r="R556" s="2">
        <f>IF(A556=orden_agrupada!A556,orden_agrupada!D556/60,-1)</f>
        <v>0.76666666666666672</v>
      </c>
      <c r="S556" s="6">
        <f t="shared" si="60"/>
        <v>9.5138888888403828E-2</v>
      </c>
      <c r="T556" s="6" t="str">
        <f t="shared" si="61"/>
        <v>SI</v>
      </c>
      <c r="U556" s="6" t="str">
        <f t="shared" si="62"/>
        <v>jueves</v>
      </c>
      <c r="V556" s="7">
        <f>IF(A556=orden_agrupada!A556,orden_agrupada!B556,-1)</f>
        <v>30</v>
      </c>
      <c r="W556" s="7">
        <f>IF(A556=orden_agrupada!A556,orden_agrupada!C556,-1)</f>
        <v>12</v>
      </c>
    </row>
    <row r="557" spans="1:23" x14ac:dyDescent="0.3">
      <c r="A557">
        <v>556</v>
      </c>
      <c r="B557" t="s">
        <v>97</v>
      </c>
      <c r="C557">
        <v>6</v>
      </c>
      <c r="D557" s="1">
        <v>45022.164583333331</v>
      </c>
      <c r="E557" s="1">
        <v>45022.320138888892</v>
      </c>
      <c r="F557" t="s">
        <v>26</v>
      </c>
      <c r="G557" t="s">
        <v>14</v>
      </c>
      <c r="H557" t="s">
        <v>15</v>
      </c>
      <c r="I557" s="7">
        <v>14.09</v>
      </c>
      <c r="J557" t="s">
        <v>28</v>
      </c>
      <c r="K557" t="s">
        <v>33</v>
      </c>
      <c r="L557" t="s">
        <v>47</v>
      </c>
      <c r="M557" s="7">
        <f>IF(A557=orden_agrupada!A557,orden_agrupada!B557,-1)+I557</f>
        <v>90.09</v>
      </c>
      <c r="N557" s="5">
        <f t="shared" si="56"/>
        <v>45022.164583333331</v>
      </c>
      <c r="O557" s="6">
        <f t="shared" si="57"/>
        <v>45022.164583333331</v>
      </c>
      <c r="P557" s="6">
        <f t="shared" si="58"/>
        <v>45022.320138888892</v>
      </c>
      <c r="Q557" s="6">
        <f t="shared" si="59"/>
        <v>0.15555555556056788</v>
      </c>
      <c r="R557" s="2">
        <f>IF(A557=orden_agrupada!A557,orden_agrupada!D557/60,-1)</f>
        <v>1.1000000000000001</v>
      </c>
      <c r="S557" s="6">
        <f t="shared" si="60"/>
        <v>0.10972222222723454</v>
      </c>
      <c r="T557" s="6" t="str">
        <f t="shared" si="61"/>
        <v>SI</v>
      </c>
      <c r="U557" s="6" t="str">
        <f t="shared" si="62"/>
        <v>jueves</v>
      </c>
      <c r="V557" s="7">
        <f>IF(A557=orden_agrupada!A557,orden_agrupada!B557,-1)</f>
        <v>76</v>
      </c>
      <c r="W557" s="7">
        <f>IF(A557=orden_agrupada!A557,orden_agrupada!C557,-1)</f>
        <v>33</v>
      </c>
    </row>
    <row r="558" spans="1:23" x14ac:dyDescent="0.3">
      <c r="A558">
        <v>557</v>
      </c>
      <c r="B558" t="s">
        <v>172</v>
      </c>
      <c r="C558">
        <v>5</v>
      </c>
      <c r="D558" s="1">
        <v>45022.161111111112</v>
      </c>
      <c r="E558" s="1">
        <v>45022.318749999999</v>
      </c>
      <c r="F558" t="s">
        <v>26</v>
      </c>
      <c r="G558" t="s">
        <v>14</v>
      </c>
      <c r="H558" t="s">
        <v>22</v>
      </c>
      <c r="I558" s="7">
        <v>35.880000000000003</v>
      </c>
      <c r="J558" t="s">
        <v>43</v>
      </c>
      <c r="K558" t="s">
        <v>64</v>
      </c>
      <c r="L558" t="s">
        <v>45</v>
      </c>
      <c r="M558" s="7">
        <f>IF(A558=orden_agrupada!A558,orden_agrupada!B558,-1)+I558</f>
        <v>212.88</v>
      </c>
      <c r="N558" s="5">
        <f t="shared" si="56"/>
        <v>45022.161111111112</v>
      </c>
      <c r="O558" s="6">
        <f t="shared" si="57"/>
        <v>45022.161111111112</v>
      </c>
      <c r="P558" s="6">
        <f t="shared" si="58"/>
        <v>45022.318749999999</v>
      </c>
      <c r="Q558" s="6">
        <f t="shared" si="59"/>
        <v>0.16805555555280685</v>
      </c>
      <c r="R558" s="2">
        <f>IF(A558=orden_agrupada!A558,orden_agrupada!D558/60,-1)</f>
        <v>1.7833333333333334</v>
      </c>
      <c r="S558" s="6">
        <f t="shared" si="60"/>
        <v>9.3749999997251296E-2</v>
      </c>
      <c r="T558" s="6" t="str">
        <f t="shared" si="61"/>
        <v>SI</v>
      </c>
      <c r="U558" s="6" t="str">
        <f t="shared" si="62"/>
        <v>jueves</v>
      </c>
      <c r="V558" s="7">
        <f>IF(A558=orden_agrupada!A558,orden_agrupada!B558,-1)</f>
        <v>177</v>
      </c>
      <c r="W558" s="7">
        <f>IF(A558=orden_agrupada!A558,orden_agrupada!C558,-1)</f>
        <v>70</v>
      </c>
    </row>
    <row r="559" spans="1:23" x14ac:dyDescent="0.3">
      <c r="A559">
        <v>558</v>
      </c>
      <c r="B559" t="s">
        <v>437</v>
      </c>
      <c r="C559">
        <v>4</v>
      </c>
      <c r="D559" s="1">
        <v>45022.012499999997</v>
      </c>
      <c r="E559" s="1">
        <v>45022.129166666666</v>
      </c>
      <c r="F559" t="s">
        <v>20</v>
      </c>
      <c r="G559" t="s">
        <v>14</v>
      </c>
      <c r="H559" t="s">
        <v>27</v>
      </c>
      <c r="I559" s="7">
        <v>45.26</v>
      </c>
      <c r="J559" t="s">
        <v>16</v>
      </c>
      <c r="K559" t="s">
        <v>33</v>
      </c>
      <c r="L559" t="s">
        <v>45</v>
      </c>
      <c r="M559" s="7">
        <f>IF(A559=orden_agrupada!A559,orden_agrupada!B559,-1)+I559</f>
        <v>224.26</v>
      </c>
      <c r="N559" s="5">
        <f t="shared" si="56"/>
        <v>45022.012499999997</v>
      </c>
      <c r="O559" s="6">
        <f t="shared" si="57"/>
        <v>45022.012499999997</v>
      </c>
      <c r="P559" s="6">
        <f t="shared" si="58"/>
        <v>45022.129166666666</v>
      </c>
      <c r="Q559" s="6">
        <f t="shared" si="59"/>
        <v>0.11666666666860692</v>
      </c>
      <c r="R559" s="2">
        <f>IF(A559=orden_agrupada!A559,orden_agrupada!D559/60,-1)</f>
        <v>2.7833333333333332</v>
      </c>
      <c r="S559" s="6">
        <f t="shared" si="60"/>
        <v>6.9444444638470937E-4</v>
      </c>
      <c r="T559" s="6" t="str">
        <f t="shared" si="61"/>
        <v>SI</v>
      </c>
      <c r="U559" s="6" t="str">
        <f t="shared" si="62"/>
        <v>jueves</v>
      </c>
      <c r="V559" s="7">
        <f>IF(A559=orden_agrupada!A559,orden_agrupada!B559,-1)</f>
        <v>179</v>
      </c>
      <c r="W559" s="7">
        <f>IF(A559=orden_agrupada!A559,orden_agrupada!C559,-1)</f>
        <v>72</v>
      </c>
    </row>
    <row r="560" spans="1:23" x14ac:dyDescent="0.3">
      <c r="A560">
        <v>559</v>
      </c>
      <c r="B560" t="s">
        <v>61</v>
      </c>
      <c r="C560">
        <v>1</v>
      </c>
      <c r="D560" s="1">
        <v>45022.009722222225</v>
      </c>
      <c r="E560" s="1">
        <v>45022.165972222225</v>
      </c>
      <c r="F560" t="s">
        <v>26</v>
      </c>
      <c r="G560" t="s">
        <v>14</v>
      </c>
      <c r="H560" t="s">
        <v>27</v>
      </c>
      <c r="I560" s="7">
        <v>24.36</v>
      </c>
      <c r="J560" t="s">
        <v>16</v>
      </c>
      <c r="K560" t="s">
        <v>52</v>
      </c>
      <c r="L560" t="s">
        <v>34</v>
      </c>
      <c r="M560" s="7">
        <f>IF(A560=orden_agrupada!A560,orden_agrupada!B560,-1)+I560</f>
        <v>123.36</v>
      </c>
      <c r="N560" s="5">
        <f t="shared" si="56"/>
        <v>45022.009722222225</v>
      </c>
      <c r="O560" s="6">
        <f t="shared" si="57"/>
        <v>45022.009722222225</v>
      </c>
      <c r="P560" s="6">
        <f t="shared" si="58"/>
        <v>45022.165972222225</v>
      </c>
      <c r="Q560" s="6">
        <f t="shared" si="59"/>
        <v>0.15625</v>
      </c>
      <c r="R560" s="2">
        <f>IF(A560=orden_agrupada!A560,orden_agrupada!D560/60,-1)</f>
        <v>0.68333333333333335</v>
      </c>
      <c r="S560" s="6">
        <f t="shared" si="60"/>
        <v>0.12777777777777777</v>
      </c>
      <c r="T560" s="6" t="str">
        <f t="shared" si="61"/>
        <v>SI</v>
      </c>
      <c r="U560" s="6" t="str">
        <f t="shared" si="62"/>
        <v>jueves</v>
      </c>
      <c r="V560" s="7">
        <f>IF(A560=orden_agrupada!A560,orden_agrupada!B560,-1)</f>
        <v>99</v>
      </c>
      <c r="W560" s="7">
        <f>IF(A560=orden_agrupada!A560,orden_agrupada!C560,-1)</f>
        <v>39</v>
      </c>
    </row>
    <row r="561" spans="1:23" x14ac:dyDescent="0.3">
      <c r="A561">
        <v>560</v>
      </c>
      <c r="B561" t="s">
        <v>223</v>
      </c>
      <c r="C561">
        <v>6</v>
      </c>
      <c r="D561" s="1">
        <v>45022.010416666664</v>
      </c>
      <c r="E561" s="1">
        <v>45022.136805555558</v>
      </c>
      <c r="F561" t="s">
        <v>32</v>
      </c>
      <c r="G561" t="s">
        <v>40</v>
      </c>
      <c r="H561" t="s">
        <v>15</v>
      </c>
      <c r="I561" s="7">
        <v>31.53</v>
      </c>
      <c r="J561" t="s">
        <v>16</v>
      </c>
      <c r="K561" t="s">
        <v>79</v>
      </c>
      <c r="L561" t="s">
        <v>71</v>
      </c>
      <c r="M561" s="7">
        <f>IF(A561=orden_agrupada!A561,orden_agrupada!B561,-1)+I561</f>
        <v>142.53</v>
      </c>
      <c r="N561" s="5">
        <f t="shared" si="56"/>
        <v>45022.010416666664</v>
      </c>
      <c r="O561" s="6">
        <f t="shared" si="57"/>
        <v>45022.010416666664</v>
      </c>
      <c r="P561" s="6">
        <f t="shared" si="58"/>
        <v>45022.136805555558</v>
      </c>
      <c r="Q561" s="6">
        <f t="shared" si="59"/>
        <v>0.12638888889341615</v>
      </c>
      <c r="R561" s="2">
        <f>IF(A561=orden_agrupada!A561,orden_agrupada!D561/60,-1)</f>
        <v>0.8</v>
      </c>
      <c r="S561" s="6">
        <f t="shared" si="60"/>
        <v>9.3055555560082825E-2</v>
      </c>
      <c r="T561" s="6" t="str">
        <f t="shared" si="61"/>
        <v>SI</v>
      </c>
      <c r="U561" s="6" t="str">
        <f t="shared" si="62"/>
        <v>jueves</v>
      </c>
      <c r="V561" s="7">
        <f>IF(A561=orden_agrupada!A561,orden_agrupada!B561,-1)</f>
        <v>111</v>
      </c>
      <c r="W561" s="7">
        <f>IF(A561=orden_agrupada!A561,orden_agrupada!C561,-1)</f>
        <v>46</v>
      </c>
    </row>
    <row r="562" spans="1:23" x14ac:dyDescent="0.3">
      <c r="A562">
        <v>561</v>
      </c>
      <c r="B562" t="s">
        <v>65</v>
      </c>
      <c r="C562">
        <v>2</v>
      </c>
      <c r="D562" s="1">
        <v>45022.050694444442</v>
      </c>
      <c r="E562" s="1">
        <v>45022.152083333334</v>
      </c>
      <c r="F562" t="s">
        <v>20</v>
      </c>
      <c r="G562" t="s">
        <v>14</v>
      </c>
      <c r="H562" t="s">
        <v>27</v>
      </c>
      <c r="I562" s="7">
        <v>44.24</v>
      </c>
      <c r="J562" t="s">
        <v>16</v>
      </c>
      <c r="K562" t="s">
        <v>67</v>
      </c>
      <c r="L562" t="s">
        <v>71</v>
      </c>
      <c r="M562" s="7">
        <f>IF(A562=orden_agrupada!A562,orden_agrupada!B562,-1)+I562</f>
        <v>108.24000000000001</v>
      </c>
      <c r="N562" s="5">
        <f t="shared" si="56"/>
        <v>45022.050694444442</v>
      </c>
      <c r="O562" s="6">
        <f t="shared" si="57"/>
        <v>45022.050694444442</v>
      </c>
      <c r="P562" s="6">
        <f t="shared" si="58"/>
        <v>45022.152083333334</v>
      </c>
      <c r="Q562" s="6">
        <f t="shared" si="59"/>
        <v>0.10138888889196096</v>
      </c>
      <c r="R562" s="2">
        <f>IF(A562=orden_agrupada!A562,orden_agrupada!D562/60,-1)</f>
        <v>1.0666666666666667</v>
      </c>
      <c r="S562" s="6">
        <f t="shared" si="60"/>
        <v>5.6944444447516521E-2</v>
      </c>
      <c r="T562" s="6" t="str">
        <f t="shared" si="61"/>
        <v>SI</v>
      </c>
      <c r="U562" s="6" t="str">
        <f t="shared" si="62"/>
        <v>jueves</v>
      </c>
      <c r="V562" s="7">
        <f>IF(A562=orden_agrupada!A562,orden_agrupada!B562,-1)</f>
        <v>64</v>
      </c>
      <c r="W562" s="7">
        <f>IF(A562=orden_agrupada!A562,orden_agrupada!C562,-1)</f>
        <v>26</v>
      </c>
    </row>
    <row r="563" spans="1:23" x14ac:dyDescent="0.3">
      <c r="A563">
        <v>562</v>
      </c>
      <c r="B563" t="s">
        <v>500</v>
      </c>
      <c r="C563">
        <v>3</v>
      </c>
      <c r="D563" s="1">
        <v>45022.10833333333</v>
      </c>
      <c r="E563" s="1">
        <v>45022.263888888891</v>
      </c>
      <c r="F563" t="s">
        <v>20</v>
      </c>
      <c r="G563" t="s">
        <v>40</v>
      </c>
      <c r="H563" t="s">
        <v>27</v>
      </c>
      <c r="I563" s="7">
        <v>21.49</v>
      </c>
      <c r="J563" t="s">
        <v>28</v>
      </c>
      <c r="K563" t="s">
        <v>44</v>
      </c>
      <c r="L563" t="s">
        <v>30</v>
      </c>
      <c r="M563" s="7">
        <f>IF(A563=orden_agrupada!A563,orden_agrupada!B563,-1)+I563</f>
        <v>309.49</v>
      </c>
      <c r="N563" s="5">
        <f t="shared" si="56"/>
        <v>45022.10833333333</v>
      </c>
      <c r="O563" s="6">
        <f t="shared" si="57"/>
        <v>45022.10833333333</v>
      </c>
      <c r="P563" s="6">
        <f t="shared" si="58"/>
        <v>45022.263888888891</v>
      </c>
      <c r="Q563" s="6">
        <f t="shared" si="59"/>
        <v>0.15555555556056788</v>
      </c>
      <c r="R563" s="2">
        <f>IF(A563=orden_agrupada!A563,orden_agrupada!D563/60,-1)</f>
        <v>1.8666666666666667</v>
      </c>
      <c r="S563" s="6">
        <f t="shared" si="60"/>
        <v>7.7777777782790103E-2</v>
      </c>
      <c r="T563" s="6" t="str">
        <f t="shared" si="61"/>
        <v>SI</v>
      </c>
      <c r="U563" s="6" t="str">
        <f t="shared" si="62"/>
        <v>jueves</v>
      </c>
      <c r="V563" s="7">
        <f>IF(A563=orden_agrupada!A563,orden_agrupada!B563,-1)</f>
        <v>288</v>
      </c>
      <c r="W563" s="7">
        <f>IF(A563=orden_agrupada!A563,orden_agrupada!C563,-1)</f>
        <v>113</v>
      </c>
    </row>
    <row r="564" spans="1:23" x14ac:dyDescent="0.3">
      <c r="A564">
        <v>563</v>
      </c>
      <c r="B564" t="s">
        <v>127</v>
      </c>
      <c r="C564">
        <v>3</v>
      </c>
      <c r="D564" s="1">
        <v>45022.12777777778</v>
      </c>
      <c r="E564" s="1">
        <v>45022.196527777778</v>
      </c>
      <c r="F564" t="s">
        <v>32</v>
      </c>
      <c r="G564" t="s">
        <v>21</v>
      </c>
      <c r="H564" t="s">
        <v>22</v>
      </c>
      <c r="I564" s="7">
        <v>20.07</v>
      </c>
      <c r="J564" t="s">
        <v>43</v>
      </c>
      <c r="K564" t="s">
        <v>79</v>
      </c>
      <c r="L564" t="s">
        <v>102</v>
      </c>
      <c r="M564" s="7">
        <f>IF(A564=orden_agrupada!A564,orden_agrupada!B564,-1)+I564</f>
        <v>74.069999999999993</v>
      </c>
      <c r="N564" s="5">
        <f t="shared" si="56"/>
        <v>45022.12777777778</v>
      </c>
      <c r="O564" s="6">
        <f t="shared" si="57"/>
        <v>45022.12777777778</v>
      </c>
      <c r="P564" s="6">
        <f t="shared" si="58"/>
        <v>45022.196527777778</v>
      </c>
      <c r="Q564" s="6">
        <f t="shared" si="59"/>
        <v>7.916666666521148E-2</v>
      </c>
      <c r="R564" s="2">
        <f>IF(A564=orden_agrupada!A564,orden_agrupada!D564/60,-1)</f>
        <v>0.6166666666666667</v>
      </c>
      <c r="S564" s="6">
        <f t="shared" si="60"/>
        <v>5.3472222220767036E-2</v>
      </c>
      <c r="T564" s="6" t="str">
        <f t="shared" si="61"/>
        <v>SI</v>
      </c>
      <c r="U564" s="6" t="str">
        <f t="shared" si="62"/>
        <v>jueves</v>
      </c>
      <c r="V564" s="7">
        <f>IF(A564=orden_agrupada!A564,orden_agrupada!B564,-1)</f>
        <v>54</v>
      </c>
      <c r="W564" s="7">
        <f>IF(A564=orden_agrupada!A564,orden_agrupada!C564,-1)</f>
        <v>22</v>
      </c>
    </row>
    <row r="565" spans="1:23" x14ac:dyDescent="0.3">
      <c r="A565">
        <v>564</v>
      </c>
      <c r="B565" t="s">
        <v>501</v>
      </c>
      <c r="C565">
        <v>3</v>
      </c>
      <c r="D565" s="1">
        <v>45022.021527777775</v>
      </c>
      <c r="E565" s="1">
        <v>45022.099305555559</v>
      </c>
      <c r="F565" t="s">
        <v>32</v>
      </c>
      <c r="G565" t="s">
        <v>40</v>
      </c>
      <c r="H565" t="s">
        <v>22</v>
      </c>
      <c r="I565" s="7">
        <v>33.08</v>
      </c>
      <c r="J565" t="s">
        <v>16</v>
      </c>
      <c r="K565" t="s">
        <v>44</v>
      </c>
      <c r="L565" t="s">
        <v>93</v>
      </c>
      <c r="M565" s="7">
        <f>IF(A565=orden_agrupada!A565,orden_agrupada!B565,-1)+I565</f>
        <v>189.07999999999998</v>
      </c>
      <c r="N565" s="5">
        <f t="shared" si="56"/>
        <v>45022.021527777775</v>
      </c>
      <c r="O565" s="6">
        <f t="shared" si="57"/>
        <v>45022.021527777775</v>
      </c>
      <c r="P565" s="6">
        <f t="shared" si="58"/>
        <v>45022.099305555559</v>
      </c>
      <c r="Q565" s="6">
        <f t="shared" si="59"/>
        <v>7.777777778392192E-2</v>
      </c>
      <c r="R565" s="2">
        <f>IF(A565=orden_agrupada!A565,orden_agrupada!D565/60,-1)</f>
        <v>0.9</v>
      </c>
      <c r="S565" s="6">
        <f t="shared" si="60"/>
        <v>4.0277777783921921E-2</v>
      </c>
      <c r="T565" s="6" t="str">
        <f t="shared" si="61"/>
        <v>SI</v>
      </c>
      <c r="U565" s="6" t="str">
        <f t="shared" si="62"/>
        <v>jueves</v>
      </c>
      <c r="V565" s="7">
        <f>IF(A565=orden_agrupada!A565,orden_agrupada!B565,-1)</f>
        <v>156</v>
      </c>
      <c r="W565" s="7">
        <f>IF(A565=orden_agrupada!A565,orden_agrupada!C565,-1)</f>
        <v>60</v>
      </c>
    </row>
    <row r="566" spans="1:23" x14ac:dyDescent="0.3">
      <c r="A566">
        <v>565</v>
      </c>
      <c r="B566" t="s">
        <v>502</v>
      </c>
      <c r="C566">
        <v>6</v>
      </c>
      <c r="D566" s="1">
        <v>45022.11041666667</v>
      </c>
      <c r="E566" s="1">
        <v>45022.228472222225</v>
      </c>
      <c r="F566" t="s">
        <v>20</v>
      </c>
      <c r="G566" t="s">
        <v>14</v>
      </c>
      <c r="H566" t="s">
        <v>27</v>
      </c>
      <c r="I566" s="7">
        <v>15.11</v>
      </c>
      <c r="J566" t="s">
        <v>28</v>
      </c>
      <c r="K566" t="s">
        <v>44</v>
      </c>
      <c r="L566" t="s">
        <v>45</v>
      </c>
      <c r="M566" s="7">
        <f>IF(A566=orden_agrupada!A566,orden_agrupada!B566,-1)+I566</f>
        <v>266.11</v>
      </c>
      <c r="N566" s="5">
        <f t="shared" si="56"/>
        <v>45022.11041666667</v>
      </c>
      <c r="O566" s="6">
        <f t="shared" si="57"/>
        <v>45022.11041666667</v>
      </c>
      <c r="P566" s="6">
        <f t="shared" si="58"/>
        <v>45022.228472222225</v>
      </c>
      <c r="Q566" s="6">
        <f t="shared" si="59"/>
        <v>0.11805555555474712</v>
      </c>
      <c r="R566" s="2">
        <f>IF(A566=orden_agrupada!A566,orden_agrupada!D566/60,-1)</f>
        <v>1.6333333333333333</v>
      </c>
      <c r="S566" s="6">
        <f t="shared" si="60"/>
        <v>4.9999999999191566E-2</v>
      </c>
      <c r="T566" s="6" t="str">
        <f t="shared" si="61"/>
        <v>SI</v>
      </c>
      <c r="U566" s="6" t="str">
        <f t="shared" si="62"/>
        <v>jueves</v>
      </c>
      <c r="V566" s="7">
        <f>IF(A566=orden_agrupada!A566,orden_agrupada!B566,-1)</f>
        <v>251</v>
      </c>
      <c r="W566" s="7">
        <f>IF(A566=orden_agrupada!A566,orden_agrupada!C566,-1)</f>
        <v>103</v>
      </c>
    </row>
    <row r="567" spans="1:23" x14ac:dyDescent="0.3">
      <c r="A567">
        <v>566</v>
      </c>
      <c r="B567" t="s">
        <v>70</v>
      </c>
      <c r="C567">
        <v>3</v>
      </c>
      <c r="D567" s="1">
        <v>45022.072916666664</v>
      </c>
      <c r="E567" s="1">
        <v>45022.206250000003</v>
      </c>
      <c r="F567" t="s">
        <v>13</v>
      </c>
      <c r="G567" t="s">
        <v>14</v>
      </c>
      <c r="H567" t="s">
        <v>27</v>
      </c>
      <c r="I567" s="7">
        <v>42.62</v>
      </c>
      <c r="J567" t="s">
        <v>28</v>
      </c>
      <c r="K567" t="s">
        <v>52</v>
      </c>
      <c r="L567" t="s">
        <v>74</v>
      </c>
      <c r="M567" s="7">
        <f>IF(A567=orden_agrupada!A567,orden_agrupada!B567,-1)+I567</f>
        <v>120.62</v>
      </c>
      <c r="N567" s="5">
        <f t="shared" si="56"/>
        <v>45022.072916666664</v>
      </c>
      <c r="O567" s="6">
        <f t="shared" si="57"/>
        <v>45022.072916666664</v>
      </c>
      <c r="P567" s="6">
        <f t="shared" si="58"/>
        <v>45022.206250000003</v>
      </c>
      <c r="Q567" s="6">
        <f t="shared" si="59"/>
        <v>0.13333333333866904</v>
      </c>
      <c r="R567" s="2">
        <f>IF(A567=orden_agrupada!A567,orden_agrupada!D567/60,-1)</f>
        <v>0.93333333333333335</v>
      </c>
      <c r="S567" s="6">
        <f t="shared" si="60"/>
        <v>9.4444444449780146E-2</v>
      </c>
      <c r="T567" s="6" t="str">
        <f t="shared" si="61"/>
        <v>SI</v>
      </c>
      <c r="U567" s="6" t="str">
        <f t="shared" si="62"/>
        <v>jueves</v>
      </c>
      <c r="V567" s="7">
        <f>IF(A567=orden_agrupada!A567,orden_agrupada!B567,-1)</f>
        <v>78</v>
      </c>
      <c r="W567" s="7">
        <f>IF(A567=orden_agrupada!A567,orden_agrupada!C567,-1)</f>
        <v>33</v>
      </c>
    </row>
    <row r="568" spans="1:23" x14ac:dyDescent="0.3">
      <c r="A568">
        <v>567</v>
      </c>
      <c r="B568" t="s">
        <v>386</v>
      </c>
      <c r="C568">
        <v>4</v>
      </c>
      <c r="D568" s="1">
        <v>45022.082638888889</v>
      </c>
      <c r="E568" s="1">
        <v>45022.219444444447</v>
      </c>
      <c r="F568" t="s">
        <v>36</v>
      </c>
      <c r="G568" t="s">
        <v>14</v>
      </c>
      <c r="H568" t="s">
        <v>15</v>
      </c>
      <c r="I568" s="7">
        <v>42.83</v>
      </c>
      <c r="J568" t="s">
        <v>43</v>
      </c>
      <c r="K568" t="s">
        <v>67</v>
      </c>
      <c r="L568" t="s">
        <v>55</v>
      </c>
      <c r="M568" s="7">
        <f>IF(A568=orden_agrupada!A568,orden_agrupada!B568,-1)+I568</f>
        <v>295.83</v>
      </c>
      <c r="N568" s="5">
        <f t="shared" si="56"/>
        <v>45022.082638888889</v>
      </c>
      <c r="O568" s="6">
        <f t="shared" si="57"/>
        <v>45022.082638888889</v>
      </c>
      <c r="P568" s="6">
        <f t="shared" si="58"/>
        <v>45022.219444444447</v>
      </c>
      <c r="Q568" s="6">
        <f t="shared" si="59"/>
        <v>0.14722222222432416</v>
      </c>
      <c r="R568" s="2">
        <f>IF(A568=orden_agrupada!A568,orden_agrupada!D568/60,-1)</f>
        <v>1.7</v>
      </c>
      <c r="S568" s="6">
        <f t="shared" si="60"/>
        <v>7.6388888890990825E-2</v>
      </c>
      <c r="T568" s="6" t="str">
        <f t="shared" si="61"/>
        <v>SI</v>
      </c>
      <c r="U568" s="6" t="str">
        <f t="shared" si="62"/>
        <v>jueves</v>
      </c>
      <c r="V568" s="7">
        <f>IF(A568=orden_agrupada!A568,orden_agrupada!B568,-1)</f>
        <v>253</v>
      </c>
      <c r="W568" s="7">
        <f>IF(A568=orden_agrupada!A568,orden_agrupada!C568,-1)</f>
        <v>102</v>
      </c>
    </row>
    <row r="569" spans="1:23" x14ac:dyDescent="0.3">
      <c r="A569">
        <v>568</v>
      </c>
      <c r="B569" t="s">
        <v>108</v>
      </c>
      <c r="C569">
        <v>1</v>
      </c>
      <c r="D569" s="1">
        <v>45022.068749999999</v>
      </c>
      <c r="E569" s="1">
        <v>45022.144444444442</v>
      </c>
      <c r="F569" t="s">
        <v>36</v>
      </c>
      <c r="G569" t="s">
        <v>14</v>
      </c>
      <c r="H569" t="s">
        <v>15</v>
      </c>
      <c r="I569" s="7">
        <v>21.13</v>
      </c>
      <c r="J569" t="s">
        <v>43</v>
      </c>
      <c r="K569" t="s">
        <v>23</v>
      </c>
      <c r="L569" t="s">
        <v>53</v>
      </c>
      <c r="M569" s="7">
        <f>IF(A569=orden_agrupada!A569,orden_agrupada!B569,-1)+I569</f>
        <v>203.13</v>
      </c>
      <c r="N569" s="5">
        <f t="shared" si="56"/>
        <v>45022.068749999999</v>
      </c>
      <c r="O569" s="6">
        <f t="shared" si="57"/>
        <v>45022.068749999999</v>
      </c>
      <c r="P569" s="6">
        <f t="shared" si="58"/>
        <v>45022.144444444442</v>
      </c>
      <c r="Q569" s="6">
        <f t="shared" si="59"/>
        <v>8.6111111110464364E-2</v>
      </c>
      <c r="R569" s="2">
        <f>IF(A569=orden_agrupada!A569,orden_agrupada!D569/60,-1)</f>
        <v>1.4</v>
      </c>
      <c r="S569" s="6">
        <f t="shared" si="60"/>
        <v>2.7777777777131037E-2</v>
      </c>
      <c r="T569" s="6" t="str">
        <f t="shared" si="61"/>
        <v>SI</v>
      </c>
      <c r="U569" s="6" t="str">
        <f t="shared" si="62"/>
        <v>jueves</v>
      </c>
      <c r="V569" s="7">
        <f>IF(A569=orden_agrupada!A569,orden_agrupada!B569,-1)</f>
        <v>182</v>
      </c>
      <c r="W569" s="7">
        <f>IF(A569=orden_agrupada!A569,orden_agrupada!C569,-1)</f>
        <v>72</v>
      </c>
    </row>
    <row r="570" spans="1:23" x14ac:dyDescent="0.3">
      <c r="A570">
        <v>569</v>
      </c>
      <c r="B570" t="s">
        <v>503</v>
      </c>
      <c r="C570">
        <v>5</v>
      </c>
      <c r="D570" s="1">
        <v>45022.061111111114</v>
      </c>
      <c r="E570" s="1">
        <v>45022.128472222219</v>
      </c>
      <c r="F570" t="s">
        <v>20</v>
      </c>
      <c r="G570" t="s">
        <v>14</v>
      </c>
      <c r="H570" t="s">
        <v>27</v>
      </c>
      <c r="I570" s="7">
        <v>28.52</v>
      </c>
      <c r="J570" t="s">
        <v>16</v>
      </c>
      <c r="K570" t="s">
        <v>49</v>
      </c>
      <c r="L570" t="s">
        <v>53</v>
      </c>
      <c r="M570" s="7">
        <f>IF(A570=orden_agrupada!A570,orden_agrupada!B570,-1)+I570</f>
        <v>159.52000000000001</v>
      </c>
      <c r="N570" s="5">
        <f t="shared" si="56"/>
        <v>45022.061111111114</v>
      </c>
      <c r="O570" s="6">
        <f t="shared" si="57"/>
        <v>45022.061111111114</v>
      </c>
      <c r="P570" s="6">
        <f t="shared" si="58"/>
        <v>45022.128472222219</v>
      </c>
      <c r="Q570" s="6">
        <f t="shared" si="59"/>
        <v>6.7361111105128657E-2</v>
      </c>
      <c r="R570" s="2">
        <f>IF(A570=orden_agrupada!A570,orden_agrupada!D570/60,-1)</f>
        <v>0.96666666666666667</v>
      </c>
      <c r="S570" s="6">
        <f t="shared" si="60"/>
        <v>2.7083333327350884E-2</v>
      </c>
      <c r="T570" s="6" t="str">
        <f t="shared" si="61"/>
        <v>SI</v>
      </c>
      <c r="U570" s="6" t="str">
        <f t="shared" si="62"/>
        <v>jueves</v>
      </c>
      <c r="V570" s="7">
        <f>IF(A570=orden_agrupada!A570,orden_agrupada!B570,-1)</f>
        <v>131</v>
      </c>
      <c r="W570" s="7">
        <f>IF(A570=orden_agrupada!A570,orden_agrupada!C570,-1)</f>
        <v>52</v>
      </c>
    </row>
    <row r="571" spans="1:23" x14ac:dyDescent="0.3">
      <c r="A571">
        <v>570</v>
      </c>
      <c r="B571" t="s">
        <v>504</v>
      </c>
      <c r="C571">
        <v>6</v>
      </c>
      <c r="D571" s="1">
        <v>45022.111111111109</v>
      </c>
      <c r="E571" s="1">
        <v>45022.185416666667</v>
      </c>
      <c r="F571" t="s">
        <v>32</v>
      </c>
      <c r="G571" t="s">
        <v>14</v>
      </c>
      <c r="H571" t="s">
        <v>27</v>
      </c>
      <c r="I571" s="7">
        <v>38.4</v>
      </c>
      <c r="J571" t="s">
        <v>28</v>
      </c>
      <c r="K571" t="s">
        <v>23</v>
      </c>
      <c r="L571" t="s">
        <v>34</v>
      </c>
      <c r="M571" s="7">
        <f>IF(A571=orden_agrupada!A571,orden_agrupada!B571,-1)+I571</f>
        <v>123.4</v>
      </c>
      <c r="N571" s="5">
        <f t="shared" si="56"/>
        <v>45022.111111111109</v>
      </c>
      <c r="O571" s="6">
        <f t="shared" si="57"/>
        <v>45022.111111111109</v>
      </c>
      <c r="P571" s="6">
        <f t="shared" si="58"/>
        <v>45022.185416666667</v>
      </c>
      <c r="Q571" s="6">
        <f t="shared" si="59"/>
        <v>7.4305555557657499E-2</v>
      </c>
      <c r="R571" s="2">
        <f>IF(A571=orden_agrupada!A571,orden_agrupada!D571/60,-1)</f>
        <v>0.76666666666666672</v>
      </c>
      <c r="S571" s="6">
        <f t="shared" si="60"/>
        <v>4.2361111113213057E-2</v>
      </c>
      <c r="T571" s="6" t="str">
        <f t="shared" si="61"/>
        <v>SI</v>
      </c>
      <c r="U571" s="6" t="str">
        <f t="shared" si="62"/>
        <v>jueves</v>
      </c>
      <c r="V571" s="7">
        <f>IF(A571=orden_agrupada!A571,orden_agrupada!B571,-1)</f>
        <v>85</v>
      </c>
      <c r="W571" s="7">
        <f>IF(A571=orden_agrupada!A571,orden_agrupada!C571,-1)</f>
        <v>35</v>
      </c>
    </row>
    <row r="572" spans="1:23" x14ac:dyDescent="0.3">
      <c r="A572">
        <v>571</v>
      </c>
      <c r="B572" t="s">
        <v>94</v>
      </c>
      <c r="C572">
        <v>2</v>
      </c>
      <c r="D572" s="1">
        <v>45022.056250000001</v>
      </c>
      <c r="E572" s="1">
        <v>45022.120833333334</v>
      </c>
      <c r="F572" t="s">
        <v>32</v>
      </c>
      <c r="G572" t="s">
        <v>14</v>
      </c>
      <c r="H572" t="s">
        <v>27</v>
      </c>
      <c r="I572" s="7">
        <v>49.54</v>
      </c>
      <c r="J572" t="s">
        <v>28</v>
      </c>
      <c r="K572" t="s">
        <v>37</v>
      </c>
      <c r="L572" t="s">
        <v>102</v>
      </c>
      <c r="M572" s="7">
        <f>IF(A572=orden_agrupada!A572,orden_agrupada!B572,-1)+I572</f>
        <v>103.53999999999999</v>
      </c>
      <c r="N572" s="5">
        <f t="shared" si="56"/>
        <v>45022.056250000001</v>
      </c>
      <c r="O572" s="6">
        <f t="shared" si="57"/>
        <v>45022.056250000001</v>
      </c>
      <c r="P572" s="6">
        <f t="shared" si="58"/>
        <v>45022.120833333334</v>
      </c>
      <c r="Q572" s="6">
        <f t="shared" si="59"/>
        <v>6.4583333332848269E-2</v>
      </c>
      <c r="R572" s="2">
        <f>IF(A572=orden_agrupada!A572,orden_agrupada!D572/60,-1)</f>
        <v>0.43333333333333335</v>
      </c>
      <c r="S572" s="6">
        <f t="shared" si="60"/>
        <v>4.6527777777292716E-2</v>
      </c>
      <c r="T572" s="6" t="str">
        <f t="shared" si="61"/>
        <v>SI</v>
      </c>
      <c r="U572" s="6" t="str">
        <f t="shared" si="62"/>
        <v>jueves</v>
      </c>
      <c r="V572" s="7">
        <f>IF(A572=orden_agrupada!A572,orden_agrupada!B572,-1)</f>
        <v>54</v>
      </c>
      <c r="W572" s="7">
        <f>IF(A572=orden_agrupada!A572,orden_agrupada!C572,-1)</f>
        <v>22</v>
      </c>
    </row>
    <row r="573" spans="1:23" x14ac:dyDescent="0.3">
      <c r="A573">
        <v>572</v>
      </c>
      <c r="B573" t="s">
        <v>505</v>
      </c>
      <c r="C573">
        <v>3</v>
      </c>
      <c r="D573" s="1">
        <v>45022.120138888888</v>
      </c>
      <c r="E573" s="1">
        <v>45022.268750000003</v>
      </c>
      <c r="F573" t="s">
        <v>36</v>
      </c>
      <c r="G573" t="s">
        <v>14</v>
      </c>
      <c r="H573" t="s">
        <v>22</v>
      </c>
      <c r="I573" s="7">
        <v>46.21</v>
      </c>
      <c r="J573" t="s">
        <v>43</v>
      </c>
      <c r="K573" t="s">
        <v>29</v>
      </c>
      <c r="L573" t="s">
        <v>50</v>
      </c>
      <c r="M573" s="7">
        <f>IF(A573=orden_agrupada!A573,orden_agrupada!B573,-1)+I573</f>
        <v>120.21000000000001</v>
      </c>
      <c r="N573" s="5">
        <f t="shared" si="56"/>
        <v>45022.120138888888</v>
      </c>
      <c r="O573" s="6">
        <f t="shared" si="57"/>
        <v>45022.120138888888</v>
      </c>
      <c r="P573" s="6">
        <f t="shared" si="58"/>
        <v>45022.268750000003</v>
      </c>
      <c r="Q573" s="6">
        <f t="shared" si="59"/>
        <v>0.15902777778198166</v>
      </c>
      <c r="R573" s="2">
        <f>IF(A573=orden_agrupada!A573,orden_agrupada!D573/60,-1)</f>
        <v>0.73333333333333328</v>
      </c>
      <c r="S573" s="6">
        <f t="shared" si="60"/>
        <v>0.1284722222264261</v>
      </c>
      <c r="T573" s="6" t="str">
        <f t="shared" si="61"/>
        <v>SI</v>
      </c>
      <c r="U573" s="6" t="str">
        <f t="shared" si="62"/>
        <v>jueves</v>
      </c>
      <c r="V573" s="7">
        <f>IF(A573=orden_agrupada!A573,orden_agrupada!B573,-1)</f>
        <v>74</v>
      </c>
      <c r="W573" s="7">
        <f>IF(A573=orden_agrupada!A573,orden_agrupada!C573,-1)</f>
        <v>30</v>
      </c>
    </row>
    <row r="574" spans="1:23" x14ac:dyDescent="0.3">
      <c r="A574">
        <v>573</v>
      </c>
      <c r="B574" t="s">
        <v>506</v>
      </c>
      <c r="C574">
        <v>3</v>
      </c>
      <c r="D574" s="1">
        <v>45022.133333333331</v>
      </c>
      <c r="E574" s="1">
        <v>45022.29791666667</v>
      </c>
      <c r="F574" t="s">
        <v>13</v>
      </c>
      <c r="G574" t="s">
        <v>14</v>
      </c>
      <c r="H574" t="s">
        <v>27</v>
      </c>
      <c r="I574" s="7">
        <v>47.08</v>
      </c>
      <c r="J574" t="s">
        <v>43</v>
      </c>
      <c r="K574" t="s">
        <v>67</v>
      </c>
      <c r="L574" t="s">
        <v>90</v>
      </c>
      <c r="M574" s="7">
        <f>IF(A574=orden_agrupada!A574,orden_agrupada!B574,-1)+I574</f>
        <v>212.07999999999998</v>
      </c>
      <c r="N574" s="5">
        <f t="shared" si="56"/>
        <v>45022.133333333331</v>
      </c>
      <c r="O574" s="6">
        <f t="shared" si="57"/>
        <v>45022.133333333331</v>
      </c>
      <c r="P574" s="6">
        <f t="shared" si="58"/>
        <v>45022.29791666667</v>
      </c>
      <c r="Q574" s="6">
        <f t="shared" si="59"/>
        <v>0.17500000000533569</v>
      </c>
      <c r="R574" s="2">
        <f>IF(A574=orden_agrupada!A574,orden_agrupada!D574/60,-1)</f>
        <v>1.1499999999999999</v>
      </c>
      <c r="S574" s="6">
        <f t="shared" si="60"/>
        <v>0.12708333333866903</v>
      </c>
      <c r="T574" s="6" t="str">
        <f t="shared" si="61"/>
        <v>SI</v>
      </c>
      <c r="U574" s="6" t="str">
        <f t="shared" si="62"/>
        <v>jueves</v>
      </c>
      <c r="V574" s="7">
        <f>IF(A574=orden_agrupada!A574,orden_agrupada!B574,-1)</f>
        <v>165</v>
      </c>
      <c r="W574" s="7">
        <f>IF(A574=orden_agrupada!A574,orden_agrupada!C574,-1)</f>
        <v>66</v>
      </c>
    </row>
    <row r="575" spans="1:23" x14ac:dyDescent="0.3">
      <c r="A575">
        <v>574</v>
      </c>
      <c r="B575" t="s">
        <v>507</v>
      </c>
      <c r="C575">
        <v>3</v>
      </c>
      <c r="D575" s="1">
        <v>45022.021527777775</v>
      </c>
      <c r="E575" s="1">
        <v>45022.130555555559</v>
      </c>
      <c r="F575" t="s">
        <v>32</v>
      </c>
      <c r="G575" t="s">
        <v>14</v>
      </c>
      <c r="H575" t="s">
        <v>27</v>
      </c>
      <c r="I575" s="7">
        <v>42.57</v>
      </c>
      <c r="J575" t="s">
        <v>28</v>
      </c>
      <c r="K575" t="s">
        <v>29</v>
      </c>
      <c r="L575" t="s">
        <v>74</v>
      </c>
      <c r="M575" s="7">
        <f>IF(A575=orden_agrupada!A575,orden_agrupada!B575,-1)+I575</f>
        <v>249.57</v>
      </c>
      <c r="N575" s="5">
        <f t="shared" si="56"/>
        <v>45022.021527777775</v>
      </c>
      <c r="O575" s="6">
        <f t="shared" si="57"/>
        <v>45022.021527777775</v>
      </c>
      <c r="P575" s="6">
        <f t="shared" si="58"/>
        <v>45022.130555555559</v>
      </c>
      <c r="Q575" s="6">
        <f t="shared" si="59"/>
        <v>0.10902777778392192</v>
      </c>
      <c r="R575" s="2">
        <f>IF(A575=orden_agrupada!A575,orden_agrupada!D575/60,-1)</f>
        <v>2.8</v>
      </c>
      <c r="S575" s="6">
        <f t="shared" si="60"/>
        <v>0</v>
      </c>
      <c r="T575" s="6" t="str">
        <f t="shared" si="61"/>
        <v>NO</v>
      </c>
      <c r="U575" s="6" t="str">
        <f t="shared" si="62"/>
        <v>jueves</v>
      </c>
      <c r="V575" s="7">
        <f>IF(A575=orden_agrupada!A575,orden_agrupada!B575,-1)</f>
        <v>207</v>
      </c>
      <c r="W575" s="7">
        <f>IF(A575=orden_agrupada!A575,orden_agrupada!C575,-1)</f>
        <v>85</v>
      </c>
    </row>
    <row r="576" spans="1:23" x14ac:dyDescent="0.3">
      <c r="A576">
        <v>575</v>
      </c>
      <c r="B576" t="s">
        <v>329</v>
      </c>
      <c r="C576">
        <v>4</v>
      </c>
      <c r="D576" s="1">
        <v>45022.066666666666</v>
      </c>
      <c r="E576" s="1">
        <v>45022.197222222225</v>
      </c>
      <c r="F576" t="s">
        <v>36</v>
      </c>
      <c r="G576" t="s">
        <v>14</v>
      </c>
      <c r="H576" t="s">
        <v>27</v>
      </c>
      <c r="I576" s="7">
        <v>33.520000000000003</v>
      </c>
      <c r="J576" t="s">
        <v>28</v>
      </c>
      <c r="K576" t="s">
        <v>33</v>
      </c>
      <c r="L576" t="s">
        <v>71</v>
      </c>
      <c r="M576" s="7">
        <f>IF(A576=orden_agrupada!A576,orden_agrupada!B576,-1)+I576</f>
        <v>51.52</v>
      </c>
      <c r="N576" s="5">
        <f t="shared" si="56"/>
        <v>45022.066666666666</v>
      </c>
      <c r="O576" s="6">
        <f t="shared" si="57"/>
        <v>45022.066666666666</v>
      </c>
      <c r="P576" s="6">
        <f t="shared" si="58"/>
        <v>45022.197222222225</v>
      </c>
      <c r="Q576" s="6">
        <f t="shared" si="59"/>
        <v>0.13055555555911269</v>
      </c>
      <c r="R576" s="2">
        <f>IF(A576=orden_agrupada!A576,orden_agrupada!D576/60,-1)</f>
        <v>0.73333333333333328</v>
      </c>
      <c r="S576" s="6">
        <f t="shared" si="60"/>
        <v>0.10000000000355713</v>
      </c>
      <c r="T576" s="6" t="str">
        <f t="shared" si="61"/>
        <v>SI</v>
      </c>
      <c r="U576" s="6" t="str">
        <f t="shared" si="62"/>
        <v>jueves</v>
      </c>
      <c r="V576" s="7">
        <f>IF(A576=orden_agrupada!A576,orden_agrupada!B576,-1)</f>
        <v>18</v>
      </c>
      <c r="W576" s="7">
        <f>IF(A576=orden_agrupada!A576,orden_agrupada!C576,-1)</f>
        <v>8</v>
      </c>
    </row>
    <row r="577" spans="1:23" x14ac:dyDescent="0.3">
      <c r="A577">
        <v>576</v>
      </c>
      <c r="B577" t="s">
        <v>508</v>
      </c>
      <c r="C577">
        <v>1</v>
      </c>
      <c r="D577" s="1">
        <v>45022.164583333331</v>
      </c>
      <c r="E577" s="1">
        <v>45022.29583333333</v>
      </c>
      <c r="F577" t="s">
        <v>36</v>
      </c>
      <c r="G577" t="s">
        <v>40</v>
      </c>
      <c r="H577" t="s">
        <v>22</v>
      </c>
      <c r="I577" s="7">
        <v>21.71</v>
      </c>
      <c r="J577" t="s">
        <v>16</v>
      </c>
      <c r="K577" t="s">
        <v>52</v>
      </c>
      <c r="L577" t="s">
        <v>34</v>
      </c>
      <c r="M577" s="7">
        <f>IF(A577=orden_agrupada!A577,orden_agrupada!B577,-1)+I577</f>
        <v>255.71</v>
      </c>
      <c r="N577" s="5">
        <f t="shared" si="56"/>
        <v>45022.164583333331</v>
      </c>
      <c r="O577" s="6">
        <f t="shared" si="57"/>
        <v>45022.164583333331</v>
      </c>
      <c r="P577" s="6">
        <f t="shared" si="58"/>
        <v>45022.29583333333</v>
      </c>
      <c r="Q577" s="6">
        <f t="shared" si="59"/>
        <v>0.13124999999854481</v>
      </c>
      <c r="R577" s="2">
        <f>IF(A577=orden_agrupada!A577,orden_agrupada!D577/60,-1)</f>
        <v>1.9166666666666667</v>
      </c>
      <c r="S577" s="6">
        <f t="shared" si="60"/>
        <v>5.1388888887433704E-2</v>
      </c>
      <c r="T577" s="6" t="str">
        <f t="shared" si="61"/>
        <v>SI</v>
      </c>
      <c r="U577" s="6" t="str">
        <f t="shared" si="62"/>
        <v>jueves</v>
      </c>
      <c r="V577" s="7">
        <f>IF(A577=orden_agrupada!A577,orden_agrupada!B577,-1)</f>
        <v>234</v>
      </c>
      <c r="W577" s="7">
        <f>IF(A577=orden_agrupada!A577,orden_agrupada!C577,-1)</f>
        <v>91</v>
      </c>
    </row>
    <row r="578" spans="1:23" x14ac:dyDescent="0.3">
      <c r="A578">
        <v>577</v>
      </c>
      <c r="B578" t="s">
        <v>509</v>
      </c>
      <c r="C578">
        <v>4</v>
      </c>
      <c r="D578" s="1">
        <v>45022.134027777778</v>
      </c>
      <c r="E578" s="1">
        <v>45022.277777777781</v>
      </c>
      <c r="F578" t="s">
        <v>36</v>
      </c>
      <c r="G578" t="s">
        <v>14</v>
      </c>
      <c r="H578" t="s">
        <v>27</v>
      </c>
      <c r="I578" s="7">
        <v>34.119999999999997</v>
      </c>
      <c r="J578" t="s">
        <v>28</v>
      </c>
      <c r="K578" t="s">
        <v>37</v>
      </c>
      <c r="L578" t="s">
        <v>71</v>
      </c>
      <c r="M578" s="7">
        <f>IF(A578=orden_agrupada!A578,orden_agrupada!B578,-1)+I578</f>
        <v>74.12</v>
      </c>
      <c r="N578" s="5">
        <f t="shared" ref="N578:N641" si="63">D578</f>
        <v>45022.134027777778</v>
      </c>
      <c r="O578" s="6">
        <f t="shared" ref="O578:O641" si="64">D578</f>
        <v>45022.134027777778</v>
      </c>
      <c r="P578" s="6">
        <f t="shared" ref="P578:P641" si="65">E578</f>
        <v>45022.277777777781</v>
      </c>
      <c r="Q578" s="6">
        <f t="shared" ref="Q578:Q641" si="66">IF(J578="Ocupada",(P578-O578)+15/1440,P578-O578)</f>
        <v>0.14375000000291038</v>
      </c>
      <c r="R578" s="2">
        <f>IF(A578=orden_agrupada!A578,orden_agrupada!D578/60,-1)</f>
        <v>0.41666666666666669</v>
      </c>
      <c r="S578" s="6">
        <f t="shared" ref="S578:S641" si="67">IF(Q578-(R578*(1/24))&gt;0,Q578-(R578*(1/24)),0)</f>
        <v>0.12638888889179928</v>
      </c>
      <c r="T578" s="6" t="str">
        <f t="shared" ref="T578:T641" si="68">IF(S578&gt;0,"SI","NO")</f>
        <v>SI</v>
      </c>
      <c r="U578" s="6" t="str">
        <f t="shared" ref="U578:U641" si="69">TEXT(N578, "dddd")</f>
        <v>jueves</v>
      </c>
      <c r="V578" s="7">
        <f>IF(A578=orden_agrupada!A578,orden_agrupada!B578,-1)</f>
        <v>40</v>
      </c>
      <c r="W578" s="7">
        <f>IF(A578=orden_agrupada!A578,orden_agrupada!C578,-1)</f>
        <v>17</v>
      </c>
    </row>
    <row r="579" spans="1:23" x14ac:dyDescent="0.3">
      <c r="A579">
        <v>578</v>
      </c>
      <c r="B579" t="s">
        <v>248</v>
      </c>
      <c r="C579">
        <v>6</v>
      </c>
      <c r="D579" s="1">
        <v>45022.09097222222</v>
      </c>
      <c r="E579" s="1">
        <v>45022.183333333334</v>
      </c>
      <c r="F579" t="s">
        <v>13</v>
      </c>
      <c r="G579" t="s">
        <v>14</v>
      </c>
      <c r="H579" t="s">
        <v>27</v>
      </c>
      <c r="I579" s="7">
        <v>32.799999999999997</v>
      </c>
      <c r="J579" t="s">
        <v>43</v>
      </c>
      <c r="K579" t="s">
        <v>17</v>
      </c>
      <c r="L579" t="s">
        <v>50</v>
      </c>
      <c r="M579" s="7">
        <f>IF(A579=orden_agrupada!A579,orden_agrupada!B579,-1)+I579</f>
        <v>122.8</v>
      </c>
      <c r="N579" s="5">
        <f t="shared" si="63"/>
        <v>45022.09097222222</v>
      </c>
      <c r="O579" s="6">
        <f t="shared" si="64"/>
        <v>45022.09097222222</v>
      </c>
      <c r="P579" s="6">
        <f t="shared" si="65"/>
        <v>45022.183333333334</v>
      </c>
      <c r="Q579" s="6">
        <f t="shared" si="66"/>
        <v>0.10277777778052648</v>
      </c>
      <c r="R579" s="2">
        <f>IF(A579=orden_agrupada!A579,orden_agrupada!D579/60,-1)</f>
        <v>0.73333333333333328</v>
      </c>
      <c r="S579" s="6">
        <f t="shared" si="67"/>
        <v>7.2222222224970933E-2</v>
      </c>
      <c r="T579" s="6" t="str">
        <f t="shared" si="68"/>
        <v>SI</v>
      </c>
      <c r="U579" s="6" t="str">
        <f t="shared" si="69"/>
        <v>jueves</v>
      </c>
      <c r="V579" s="7">
        <f>IF(A579=orden_agrupada!A579,orden_agrupada!B579,-1)</f>
        <v>90</v>
      </c>
      <c r="W579" s="7">
        <f>IF(A579=orden_agrupada!A579,orden_agrupada!C579,-1)</f>
        <v>36</v>
      </c>
    </row>
    <row r="580" spans="1:23" x14ac:dyDescent="0.3">
      <c r="A580">
        <v>579</v>
      </c>
      <c r="B580" t="s">
        <v>510</v>
      </c>
      <c r="C580">
        <v>2</v>
      </c>
      <c r="D580" s="1">
        <v>45022.006944444445</v>
      </c>
      <c r="E580" s="1">
        <v>45022.095138888886</v>
      </c>
      <c r="F580" t="s">
        <v>13</v>
      </c>
      <c r="G580" t="s">
        <v>14</v>
      </c>
      <c r="H580" t="s">
        <v>27</v>
      </c>
      <c r="I580" s="7">
        <v>35.96</v>
      </c>
      <c r="J580" t="s">
        <v>28</v>
      </c>
      <c r="K580" t="s">
        <v>33</v>
      </c>
      <c r="L580" t="s">
        <v>81</v>
      </c>
      <c r="M580" s="7">
        <f>IF(A580=orden_agrupada!A580,orden_agrupada!B580,-1)+I580</f>
        <v>85.960000000000008</v>
      </c>
      <c r="N580" s="5">
        <f t="shared" si="63"/>
        <v>45022.006944444445</v>
      </c>
      <c r="O580" s="6">
        <f t="shared" si="64"/>
        <v>45022.006944444445</v>
      </c>
      <c r="P580" s="6">
        <f t="shared" si="65"/>
        <v>45022.095138888886</v>
      </c>
      <c r="Q580" s="6">
        <f t="shared" si="66"/>
        <v>8.819444444088731E-2</v>
      </c>
      <c r="R580" s="2">
        <f>IF(A580=orden_agrupada!A580,orden_agrupada!D580/60,-1)</f>
        <v>0.8</v>
      </c>
      <c r="S580" s="6">
        <f t="shared" si="67"/>
        <v>5.4861111107553977E-2</v>
      </c>
      <c r="T580" s="6" t="str">
        <f t="shared" si="68"/>
        <v>SI</v>
      </c>
      <c r="U580" s="6" t="str">
        <f t="shared" si="69"/>
        <v>jueves</v>
      </c>
      <c r="V580" s="7">
        <f>IF(A580=orden_agrupada!A580,orden_agrupada!B580,-1)</f>
        <v>50</v>
      </c>
      <c r="W580" s="7">
        <f>IF(A580=orden_agrupada!A580,orden_agrupada!C580,-1)</f>
        <v>20</v>
      </c>
    </row>
    <row r="581" spans="1:23" x14ac:dyDescent="0.3">
      <c r="A581">
        <v>580</v>
      </c>
      <c r="B581" t="s">
        <v>92</v>
      </c>
      <c r="C581">
        <v>5</v>
      </c>
      <c r="D581" s="1">
        <v>45022.004166666666</v>
      </c>
      <c r="E581" s="1">
        <v>45022.054166666669</v>
      </c>
      <c r="F581" t="s">
        <v>36</v>
      </c>
      <c r="G581" t="s">
        <v>14</v>
      </c>
      <c r="H581" t="s">
        <v>15</v>
      </c>
      <c r="I581" s="7">
        <v>44.54</v>
      </c>
      <c r="J581" t="s">
        <v>28</v>
      </c>
      <c r="K581" t="s">
        <v>52</v>
      </c>
      <c r="L581" t="s">
        <v>34</v>
      </c>
      <c r="M581" s="7">
        <f>IF(A581=orden_agrupada!A581,orden_agrupada!B581,-1)+I581</f>
        <v>77.539999999999992</v>
      </c>
      <c r="N581" s="5">
        <f t="shared" si="63"/>
        <v>45022.004166666666</v>
      </c>
      <c r="O581" s="6">
        <f t="shared" si="64"/>
        <v>45022.004166666666</v>
      </c>
      <c r="P581" s="6">
        <f t="shared" si="65"/>
        <v>45022.054166666669</v>
      </c>
      <c r="Q581" s="6">
        <f t="shared" si="66"/>
        <v>5.0000000002910383E-2</v>
      </c>
      <c r="R581" s="2">
        <f>IF(A581=orden_agrupada!A581,orden_agrupada!D581/60,-1)</f>
        <v>0.5</v>
      </c>
      <c r="S581" s="6">
        <f t="shared" si="67"/>
        <v>2.9166666669577051E-2</v>
      </c>
      <c r="T581" s="6" t="str">
        <f t="shared" si="68"/>
        <v>SI</v>
      </c>
      <c r="U581" s="6" t="str">
        <f t="shared" si="69"/>
        <v>jueves</v>
      </c>
      <c r="V581" s="7">
        <f>IF(A581=orden_agrupada!A581,orden_agrupada!B581,-1)</f>
        <v>33</v>
      </c>
      <c r="W581" s="7">
        <f>IF(A581=orden_agrupada!A581,orden_agrupada!C581,-1)</f>
        <v>13</v>
      </c>
    </row>
    <row r="582" spans="1:23" x14ac:dyDescent="0.3">
      <c r="A582">
        <v>581</v>
      </c>
      <c r="B582" t="s">
        <v>154</v>
      </c>
      <c r="C582">
        <v>5</v>
      </c>
      <c r="D582" s="1">
        <v>45022.147916666669</v>
      </c>
      <c r="E582" s="1">
        <v>45022.213888888888</v>
      </c>
      <c r="F582" t="s">
        <v>36</v>
      </c>
      <c r="G582" t="s">
        <v>14</v>
      </c>
      <c r="H582" t="s">
        <v>27</v>
      </c>
      <c r="I582" s="7">
        <v>13.27</v>
      </c>
      <c r="J582" t="s">
        <v>43</v>
      </c>
      <c r="K582" t="s">
        <v>37</v>
      </c>
      <c r="L582" t="s">
        <v>34</v>
      </c>
      <c r="M582" s="7">
        <f>IF(A582=orden_agrupada!A582,orden_agrupada!B582,-1)+I582</f>
        <v>136.27000000000001</v>
      </c>
      <c r="N582" s="5">
        <f t="shared" si="63"/>
        <v>45022.147916666669</v>
      </c>
      <c r="O582" s="6">
        <f t="shared" si="64"/>
        <v>45022.147916666669</v>
      </c>
      <c r="P582" s="6">
        <f t="shared" si="65"/>
        <v>45022.213888888888</v>
      </c>
      <c r="Q582" s="6">
        <f t="shared" si="66"/>
        <v>7.6388888885655135E-2</v>
      </c>
      <c r="R582" s="2">
        <f>IF(A582=orden_agrupada!A582,orden_agrupada!D582/60,-1)</f>
        <v>0.91666666666666663</v>
      </c>
      <c r="S582" s="6">
        <f t="shared" si="67"/>
        <v>3.8194444441210694E-2</v>
      </c>
      <c r="T582" s="6" t="str">
        <f t="shared" si="68"/>
        <v>SI</v>
      </c>
      <c r="U582" s="6" t="str">
        <f t="shared" si="69"/>
        <v>jueves</v>
      </c>
      <c r="V582" s="7">
        <f>IF(A582=orden_agrupada!A582,orden_agrupada!B582,-1)</f>
        <v>123</v>
      </c>
      <c r="W582" s="7">
        <f>IF(A582=orden_agrupada!A582,orden_agrupada!C582,-1)</f>
        <v>49</v>
      </c>
    </row>
    <row r="583" spans="1:23" x14ac:dyDescent="0.3">
      <c r="A583">
        <v>582</v>
      </c>
      <c r="B583" t="s">
        <v>511</v>
      </c>
      <c r="C583">
        <v>1</v>
      </c>
      <c r="D583" s="1">
        <v>45022.158333333333</v>
      </c>
      <c r="E583" s="1">
        <v>45022.214583333334</v>
      </c>
      <c r="F583" t="s">
        <v>26</v>
      </c>
      <c r="G583" t="s">
        <v>14</v>
      </c>
      <c r="H583" t="s">
        <v>27</v>
      </c>
      <c r="I583" s="7">
        <v>20.23</v>
      </c>
      <c r="J583" t="s">
        <v>16</v>
      </c>
      <c r="K583" t="s">
        <v>52</v>
      </c>
      <c r="L583" t="s">
        <v>102</v>
      </c>
      <c r="M583" s="7">
        <f>IF(A583=orden_agrupada!A583,orden_agrupada!B583,-1)+I583</f>
        <v>74.23</v>
      </c>
      <c r="N583" s="5">
        <f t="shared" si="63"/>
        <v>45022.158333333333</v>
      </c>
      <c r="O583" s="6">
        <f t="shared" si="64"/>
        <v>45022.158333333333</v>
      </c>
      <c r="P583" s="6">
        <f t="shared" si="65"/>
        <v>45022.214583333334</v>
      </c>
      <c r="Q583" s="6">
        <f t="shared" si="66"/>
        <v>5.6250000001455192E-2</v>
      </c>
      <c r="R583" s="2">
        <f>IF(A583=orden_agrupada!A583,orden_agrupada!D583/60,-1)</f>
        <v>0.7</v>
      </c>
      <c r="S583" s="6">
        <f t="shared" si="67"/>
        <v>2.7083333334788528E-2</v>
      </c>
      <c r="T583" s="6" t="str">
        <f t="shared" si="68"/>
        <v>SI</v>
      </c>
      <c r="U583" s="6" t="str">
        <f t="shared" si="69"/>
        <v>jueves</v>
      </c>
      <c r="V583" s="7">
        <f>IF(A583=orden_agrupada!A583,orden_agrupada!B583,-1)</f>
        <v>54</v>
      </c>
      <c r="W583" s="7">
        <f>IF(A583=orden_agrupada!A583,orden_agrupada!C583,-1)</f>
        <v>22</v>
      </c>
    </row>
    <row r="584" spans="1:23" x14ac:dyDescent="0.3">
      <c r="A584">
        <v>583</v>
      </c>
      <c r="B584" t="s">
        <v>289</v>
      </c>
      <c r="C584">
        <v>2</v>
      </c>
      <c r="D584" s="1">
        <v>45022.070138888892</v>
      </c>
      <c r="E584" s="1">
        <v>45022.148611111108</v>
      </c>
      <c r="F584" t="s">
        <v>26</v>
      </c>
      <c r="G584" t="s">
        <v>40</v>
      </c>
      <c r="H584" t="s">
        <v>15</v>
      </c>
      <c r="I584" s="7">
        <v>35.99</v>
      </c>
      <c r="J584" t="s">
        <v>28</v>
      </c>
      <c r="K584" t="s">
        <v>29</v>
      </c>
      <c r="L584" t="s">
        <v>38</v>
      </c>
      <c r="M584" s="7">
        <f>IF(A584=orden_agrupada!A584,orden_agrupada!B584,-1)+I584</f>
        <v>278.99</v>
      </c>
      <c r="N584" s="5">
        <f t="shared" si="63"/>
        <v>45022.070138888892</v>
      </c>
      <c r="O584" s="6">
        <f t="shared" si="64"/>
        <v>45022.070138888892</v>
      </c>
      <c r="P584" s="6">
        <f t="shared" si="65"/>
        <v>45022.148611111108</v>
      </c>
      <c r="Q584" s="6">
        <f t="shared" si="66"/>
        <v>7.847222221607808E-2</v>
      </c>
      <c r="R584" s="2">
        <f>IF(A584=orden_agrupada!A584,orden_agrupada!D584/60,-1)</f>
        <v>1.75</v>
      </c>
      <c r="S584" s="6">
        <f t="shared" si="67"/>
        <v>5.5555555494114228E-3</v>
      </c>
      <c r="T584" s="6" t="str">
        <f t="shared" si="68"/>
        <v>SI</v>
      </c>
      <c r="U584" s="6" t="str">
        <f t="shared" si="69"/>
        <v>jueves</v>
      </c>
      <c r="V584" s="7">
        <f>IF(A584=orden_agrupada!A584,orden_agrupada!B584,-1)</f>
        <v>243</v>
      </c>
      <c r="W584" s="7">
        <f>IF(A584=orden_agrupada!A584,orden_agrupada!C584,-1)</f>
        <v>97</v>
      </c>
    </row>
    <row r="585" spans="1:23" x14ac:dyDescent="0.3">
      <c r="A585">
        <v>584</v>
      </c>
      <c r="B585" t="s">
        <v>512</v>
      </c>
      <c r="C585">
        <v>4</v>
      </c>
      <c r="D585" s="1">
        <v>45022.149305555555</v>
      </c>
      <c r="E585" s="1">
        <v>45022.290972222225</v>
      </c>
      <c r="F585" t="s">
        <v>13</v>
      </c>
      <c r="G585" t="s">
        <v>14</v>
      </c>
      <c r="H585" t="s">
        <v>15</v>
      </c>
      <c r="I585" s="7">
        <v>36.979999999999997</v>
      </c>
      <c r="J585" t="s">
        <v>16</v>
      </c>
      <c r="K585" t="s">
        <v>67</v>
      </c>
      <c r="L585" t="s">
        <v>90</v>
      </c>
      <c r="M585" s="7">
        <f>IF(A585=orden_agrupada!A585,orden_agrupada!B585,-1)+I585</f>
        <v>175.98</v>
      </c>
      <c r="N585" s="5">
        <f t="shared" si="63"/>
        <v>45022.149305555555</v>
      </c>
      <c r="O585" s="6">
        <f t="shared" si="64"/>
        <v>45022.149305555555</v>
      </c>
      <c r="P585" s="6">
        <f t="shared" si="65"/>
        <v>45022.290972222225</v>
      </c>
      <c r="Q585" s="6">
        <f t="shared" si="66"/>
        <v>0.14166666667006211</v>
      </c>
      <c r="R585" s="2">
        <f>IF(A585=orden_agrupada!A585,orden_agrupada!D585/60,-1)</f>
        <v>1.9</v>
      </c>
      <c r="S585" s="6">
        <f t="shared" si="67"/>
        <v>6.2500000003395451E-2</v>
      </c>
      <c r="T585" s="6" t="str">
        <f t="shared" si="68"/>
        <v>SI</v>
      </c>
      <c r="U585" s="6" t="str">
        <f t="shared" si="69"/>
        <v>jueves</v>
      </c>
      <c r="V585" s="7">
        <f>IF(A585=orden_agrupada!A585,orden_agrupada!B585,-1)</f>
        <v>139</v>
      </c>
      <c r="W585" s="7">
        <f>IF(A585=orden_agrupada!A585,orden_agrupada!C585,-1)</f>
        <v>56</v>
      </c>
    </row>
    <row r="586" spans="1:23" x14ac:dyDescent="0.3">
      <c r="A586">
        <v>585</v>
      </c>
      <c r="B586" t="s">
        <v>444</v>
      </c>
      <c r="C586">
        <v>5</v>
      </c>
      <c r="D586" s="1">
        <v>45022.057638888888</v>
      </c>
      <c r="E586" s="1">
        <v>45022.109027777777</v>
      </c>
      <c r="F586" t="s">
        <v>13</v>
      </c>
      <c r="G586" t="s">
        <v>21</v>
      </c>
      <c r="H586" t="s">
        <v>27</v>
      </c>
      <c r="I586" s="7">
        <v>10.07</v>
      </c>
      <c r="J586" t="s">
        <v>28</v>
      </c>
      <c r="K586" t="s">
        <v>64</v>
      </c>
      <c r="L586" t="s">
        <v>45</v>
      </c>
      <c r="M586" s="7">
        <f>IF(A586=orden_agrupada!A586,orden_agrupada!B586,-1)+I586</f>
        <v>138.07</v>
      </c>
      <c r="N586" s="5">
        <f t="shared" si="63"/>
        <v>45022.057638888888</v>
      </c>
      <c r="O586" s="6">
        <f t="shared" si="64"/>
        <v>45022.057638888888</v>
      </c>
      <c r="P586" s="6">
        <f t="shared" si="65"/>
        <v>45022.109027777777</v>
      </c>
      <c r="Q586" s="6">
        <f t="shared" si="66"/>
        <v>5.1388888889050577E-2</v>
      </c>
      <c r="R586" s="2">
        <f>IF(A586=orden_agrupada!A586,orden_agrupada!D586/60,-1)</f>
        <v>1.5833333333333333</v>
      </c>
      <c r="S586" s="6">
        <f t="shared" si="67"/>
        <v>0</v>
      </c>
      <c r="T586" s="6" t="str">
        <f t="shared" si="68"/>
        <v>NO</v>
      </c>
      <c r="U586" s="6" t="str">
        <f t="shared" si="69"/>
        <v>jueves</v>
      </c>
      <c r="V586" s="7">
        <f>IF(A586=orden_agrupada!A586,orden_agrupada!B586,-1)</f>
        <v>128</v>
      </c>
      <c r="W586" s="7">
        <f>IF(A586=orden_agrupada!A586,orden_agrupada!C586,-1)</f>
        <v>53</v>
      </c>
    </row>
    <row r="587" spans="1:23" x14ac:dyDescent="0.3">
      <c r="A587">
        <v>586</v>
      </c>
      <c r="B587" t="s">
        <v>513</v>
      </c>
      <c r="C587">
        <v>5</v>
      </c>
      <c r="D587" s="1">
        <v>45022.030555555553</v>
      </c>
      <c r="E587" s="1">
        <v>45022.163194444445</v>
      </c>
      <c r="F587" t="s">
        <v>13</v>
      </c>
      <c r="G587" t="s">
        <v>40</v>
      </c>
      <c r="H587" t="s">
        <v>22</v>
      </c>
      <c r="I587" s="7">
        <v>32.79</v>
      </c>
      <c r="J587" t="s">
        <v>43</v>
      </c>
      <c r="K587" t="s">
        <v>44</v>
      </c>
      <c r="L587" t="s">
        <v>34</v>
      </c>
      <c r="M587" s="7">
        <f>IF(A587=orden_agrupada!A587,orden_agrupada!B587,-1)+I587</f>
        <v>203.79</v>
      </c>
      <c r="N587" s="5">
        <f t="shared" si="63"/>
        <v>45022.030555555553</v>
      </c>
      <c r="O587" s="6">
        <f t="shared" si="64"/>
        <v>45022.030555555553</v>
      </c>
      <c r="P587" s="6">
        <f t="shared" si="65"/>
        <v>45022.163194444445</v>
      </c>
      <c r="Q587" s="6">
        <f t="shared" si="66"/>
        <v>0.14305555555862762</v>
      </c>
      <c r="R587" s="2">
        <f>IF(A587=orden_agrupada!A587,orden_agrupada!D587/60,-1)</f>
        <v>1.5333333333333334</v>
      </c>
      <c r="S587" s="6">
        <f t="shared" si="67"/>
        <v>7.9166666669738733E-2</v>
      </c>
      <c r="T587" s="6" t="str">
        <f t="shared" si="68"/>
        <v>SI</v>
      </c>
      <c r="U587" s="6" t="str">
        <f t="shared" si="69"/>
        <v>jueves</v>
      </c>
      <c r="V587" s="7">
        <f>IF(A587=orden_agrupada!A587,orden_agrupada!B587,-1)</f>
        <v>171</v>
      </c>
      <c r="W587" s="7">
        <f>IF(A587=orden_agrupada!A587,orden_agrupada!C587,-1)</f>
        <v>69</v>
      </c>
    </row>
    <row r="588" spans="1:23" x14ac:dyDescent="0.3">
      <c r="A588">
        <v>587</v>
      </c>
      <c r="B588" t="s">
        <v>514</v>
      </c>
      <c r="C588">
        <v>4</v>
      </c>
      <c r="D588" s="1">
        <v>45022.151388888888</v>
      </c>
      <c r="E588" s="1">
        <v>45022.195833333331</v>
      </c>
      <c r="F588" t="s">
        <v>13</v>
      </c>
      <c r="G588" t="s">
        <v>21</v>
      </c>
      <c r="H588" t="s">
        <v>27</v>
      </c>
      <c r="I588" s="7">
        <v>35.03</v>
      </c>
      <c r="J588" t="s">
        <v>43</v>
      </c>
      <c r="K588" t="s">
        <v>52</v>
      </c>
      <c r="L588" t="s">
        <v>18</v>
      </c>
      <c r="M588" s="7">
        <f>IF(A588=orden_agrupada!A588,orden_agrupada!B588,-1)+I588</f>
        <v>83.03</v>
      </c>
      <c r="N588" s="5">
        <f t="shared" si="63"/>
        <v>45022.151388888888</v>
      </c>
      <c r="O588" s="6">
        <f t="shared" si="64"/>
        <v>45022.151388888888</v>
      </c>
      <c r="P588" s="6">
        <f t="shared" si="65"/>
        <v>45022.195833333331</v>
      </c>
      <c r="Q588" s="6">
        <f t="shared" si="66"/>
        <v>5.4861111110464357E-2</v>
      </c>
      <c r="R588" s="2">
        <f>IF(A588=orden_agrupada!A588,orden_agrupada!D588/60,-1)</f>
        <v>0.71666666666666667</v>
      </c>
      <c r="S588" s="6">
        <f t="shared" si="67"/>
        <v>2.4999999999353248E-2</v>
      </c>
      <c r="T588" s="6" t="str">
        <f t="shared" si="68"/>
        <v>SI</v>
      </c>
      <c r="U588" s="6" t="str">
        <f t="shared" si="69"/>
        <v>jueves</v>
      </c>
      <c r="V588" s="7">
        <f>IF(A588=orden_agrupada!A588,orden_agrupada!B588,-1)</f>
        <v>48</v>
      </c>
      <c r="W588" s="7">
        <f>IF(A588=orden_agrupada!A588,orden_agrupada!C588,-1)</f>
        <v>20</v>
      </c>
    </row>
    <row r="589" spans="1:23" x14ac:dyDescent="0.3">
      <c r="A589">
        <v>588</v>
      </c>
      <c r="B589" t="s">
        <v>498</v>
      </c>
      <c r="C589">
        <v>2</v>
      </c>
      <c r="D589" s="1">
        <v>45022.097222222219</v>
      </c>
      <c r="E589" s="1">
        <v>45022.248611111114</v>
      </c>
      <c r="F589" t="s">
        <v>13</v>
      </c>
      <c r="G589" t="s">
        <v>40</v>
      </c>
      <c r="H589" t="s">
        <v>22</v>
      </c>
      <c r="I589" s="7">
        <v>33.93</v>
      </c>
      <c r="J589" t="s">
        <v>28</v>
      </c>
      <c r="K589" t="s">
        <v>33</v>
      </c>
      <c r="L589" t="s">
        <v>74</v>
      </c>
      <c r="M589" s="7">
        <f>IF(A589=orden_agrupada!A589,orden_agrupada!B589,-1)+I589</f>
        <v>134.93</v>
      </c>
      <c r="N589" s="5">
        <f t="shared" si="63"/>
        <v>45022.097222222219</v>
      </c>
      <c r="O589" s="6">
        <f t="shared" si="64"/>
        <v>45022.097222222219</v>
      </c>
      <c r="P589" s="6">
        <f t="shared" si="65"/>
        <v>45022.248611111114</v>
      </c>
      <c r="Q589" s="6">
        <f t="shared" si="66"/>
        <v>0.15138888889487134</v>
      </c>
      <c r="R589" s="2">
        <f>IF(A589=orden_agrupada!A589,orden_agrupada!D589/60,-1)</f>
        <v>0.6166666666666667</v>
      </c>
      <c r="S589" s="6">
        <f t="shared" si="67"/>
        <v>0.12569444445042691</v>
      </c>
      <c r="T589" s="6" t="str">
        <f t="shared" si="68"/>
        <v>SI</v>
      </c>
      <c r="U589" s="6" t="str">
        <f t="shared" si="69"/>
        <v>jueves</v>
      </c>
      <c r="V589" s="7">
        <f>IF(A589=orden_agrupada!A589,orden_agrupada!B589,-1)</f>
        <v>101</v>
      </c>
      <c r="W589" s="7">
        <f>IF(A589=orden_agrupada!A589,orden_agrupada!C589,-1)</f>
        <v>41</v>
      </c>
    </row>
    <row r="590" spans="1:23" x14ac:dyDescent="0.3">
      <c r="A590">
        <v>589</v>
      </c>
      <c r="B590" t="s">
        <v>515</v>
      </c>
      <c r="C590">
        <v>4</v>
      </c>
      <c r="D590" s="1">
        <v>45022.134722222225</v>
      </c>
      <c r="E590" s="1">
        <v>45022.247916666667</v>
      </c>
      <c r="F590" t="s">
        <v>36</v>
      </c>
      <c r="G590" t="s">
        <v>14</v>
      </c>
      <c r="H590" t="s">
        <v>15</v>
      </c>
      <c r="I590" s="7">
        <v>28.96</v>
      </c>
      <c r="J590" t="s">
        <v>28</v>
      </c>
      <c r="K590" t="s">
        <v>52</v>
      </c>
      <c r="L590" t="s">
        <v>106</v>
      </c>
      <c r="M590" s="7">
        <f>IF(A590=orden_agrupada!A590,orden_agrupada!B590,-1)+I590</f>
        <v>312.95999999999998</v>
      </c>
      <c r="N590" s="5">
        <f t="shared" si="63"/>
        <v>45022.134722222225</v>
      </c>
      <c r="O590" s="6">
        <f t="shared" si="64"/>
        <v>45022.134722222225</v>
      </c>
      <c r="P590" s="6">
        <f t="shared" si="65"/>
        <v>45022.247916666667</v>
      </c>
      <c r="Q590" s="6">
        <f t="shared" si="66"/>
        <v>0.1131944444423425</v>
      </c>
      <c r="R590" s="2">
        <f>IF(A590=orden_agrupada!A590,orden_agrupada!D590/60,-1)</f>
        <v>2</v>
      </c>
      <c r="S590" s="6">
        <f t="shared" si="67"/>
        <v>2.9861111109009172E-2</v>
      </c>
      <c r="T590" s="6" t="str">
        <f t="shared" si="68"/>
        <v>SI</v>
      </c>
      <c r="U590" s="6" t="str">
        <f t="shared" si="69"/>
        <v>jueves</v>
      </c>
      <c r="V590" s="7">
        <f>IF(A590=orden_agrupada!A590,orden_agrupada!B590,-1)</f>
        <v>284</v>
      </c>
      <c r="W590" s="7">
        <f>IF(A590=orden_agrupada!A590,orden_agrupada!C590,-1)</f>
        <v>114</v>
      </c>
    </row>
    <row r="591" spans="1:23" x14ac:dyDescent="0.3">
      <c r="A591">
        <v>590</v>
      </c>
      <c r="B591" t="s">
        <v>258</v>
      </c>
      <c r="C591">
        <v>6</v>
      </c>
      <c r="D591" s="1">
        <v>45022.114583333336</v>
      </c>
      <c r="E591" s="1">
        <v>45022.185416666667</v>
      </c>
      <c r="F591" t="s">
        <v>26</v>
      </c>
      <c r="G591" t="s">
        <v>21</v>
      </c>
      <c r="H591" t="s">
        <v>27</v>
      </c>
      <c r="I591" s="7">
        <v>40.94</v>
      </c>
      <c r="J591" t="s">
        <v>43</v>
      </c>
      <c r="K591" t="s">
        <v>44</v>
      </c>
      <c r="L591" t="s">
        <v>53</v>
      </c>
      <c r="M591" s="7">
        <f>IF(A591=orden_agrupada!A591,orden_agrupada!B591,-1)+I591</f>
        <v>162.94</v>
      </c>
      <c r="N591" s="5">
        <f t="shared" si="63"/>
        <v>45022.114583333336</v>
      </c>
      <c r="O591" s="6">
        <f t="shared" si="64"/>
        <v>45022.114583333336</v>
      </c>
      <c r="P591" s="6">
        <f t="shared" si="65"/>
        <v>45022.185416666667</v>
      </c>
      <c r="Q591" s="6">
        <f t="shared" si="66"/>
        <v>8.1249999998059749E-2</v>
      </c>
      <c r="R591" s="2">
        <f>IF(A591=orden_agrupada!A591,orden_agrupada!D591/60,-1)</f>
        <v>1.0666666666666667</v>
      </c>
      <c r="S591" s="6">
        <f t="shared" si="67"/>
        <v>3.680555555361531E-2</v>
      </c>
      <c r="T591" s="6" t="str">
        <f t="shared" si="68"/>
        <v>SI</v>
      </c>
      <c r="U591" s="6" t="str">
        <f t="shared" si="69"/>
        <v>jueves</v>
      </c>
      <c r="V591" s="7">
        <f>IF(A591=orden_agrupada!A591,orden_agrupada!B591,-1)</f>
        <v>122</v>
      </c>
      <c r="W591" s="7">
        <f>IF(A591=orden_agrupada!A591,orden_agrupada!C591,-1)</f>
        <v>50</v>
      </c>
    </row>
    <row r="592" spans="1:23" x14ac:dyDescent="0.3">
      <c r="A592">
        <v>591</v>
      </c>
      <c r="B592" t="s">
        <v>516</v>
      </c>
      <c r="C592">
        <v>6</v>
      </c>
      <c r="D592" s="1">
        <v>45022.155555555553</v>
      </c>
      <c r="E592" s="1">
        <v>45022.263194444444</v>
      </c>
      <c r="F592" t="s">
        <v>13</v>
      </c>
      <c r="G592" t="s">
        <v>21</v>
      </c>
      <c r="H592" t="s">
        <v>27</v>
      </c>
      <c r="I592" s="7">
        <v>44.33</v>
      </c>
      <c r="J592" t="s">
        <v>28</v>
      </c>
      <c r="K592" t="s">
        <v>49</v>
      </c>
      <c r="L592" t="s">
        <v>30</v>
      </c>
      <c r="M592" s="7">
        <f>IF(A592=orden_agrupada!A592,orden_agrupada!B592,-1)+I592</f>
        <v>164.32999999999998</v>
      </c>
      <c r="N592" s="5">
        <f t="shared" si="63"/>
        <v>45022.155555555553</v>
      </c>
      <c r="O592" s="6">
        <f t="shared" si="64"/>
        <v>45022.155555555553</v>
      </c>
      <c r="P592" s="6">
        <f t="shared" si="65"/>
        <v>45022.263194444444</v>
      </c>
      <c r="Q592" s="6">
        <f t="shared" si="66"/>
        <v>0.10763888889050577</v>
      </c>
      <c r="R592" s="2">
        <f>IF(A592=orden_agrupada!A592,orden_agrupada!D592/60,-1)</f>
        <v>0.85</v>
      </c>
      <c r="S592" s="6">
        <f t="shared" si="67"/>
        <v>7.2222222223839103E-2</v>
      </c>
      <c r="T592" s="6" t="str">
        <f t="shared" si="68"/>
        <v>SI</v>
      </c>
      <c r="U592" s="6" t="str">
        <f t="shared" si="69"/>
        <v>jueves</v>
      </c>
      <c r="V592" s="7">
        <f>IF(A592=orden_agrupada!A592,orden_agrupada!B592,-1)</f>
        <v>120</v>
      </c>
      <c r="W592" s="7">
        <f>IF(A592=orden_agrupada!A592,orden_agrupada!C592,-1)</f>
        <v>45</v>
      </c>
    </row>
    <row r="593" spans="1:23" x14ac:dyDescent="0.3">
      <c r="A593">
        <v>592</v>
      </c>
      <c r="B593" t="s">
        <v>517</v>
      </c>
      <c r="C593">
        <v>1</v>
      </c>
      <c r="D593" s="1">
        <v>45022.033333333333</v>
      </c>
      <c r="E593" s="1">
        <v>45022.111111111109</v>
      </c>
      <c r="F593" t="s">
        <v>26</v>
      </c>
      <c r="G593" t="s">
        <v>14</v>
      </c>
      <c r="H593" t="s">
        <v>27</v>
      </c>
      <c r="I593" s="7">
        <v>35.67</v>
      </c>
      <c r="J593" t="s">
        <v>16</v>
      </c>
      <c r="K593" t="s">
        <v>64</v>
      </c>
      <c r="L593" t="s">
        <v>47</v>
      </c>
      <c r="M593" s="7">
        <f>IF(A593=orden_agrupada!A593,orden_agrupada!B593,-1)+I593</f>
        <v>129.67000000000002</v>
      </c>
      <c r="N593" s="5">
        <f t="shared" si="63"/>
        <v>45022.033333333333</v>
      </c>
      <c r="O593" s="6">
        <f t="shared" si="64"/>
        <v>45022.033333333333</v>
      </c>
      <c r="P593" s="6">
        <f t="shared" si="65"/>
        <v>45022.111111111109</v>
      </c>
      <c r="Q593" s="6">
        <f t="shared" si="66"/>
        <v>7.7777777776645962E-2</v>
      </c>
      <c r="R593" s="2">
        <f>IF(A593=orden_agrupada!A593,orden_agrupada!D593/60,-1)</f>
        <v>1.6833333333333333</v>
      </c>
      <c r="S593" s="6">
        <f t="shared" si="67"/>
        <v>7.6388888877570726E-3</v>
      </c>
      <c r="T593" s="6" t="str">
        <f t="shared" si="68"/>
        <v>SI</v>
      </c>
      <c r="U593" s="6" t="str">
        <f t="shared" si="69"/>
        <v>jueves</v>
      </c>
      <c r="V593" s="7">
        <f>IF(A593=orden_agrupada!A593,orden_agrupada!B593,-1)</f>
        <v>94</v>
      </c>
      <c r="W593" s="7">
        <f>IF(A593=orden_agrupada!A593,orden_agrupada!C593,-1)</f>
        <v>38</v>
      </c>
    </row>
    <row r="594" spans="1:23" x14ac:dyDescent="0.3">
      <c r="A594">
        <v>593</v>
      </c>
      <c r="B594" t="s">
        <v>518</v>
      </c>
      <c r="C594">
        <v>5</v>
      </c>
      <c r="D594" s="1">
        <v>45022.017361111109</v>
      </c>
      <c r="E594" s="1">
        <v>45022.095138888886</v>
      </c>
      <c r="F594" t="s">
        <v>36</v>
      </c>
      <c r="G594" t="s">
        <v>14</v>
      </c>
      <c r="H594" t="s">
        <v>15</v>
      </c>
      <c r="I594" s="7">
        <v>48.8</v>
      </c>
      <c r="J594" t="s">
        <v>16</v>
      </c>
      <c r="K594" t="s">
        <v>17</v>
      </c>
      <c r="L594" t="s">
        <v>30</v>
      </c>
      <c r="M594" s="7">
        <f>IF(A594=orden_agrupada!A594,orden_agrupada!B594,-1)+I594</f>
        <v>257.8</v>
      </c>
      <c r="N594" s="5">
        <f t="shared" si="63"/>
        <v>45022.017361111109</v>
      </c>
      <c r="O594" s="6">
        <f t="shared" si="64"/>
        <v>45022.017361111109</v>
      </c>
      <c r="P594" s="6">
        <f t="shared" si="65"/>
        <v>45022.095138888886</v>
      </c>
      <c r="Q594" s="6">
        <f t="shared" si="66"/>
        <v>7.7777777776645962E-2</v>
      </c>
      <c r="R594" s="2">
        <f>IF(A594=orden_agrupada!A594,orden_agrupada!D594/60,-1)</f>
        <v>0.8</v>
      </c>
      <c r="S594" s="6">
        <f t="shared" si="67"/>
        <v>4.4444444443312629E-2</v>
      </c>
      <c r="T594" s="6" t="str">
        <f t="shared" si="68"/>
        <v>SI</v>
      </c>
      <c r="U594" s="6" t="str">
        <f t="shared" si="69"/>
        <v>jueves</v>
      </c>
      <c r="V594" s="7">
        <f>IF(A594=orden_agrupada!A594,orden_agrupada!B594,-1)</f>
        <v>209</v>
      </c>
      <c r="W594" s="7">
        <f>IF(A594=orden_agrupada!A594,orden_agrupada!C594,-1)</f>
        <v>81</v>
      </c>
    </row>
    <row r="595" spans="1:23" x14ac:dyDescent="0.3">
      <c r="A595">
        <v>594</v>
      </c>
      <c r="B595" t="s">
        <v>519</v>
      </c>
      <c r="C595">
        <v>1</v>
      </c>
      <c r="D595" s="1">
        <v>45022.138888888891</v>
      </c>
      <c r="E595" s="1">
        <v>45022.200694444444</v>
      </c>
      <c r="F595" t="s">
        <v>13</v>
      </c>
      <c r="G595" t="s">
        <v>14</v>
      </c>
      <c r="H595" t="s">
        <v>15</v>
      </c>
      <c r="I595" s="7">
        <v>46.01</v>
      </c>
      <c r="J595" t="s">
        <v>28</v>
      </c>
      <c r="K595" t="s">
        <v>49</v>
      </c>
      <c r="L595" t="s">
        <v>34</v>
      </c>
      <c r="M595" s="7">
        <f>IF(A595=orden_agrupada!A595,orden_agrupada!B595,-1)+I595</f>
        <v>185.01</v>
      </c>
      <c r="N595" s="5">
        <f t="shared" si="63"/>
        <v>45022.138888888891</v>
      </c>
      <c r="O595" s="6">
        <f t="shared" si="64"/>
        <v>45022.138888888891</v>
      </c>
      <c r="P595" s="6">
        <f t="shared" si="65"/>
        <v>45022.200694444444</v>
      </c>
      <c r="Q595" s="6">
        <f t="shared" si="66"/>
        <v>6.1805555553291924E-2</v>
      </c>
      <c r="R595" s="2">
        <f>IF(A595=orden_agrupada!A595,orden_agrupada!D595/60,-1)</f>
        <v>1.6333333333333333</v>
      </c>
      <c r="S595" s="6">
        <f t="shared" si="67"/>
        <v>0</v>
      </c>
      <c r="T595" s="6" t="str">
        <f t="shared" si="68"/>
        <v>NO</v>
      </c>
      <c r="U595" s="6" t="str">
        <f t="shared" si="69"/>
        <v>jueves</v>
      </c>
      <c r="V595" s="7">
        <f>IF(A595=orden_agrupada!A595,orden_agrupada!B595,-1)</f>
        <v>139</v>
      </c>
      <c r="W595" s="7">
        <f>IF(A595=orden_agrupada!A595,orden_agrupada!C595,-1)</f>
        <v>56</v>
      </c>
    </row>
    <row r="596" spans="1:23" x14ac:dyDescent="0.3">
      <c r="A596">
        <v>595</v>
      </c>
      <c r="B596" t="s">
        <v>66</v>
      </c>
      <c r="C596">
        <v>5</v>
      </c>
      <c r="D596" s="1">
        <v>45022.127083333333</v>
      </c>
      <c r="E596" s="1">
        <v>45022.227083333331</v>
      </c>
      <c r="F596" t="s">
        <v>26</v>
      </c>
      <c r="G596" t="s">
        <v>14</v>
      </c>
      <c r="H596" t="s">
        <v>27</v>
      </c>
      <c r="I596" s="7">
        <v>40.33</v>
      </c>
      <c r="J596" t="s">
        <v>43</v>
      </c>
      <c r="K596" t="s">
        <v>33</v>
      </c>
      <c r="L596" t="s">
        <v>90</v>
      </c>
      <c r="M596" s="7">
        <f>IF(A596=orden_agrupada!A596,orden_agrupada!B596,-1)+I596</f>
        <v>112.33</v>
      </c>
      <c r="N596" s="5">
        <f t="shared" si="63"/>
        <v>45022.127083333333</v>
      </c>
      <c r="O596" s="6">
        <f t="shared" si="64"/>
        <v>45022.127083333333</v>
      </c>
      <c r="P596" s="6">
        <f t="shared" si="65"/>
        <v>45022.227083333331</v>
      </c>
      <c r="Q596" s="6">
        <f t="shared" si="66"/>
        <v>0.11041666666521148</v>
      </c>
      <c r="R596" s="2">
        <f>IF(A596=orden_agrupada!A596,orden_agrupada!D596/60,-1)</f>
        <v>0.81666666666666665</v>
      </c>
      <c r="S596" s="6">
        <f t="shared" si="67"/>
        <v>7.6388888887433698E-2</v>
      </c>
      <c r="T596" s="6" t="str">
        <f t="shared" si="68"/>
        <v>SI</v>
      </c>
      <c r="U596" s="6" t="str">
        <f t="shared" si="69"/>
        <v>jueves</v>
      </c>
      <c r="V596" s="7">
        <f>IF(A596=orden_agrupada!A596,orden_agrupada!B596,-1)</f>
        <v>72</v>
      </c>
      <c r="W596" s="7">
        <f>IF(A596=orden_agrupada!A596,orden_agrupada!C596,-1)</f>
        <v>28</v>
      </c>
    </row>
    <row r="597" spans="1:23" x14ac:dyDescent="0.3">
      <c r="A597">
        <v>596</v>
      </c>
      <c r="B597" t="s">
        <v>520</v>
      </c>
      <c r="C597">
        <v>2</v>
      </c>
      <c r="D597" s="1">
        <v>45022.056250000001</v>
      </c>
      <c r="E597" s="1">
        <v>45022.152083333334</v>
      </c>
      <c r="F597" t="s">
        <v>26</v>
      </c>
      <c r="G597" t="s">
        <v>14</v>
      </c>
      <c r="H597" t="s">
        <v>15</v>
      </c>
      <c r="I597" s="7">
        <v>23.7</v>
      </c>
      <c r="J597" t="s">
        <v>43</v>
      </c>
      <c r="K597" t="s">
        <v>64</v>
      </c>
      <c r="L597" t="s">
        <v>106</v>
      </c>
      <c r="M597" s="7">
        <f>IF(A597=orden_agrupada!A597,orden_agrupada!B597,-1)+I597</f>
        <v>263.7</v>
      </c>
      <c r="N597" s="5">
        <f t="shared" si="63"/>
        <v>45022.056250000001</v>
      </c>
      <c r="O597" s="6">
        <f t="shared" si="64"/>
        <v>45022.056250000001</v>
      </c>
      <c r="P597" s="6">
        <f t="shared" si="65"/>
        <v>45022.152083333334</v>
      </c>
      <c r="Q597" s="6">
        <f t="shared" si="66"/>
        <v>0.10624999999951494</v>
      </c>
      <c r="R597" s="2">
        <f>IF(A597=orden_agrupada!A597,orden_agrupada!D597/60,-1)</f>
        <v>2.6333333333333333</v>
      </c>
      <c r="S597" s="6">
        <f t="shared" si="67"/>
        <v>0</v>
      </c>
      <c r="T597" s="6" t="str">
        <f t="shared" si="68"/>
        <v>NO</v>
      </c>
      <c r="U597" s="6" t="str">
        <f t="shared" si="69"/>
        <v>jueves</v>
      </c>
      <c r="V597" s="7">
        <f>IF(A597=orden_agrupada!A597,orden_agrupada!B597,-1)</f>
        <v>240</v>
      </c>
      <c r="W597" s="7">
        <f>IF(A597=orden_agrupada!A597,orden_agrupada!C597,-1)</f>
        <v>97</v>
      </c>
    </row>
    <row r="598" spans="1:23" x14ac:dyDescent="0.3">
      <c r="A598">
        <v>597</v>
      </c>
      <c r="B598" t="s">
        <v>462</v>
      </c>
      <c r="C598">
        <v>1</v>
      </c>
      <c r="D598" s="1">
        <v>45022.035416666666</v>
      </c>
      <c r="E598" s="1">
        <v>45022.160416666666</v>
      </c>
      <c r="F598" t="s">
        <v>20</v>
      </c>
      <c r="G598" t="s">
        <v>14</v>
      </c>
      <c r="H598" t="s">
        <v>27</v>
      </c>
      <c r="I598" s="7">
        <v>45.46</v>
      </c>
      <c r="J598" t="s">
        <v>43</v>
      </c>
      <c r="K598" t="s">
        <v>49</v>
      </c>
      <c r="L598" t="s">
        <v>55</v>
      </c>
      <c r="M598" s="7">
        <f>IF(A598=orden_agrupada!A598,orden_agrupada!B598,-1)+I598</f>
        <v>195.46</v>
      </c>
      <c r="N598" s="5">
        <f t="shared" si="63"/>
        <v>45022.035416666666</v>
      </c>
      <c r="O598" s="6">
        <f t="shared" si="64"/>
        <v>45022.035416666666</v>
      </c>
      <c r="P598" s="6">
        <f t="shared" si="65"/>
        <v>45022.160416666666</v>
      </c>
      <c r="Q598" s="6">
        <f t="shared" si="66"/>
        <v>0.13541666666666666</v>
      </c>
      <c r="R598" s="2">
        <f>IF(A598=orden_agrupada!A598,orden_agrupada!D598/60,-1)</f>
        <v>2.35</v>
      </c>
      <c r="S598" s="6">
        <f t="shared" si="67"/>
        <v>3.7499999999999992E-2</v>
      </c>
      <c r="T598" s="6" t="str">
        <f t="shared" si="68"/>
        <v>SI</v>
      </c>
      <c r="U598" s="6" t="str">
        <f t="shared" si="69"/>
        <v>jueves</v>
      </c>
      <c r="V598" s="7">
        <f>IF(A598=orden_agrupada!A598,orden_agrupada!B598,-1)</f>
        <v>150</v>
      </c>
      <c r="W598" s="7">
        <f>IF(A598=orden_agrupada!A598,orden_agrupada!C598,-1)</f>
        <v>60</v>
      </c>
    </row>
    <row r="599" spans="1:23" x14ac:dyDescent="0.3">
      <c r="A599">
        <v>598</v>
      </c>
      <c r="B599" t="s">
        <v>521</v>
      </c>
      <c r="C599">
        <v>6</v>
      </c>
      <c r="D599" s="1">
        <v>45022.136111111111</v>
      </c>
      <c r="E599" s="1">
        <v>45022.290972222225</v>
      </c>
      <c r="F599" t="s">
        <v>32</v>
      </c>
      <c r="G599" t="s">
        <v>14</v>
      </c>
      <c r="H599" t="s">
        <v>27</v>
      </c>
      <c r="I599" s="7">
        <v>11.31</v>
      </c>
      <c r="J599" t="s">
        <v>16</v>
      </c>
      <c r="K599" t="s">
        <v>17</v>
      </c>
      <c r="L599" t="s">
        <v>74</v>
      </c>
      <c r="M599" s="7">
        <f>IF(A599=orden_agrupada!A599,orden_agrupada!B599,-1)+I599</f>
        <v>220.31</v>
      </c>
      <c r="N599" s="5">
        <f t="shared" si="63"/>
        <v>45022.136111111111</v>
      </c>
      <c r="O599" s="6">
        <f t="shared" si="64"/>
        <v>45022.136111111111</v>
      </c>
      <c r="P599" s="6">
        <f t="shared" si="65"/>
        <v>45022.290972222225</v>
      </c>
      <c r="Q599" s="6">
        <f t="shared" si="66"/>
        <v>0.15486111111385981</v>
      </c>
      <c r="R599" s="2">
        <f>IF(A599=orden_agrupada!A599,orden_agrupada!D599/60,-1)</f>
        <v>1.35</v>
      </c>
      <c r="S599" s="6">
        <f t="shared" si="67"/>
        <v>9.8611111113859812E-2</v>
      </c>
      <c r="T599" s="6" t="str">
        <f t="shared" si="68"/>
        <v>SI</v>
      </c>
      <c r="U599" s="6" t="str">
        <f t="shared" si="69"/>
        <v>jueves</v>
      </c>
      <c r="V599" s="7">
        <f>IF(A599=orden_agrupada!A599,orden_agrupada!B599,-1)</f>
        <v>209</v>
      </c>
      <c r="W599" s="7">
        <f>IF(A599=orden_agrupada!A599,orden_agrupada!C599,-1)</f>
        <v>84</v>
      </c>
    </row>
    <row r="600" spans="1:23" x14ac:dyDescent="0.3">
      <c r="A600">
        <v>599</v>
      </c>
      <c r="B600" t="s">
        <v>522</v>
      </c>
      <c r="C600">
        <v>3</v>
      </c>
      <c r="D600" s="1">
        <v>45022.023611111108</v>
      </c>
      <c r="E600" s="1">
        <v>45022.181250000001</v>
      </c>
      <c r="F600" t="s">
        <v>26</v>
      </c>
      <c r="G600" t="s">
        <v>14</v>
      </c>
      <c r="H600" t="s">
        <v>27</v>
      </c>
      <c r="I600" s="7">
        <v>30.97</v>
      </c>
      <c r="J600" t="s">
        <v>28</v>
      </c>
      <c r="K600" t="s">
        <v>33</v>
      </c>
      <c r="L600" t="s">
        <v>53</v>
      </c>
      <c r="M600" s="7">
        <f>IF(A600=orden_agrupada!A600,orden_agrupada!B600,-1)+I600</f>
        <v>199.97</v>
      </c>
      <c r="N600" s="5">
        <f t="shared" si="63"/>
        <v>45022.023611111108</v>
      </c>
      <c r="O600" s="6">
        <f t="shared" si="64"/>
        <v>45022.023611111108</v>
      </c>
      <c r="P600" s="6">
        <f t="shared" si="65"/>
        <v>45022.181250000001</v>
      </c>
      <c r="Q600" s="6">
        <f t="shared" si="66"/>
        <v>0.15763888889341615</v>
      </c>
      <c r="R600" s="2">
        <f>IF(A600=orden_agrupada!A600,orden_agrupada!D600/60,-1)</f>
        <v>1.8</v>
      </c>
      <c r="S600" s="6">
        <f t="shared" si="67"/>
        <v>8.2638888893416154E-2</v>
      </c>
      <c r="T600" s="6" t="str">
        <f t="shared" si="68"/>
        <v>SI</v>
      </c>
      <c r="U600" s="6" t="str">
        <f t="shared" si="69"/>
        <v>jueves</v>
      </c>
      <c r="V600" s="7">
        <f>IF(A600=orden_agrupada!A600,orden_agrupada!B600,-1)</f>
        <v>169</v>
      </c>
      <c r="W600" s="7">
        <f>IF(A600=orden_agrupada!A600,orden_agrupada!C600,-1)</f>
        <v>68</v>
      </c>
    </row>
    <row r="601" spans="1:23" x14ac:dyDescent="0.3">
      <c r="A601">
        <v>600</v>
      </c>
      <c r="B601" t="s">
        <v>523</v>
      </c>
      <c r="C601">
        <v>4</v>
      </c>
      <c r="D601" s="1">
        <v>45022.165277777778</v>
      </c>
      <c r="E601" s="1">
        <v>45022.209027777775</v>
      </c>
      <c r="F601" t="s">
        <v>13</v>
      </c>
      <c r="G601" t="s">
        <v>14</v>
      </c>
      <c r="H601" t="s">
        <v>15</v>
      </c>
      <c r="I601" s="7">
        <v>41.35</v>
      </c>
      <c r="J601" t="s">
        <v>43</v>
      </c>
      <c r="K601" t="s">
        <v>67</v>
      </c>
      <c r="L601" t="s">
        <v>55</v>
      </c>
      <c r="M601" s="7">
        <f>IF(A601=orden_agrupada!A601,orden_agrupada!B601,-1)+I601</f>
        <v>185.35</v>
      </c>
      <c r="N601" s="5">
        <f t="shared" si="63"/>
        <v>45022.165277777778</v>
      </c>
      <c r="O601" s="6">
        <f t="shared" si="64"/>
        <v>45022.165277777778</v>
      </c>
      <c r="P601" s="6">
        <f t="shared" si="65"/>
        <v>45022.209027777775</v>
      </c>
      <c r="Q601" s="6">
        <f t="shared" si="66"/>
        <v>5.4166666663756281E-2</v>
      </c>
      <c r="R601" s="2">
        <f>IF(A601=orden_agrupada!A601,orden_agrupada!D601/60,-1)</f>
        <v>1.0833333333333333</v>
      </c>
      <c r="S601" s="6">
        <f t="shared" si="67"/>
        <v>9.0277777748674001E-3</v>
      </c>
      <c r="T601" s="6" t="str">
        <f t="shared" si="68"/>
        <v>SI</v>
      </c>
      <c r="U601" s="6" t="str">
        <f t="shared" si="69"/>
        <v>jueves</v>
      </c>
      <c r="V601" s="7">
        <f>IF(A601=orden_agrupada!A601,orden_agrupada!B601,-1)</f>
        <v>144</v>
      </c>
      <c r="W601" s="7">
        <f>IF(A601=orden_agrupada!A601,orden_agrupada!C601,-1)</f>
        <v>60</v>
      </c>
    </row>
    <row r="602" spans="1:23" x14ac:dyDescent="0.3">
      <c r="A602">
        <v>601</v>
      </c>
      <c r="B602" t="s">
        <v>70</v>
      </c>
      <c r="C602">
        <v>1</v>
      </c>
      <c r="D602" s="1">
        <v>45022.113194444442</v>
      </c>
      <c r="E602" s="1">
        <v>45022.260416666664</v>
      </c>
      <c r="F602" t="s">
        <v>36</v>
      </c>
      <c r="G602" t="s">
        <v>40</v>
      </c>
      <c r="H602" t="s">
        <v>27</v>
      </c>
      <c r="I602" s="7">
        <v>16.809999999999999</v>
      </c>
      <c r="J602" t="s">
        <v>28</v>
      </c>
      <c r="K602" t="s">
        <v>37</v>
      </c>
      <c r="L602" t="s">
        <v>30</v>
      </c>
      <c r="M602" s="7">
        <f>IF(A602=orden_agrupada!A602,orden_agrupada!B602,-1)+I602</f>
        <v>308.81</v>
      </c>
      <c r="N602" s="5">
        <f t="shared" si="63"/>
        <v>45022.113194444442</v>
      </c>
      <c r="O602" s="6">
        <f t="shared" si="64"/>
        <v>45022.113194444442</v>
      </c>
      <c r="P602" s="6">
        <f t="shared" si="65"/>
        <v>45022.260416666664</v>
      </c>
      <c r="Q602" s="6">
        <f t="shared" si="66"/>
        <v>0.14722222222189885</v>
      </c>
      <c r="R602" s="2">
        <f>IF(A602=orden_agrupada!A602,orden_agrupada!D602/60,-1)</f>
        <v>1.9166666666666667</v>
      </c>
      <c r="S602" s="6">
        <f t="shared" si="67"/>
        <v>6.7361111110787741E-2</v>
      </c>
      <c r="T602" s="6" t="str">
        <f t="shared" si="68"/>
        <v>SI</v>
      </c>
      <c r="U602" s="6" t="str">
        <f t="shared" si="69"/>
        <v>jueves</v>
      </c>
      <c r="V602" s="7">
        <f>IF(A602=orden_agrupada!A602,orden_agrupada!B602,-1)</f>
        <v>292</v>
      </c>
      <c r="W602" s="7">
        <f>IF(A602=orden_agrupada!A602,orden_agrupada!C602,-1)</f>
        <v>117</v>
      </c>
    </row>
    <row r="603" spans="1:23" x14ac:dyDescent="0.3">
      <c r="A603">
        <v>602</v>
      </c>
      <c r="B603" t="s">
        <v>524</v>
      </c>
      <c r="C603">
        <v>3</v>
      </c>
      <c r="D603" s="1">
        <v>45022.161111111112</v>
      </c>
      <c r="E603" s="1">
        <v>45022.291666666664</v>
      </c>
      <c r="F603" t="s">
        <v>26</v>
      </c>
      <c r="G603" t="s">
        <v>14</v>
      </c>
      <c r="H603" t="s">
        <v>22</v>
      </c>
      <c r="I603" s="7">
        <v>16.5</v>
      </c>
      <c r="J603" t="s">
        <v>16</v>
      </c>
      <c r="K603" t="s">
        <v>17</v>
      </c>
      <c r="L603" t="s">
        <v>41</v>
      </c>
      <c r="M603" s="7">
        <f>IF(A603=orden_agrupada!A603,orden_agrupada!B603,-1)+I603</f>
        <v>282.5</v>
      </c>
      <c r="N603" s="5">
        <f t="shared" si="63"/>
        <v>45022.161111111112</v>
      </c>
      <c r="O603" s="6">
        <f t="shared" si="64"/>
        <v>45022.161111111112</v>
      </c>
      <c r="P603" s="6">
        <f t="shared" si="65"/>
        <v>45022.291666666664</v>
      </c>
      <c r="Q603" s="6">
        <f t="shared" si="66"/>
        <v>0.13055555555183673</v>
      </c>
      <c r="R603" s="2">
        <f>IF(A603=orden_agrupada!A603,orden_agrupada!D603/60,-1)</f>
        <v>2.7</v>
      </c>
      <c r="S603" s="6">
        <f t="shared" si="67"/>
        <v>1.805555555183673E-2</v>
      </c>
      <c r="T603" s="6" t="str">
        <f t="shared" si="68"/>
        <v>SI</v>
      </c>
      <c r="U603" s="6" t="str">
        <f t="shared" si="69"/>
        <v>jueves</v>
      </c>
      <c r="V603" s="7">
        <f>IF(A603=orden_agrupada!A603,orden_agrupada!B603,-1)</f>
        <v>266</v>
      </c>
      <c r="W603" s="7">
        <f>IF(A603=orden_agrupada!A603,orden_agrupada!C603,-1)</f>
        <v>106</v>
      </c>
    </row>
    <row r="604" spans="1:23" x14ac:dyDescent="0.3">
      <c r="A604">
        <v>603</v>
      </c>
      <c r="B604" t="s">
        <v>183</v>
      </c>
      <c r="C604">
        <v>6</v>
      </c>
      <c r="D604" s="1">
        <v>45022.035416666666</v>
      </c>
      <c r="E604" s="1">
        <v>45022.181250000001</v>
      </c>
      <c r="F604" t="s">
        <v>20</v>
      </c>
      <c r="G604" t="s">
        <v>14</v>
      </c>
      <c r="H604" t="s">
        <v>27</v>
      </c>
      <c r="I604" s="7">
        <v>24.2</v>
      </c>
      <c r="J604" t="s">
        <v>28</v>
      </c>
      <c r="K604" t="s">
        <v>52</v>
      </c>
      <c r="L604" t="s">
        <v>24</v>
      </c>
      <c r="M604" s="7">
        <f>IF(A604=orden_agrupada!A604,orden_agrupada!B604,-1)+I604</f>
        <v>86.2</v>
      </c>
      <c r="N604" s="5">
        <f t="shared" si="63"/>
        <v>45022.035416666666</v>
      </c>
      <c r="O604" s="6">
        <f t="shared" si="64"/>
        <v>45022.035416666666</v>
      </c>
      <c r="P604" s="6">
        <f t="shared" si="65"/>
        <v>45022.181250000001</v>
      </c>
      <c r="Q604" s="6">
        <f t="shared" si="66"/>
        <v>0.14583333333575865</v>
      </c>
      <c r="R604" s="2">
        <f>IF(A604=orden_agrupada!A604,orden_agrupada!D604/60,-1)</f>
        <v>0.28333333333333333</v>
      </c>
      <c r="S604" s="6">
        <f t="shared" si="67"/>
        <v>0.13402777778020308</v>
      </c>
      <c r="T604" s="6" t="str">
        <f t="shared" si="68"/>
        <v>SI</v>
      </c>
      <c r="U604" s="6" t="str">
        <f t="shared" si="69"/>
        <v>jueves</v>
      </c>
      <c r="V604" s="7">
        <f>IF(A604=orden_agrupada!A604,orden_agrupada!B604,-1)</f>
        <v>62</v>
      </c>
      <c r="W604" s="7">
        <f>IF(A604=orden_agrupada!A604,orden_agrupada!C604,-1)</f>
        <v>24</v>
      </c>
    </row>
    <row r="605" spans="1:23" x14ac:dyDescent="0.3">
      <c r="A605">
        <v>604</v>
      </c>
      <c r="B605" t="s">
        <v>260</v>
      </c>
      <c r="C605">
        <v>5</v>
      </c>
      <c r="D605" s="1">
        <v>45022.054166666669</v>
      </c>
      <c r="E605" s="1">
        <v>45022.219444444447</v>
      </c>
      <c r="F605" t="s">
        <v>26</v>
      </c>
      <c r="G605" t="s">
        <v>14</v>
      </c>
      <c r="H605" t="s">
        <v>27</v>
      </c>
      <c r="I605" s="7">
        <v>42.6</v>
      </c>
      <c r="J605" t="s">
        <v>43</v>
      </c>
      <c r="K605" t="s">
        <v>64</v>
      </c>
      <c r="L605" t="s">
        <v>41</v>
      </c>
      <c r="M605" s="7">
        <f>IF(A605=orden_agrupada!A605,orden_agrupada!B605,-1)+I605</f>
        <v>147.6</v>
      </c>
      <c r="N605" s="5">
        <f t="shared" si="63"/>
        <v>45022.054166666669</v>
      </c>
      <c r="O605" s="6">
        <f t="shared" si="64"/>
        <v>45022.054166666669</v>
      </c>
      <c r="P605" s="6">
        <f t="shared" si="65"/>
        <v>45022.219444444447</v>
      </c>
      <c r="Q605" s="6">
        <f t="shared" si="66"/>
        <v>0.17569444444476781</v>
      </c>
      <c r="R605" s="2">
        <f>IF(A605=orden_agrupada!A605,orden_agrupada!D605/60,-1)</f>
        <v>0.7</v>
      </c>
      <c r="S605" s="6">
        <f t="shared" si="67"/>
        <v>0.14652777777810114</v>
      </c>
      <c r="T605" s="6" t="str">
        <f t="shared" si="68"/>
        <v>SI</v>
      </c>
      <c r="U605" s="6" t="str">
        <f t="shared" si="69"/>
        <v>jueves</v>
      </c>
      <c r="V605" s="7">
        <f>IF(A605=orden_agrupada!A605,orden_agrupada!B605,-1)</f>
        <v>105</v>
      </c>
      <c r="W605" s="7">
        <f>IF(A605=orden_agrupada!A605,orden_agrupada!C605,-1)</f>
        <v>42</v>
      </c>
    </row>
    <row r="606" spans="1:23" x14ac:dyDescent="0.3">
      <c r="A606">
        <v>605</v>
      </c>
      <c r="B606" t="s">
        <v>525</v>
      </c>
      <c r="C606">
        <v>2</v>
      </c>
      <c r="D606" s="1">
        <v>45022.117361111108</v>
      </c>
      <c r="E606" s="1">
        <v>45022.26666666667</v>
      </c>
      <c r="F606" t="s">
        <v>13</v>
      </c>
      <c r="G606" t="s">
        <v>14</v>
      </c>
      <c r="H606" t="s">
        <v>22</v>
      </c>
      <c r="I606" s="7">
        <v>24.38</v>
      </c>
      <c r="J606" t="s">
        <v>43</v>
      </c>
      <c r="K606" t="s">
        <v>52</v>
      </c>
      <c r="L606" t="s">
        <v>60</v>
      </c>
      <c r="M606" s="7">
        <f>IF(A606=orden_agrupada!A606,orden_agrupada!B606,-1)+I606</f>
        <v>244.38</v>
      </c>
      <c r="N606" s="5">
        <f t="shared" si="63"/>
        <v>45022.117361111108</v>
      </c>
      <c r="O606" s="6">
        <f t="shared" si="64"/>
        <v>45022.117361111108</v>
      </c>
      <c r="P606" s="6">
        <f t="shared" si="65"/>
        <v>45022.26666666667</v>
      </c>
      <c r="Q606" s="6">
        <f t="shared" si="66"/>
        <v>0.15972222222868973</v>
      </c>
      <c r="R606" s="2">
        <f>IF(A606=orden_agrupada!A606,orden_agrupada!D606/60,-1)</f>
        <v>2.9333333333333331</v>
      </c>
      <c r="S606" s="6">
        <f t="shared" si="67"/>
        <v>3.7500000006467527E-2</v>
      </c>
      <c r="T606" s="6" t="str">
        <f t="shared" si="68"/>
        <v>SI</v>
      </c>
      <c r="U606" s="6" t="str">
        <f t="shared" si="69"/>
        <v>jueves</v>
      </c>
      <c r="V606" s="7">
        <f>IF(A606=orden_agrupada!A606,orden_agrupada!B606,-1)</f>
        <v>220</v>
      </c>
      <c r="W606" s="7">
        <f>IF(A606=orden_agrupada!A606,orden_agrupada!C606,-1)</f>
        <v>87</v>
      </c>
    </row>
    <row r="607" spans="1:23" x14ac:dyDescent="0.3">
      <c r="A607">
        <v>606</v>
      </c>
      <c r="B607" t="s">
        <v>454</v>
      </c>
      <c r="C607">
        <v>2</v>
      </c>
      <c r="D607" s="1">
        <v>45022.134722222225</v>
      </c>
      <c r="E607" s="1">
        <v>45022.254166666666</v>
      </c>
      <c r="F607" t="s">
        <v>32</v>
      </c>
      <c r="G607" t="s">
        <v>14</v>
      </c>
      <c r="H607" t="s">
        <v>27</v>
      </c>
      <c r="I607" s="7">
        <v>31.58</v>
      </c>
      <c r="J607" t="s">
        <v>43</v>
      </c>
      <c r="K607" t="s">
        <v>44</v>
      </c>
      <c r="L607" t="s">
        <v>81</v>
      </c>
      <c r="M607" s="7">
        <f>IF(A607=orden_agrupada!A607,orden_agrupada!B607,-1)+I607</f>
        <v>214.57999999999998</v>
      </c>
      <c r="N607" s="5">
        <f t="shared" si="63"/>
        <v>45022.134722222225</v>
      </c>
      <c r="O607" s="6">
        <f t="shared" si="64"/>
        <v>45022.134722222225</v>
      </c>
      <c r="P607" s="6">
        <f t="shared" si="65"/>
        <v>45022.254166666666</v>
      </c>
      <c r="Q607" s="6">
        <f t="shared" si="66"/>
        <v>0.12986111110755397</v>
      </c>
      <c r="R607" s="2">
        <f>IF(A607=orden_agrupada!A607,orden_agrupada!D607/60,-1)</f>
        <v>2.4166666666666665</v>
      </c>
      <c r="S607" s="6">
        <f t="shared" si="67"/>
        <v>2.9166666663109533E-2</v>
      </c>
      <c r="T607" s="6" t="str">
        <f t="shared" si="68"/>
        <v>SI</v>
      </c>
      <c r="U607" s="6" t="str">
        <f t="shared" si="69"/>
        <v>jueves</v>
      </c>
      <c r="V607" s="7">
        <f>IF(A607=orden_agrupada!A607,orden_agrupada!B607,-1)</f>
        <v>183</v>
      </c>
      <c r="W607" s="7">
        <f>IF(A607=orden_agrupada!A607,orden_agrupada!C607,-1)</f>
        <v>75</v>
      </c>
    </row>
    <row r="608" spans="1:23" x14ac:dyDescent="0.3">
      <c r="A608">
        <v>607</v>
      </c>
      <c r="B608" t="s">
        <v>80</v>
      </c>
      <c r="C608">
        <v>1</v>
      </c>
      <c r="D608" s="1">
        <v>45022.058333333334</v>
      </c>
      <c r="E608" s="1">
        <v>45022.145138888889</v>
      </c>
      <c r="F608" t="s">
        <v>32</v>
      </c>
      <c r="G608" t="s">
        <v>14</v>
      </c>
      <c r="H608" t="s">
        <v>27</v>
      </c>
      <c r="I608" s="7">
        <v>28.9</v>
      </c>
      <c r="J608" t="s">
        <v>43</v>
      </c>
      <c r="K608" t="s">
        <v>33</v>
      </c>
      <c r="L608" t="s">
        <v>30</v>
      </c>
      <c r="M608" s="7">
        <f>IF(A608=orden_agrupada!A608,orden_agrupada!B608,-1)+I608</f>
        <v>96.9</v>
      </c>
      <c r="N608" s="5">
        <f t="shared" si="63"/>
        <v>45022.058333333334</v>
      </c>
      <c r="O608" s="6">
        <f t="shared" si="64"/>
        <v>45022.058333333334</v>
      </c>
      <c r="P608" s="6">
        <f t="shared" si="65"/>
        <v>45022.145138888889</v>
      </c>
      <c r="Q608" s="6">
        <f t="shared" si="66"/>
        <v>9.7222222221413787E-2</v>
      </c>
      <c r="R608" s="2">
        <f>IF(A608=orden_agrupada!A608,orden_agrupada!D608/60,-1)</f>
        <v>1.1499999999999999</v>
      </c>
      <c r="S608" s="6">
        <f t="shared" si="67"/>
        <v>4.9305555554747124E-2</v>
      </c>
      <c r="T608" s="6" t="str">
        <f t="shared" si="68"/>
        <v>SI</v>
      </c>
      <c r="U608" s="6" t="str">
        <f t="shared" si="69"/>
        <v>jueves</v>
      </c>
      <c r="V608" s="7">
        <f>IF(A608=orden_agrupada!A608,orden_agrupada!B608,-1)</f>
        <v>68</v>
      </c>
      <c r="W608" s="7">
        <f>IF(A608=orden_agrupada!A608,orden_agrupada!C608,-1)</f>
        <v>27</v>
      </c>
    </row>
    <row r="609" spans="1:23" x14ac:dyDescent="0.3">
      <c r="A609">
        <v>608</v>
      </c>
      <c r="B609" t="s">
        <v>526</v>
      </c>
      <c r="C609">
        <v>6</v>
      </c>
      <c r="D609" s="1">
        <v>45022.165277777778</v>
      </c>
      <c r="E609" s="1">
        <v>45022.305555555555</v>
      </c>
      <c r="F609" t="s">
        <v>13</v>
      </c>
      <c r="G609" t="s">
        <v>14</v>
      </c>
      <c r="H609" t="s">
        <v>27</v>
      </c>
      <c r="I609" s="7">
        <v>36.549999999999997</v>
      </c>
      <c r="J609" t="s">
        <v>16</v>
      </c>
      <c r="K609" t="s">
        <v>17</v>
      </c>
      <c r="L609" t="s">
        <v>58</v>
      </c>
      <c r="M609" s="7">
        <f>IF(A609=orden_agrupada!A609,orden_agrupada!B609,-1)+I609</f>
        <v>65.55</v>
      </c>
      <c r="N609" s="5">
        <f t="shared" si="63"/>
        <v>45022.165277777778</v>
      </c>
      <c r="O609" s="6">
        <f t="shared" si="64"/>
        <v>45022.165277777778</v>
      </c>
      <c r="P609" s="6">
        <f t="shared" si="65"/>
        <v>45022.305555555555</v>
      </c>
      <c r="Q609" s="6">
        <f t="shared" si="66"/>
        <v>0.14027777777664596</v>
      </c>
      <c r="R609" s="2">
        <f>IF(A609=orden_agrupada!A609,orden_agrupada!D609/60,-1)</f>
        <v>0.75</v>
      </c>
      <c r="S609" s="6">
        <f t="shared" si="67"/>
        <v>0.10902777777664596</v>
      </c>
      <c r="T609" s="6" t="str">
        <f t="shared" si="68"/>
        <v>SI</v>
      </c>
      <c r="U609" s="6" t="str">
        <f t="shared" si="69"/>
        <v>jueves</v>
      </c>
      <c r="V609" s="7">
        <f>IF(A609=orden_agrupada!A609,orden_agrupada!B609,-1)</f>
        <v>29</v>
      </c>
      <c r="W609" s="7">
        <f>IF(A609=orden_agrupada!A609,orden_agrupada!C609,-1)</f>
        <v>12</v>
      </c>
    </row>
    <row r="610" spans="1:23" x14ac:dyDescent="0.3">
      <c r="A610">
        <v>609</v>
      </c>
      <c r="B610" t="s">
        <v>247</v>
      </c>
      <c r="C610">
        <v>4</v>
      </c>
      <c r="D610" s="1">
        <v>45022.140972222223</v>
      </c>
      <c r="E610" s="1">
        <v>45022.293055555558</v>
      </c>
      <c r="F610" t="s">
        <v>20</v>
      </c>
      <c r="G610" t="s">
        <v>14</v>
      </c>
      <c r="H610" t="s">
        <v>27</v>
      </c>
      <c r="I610" s="7">
        <v>23.29</v>
      </c>
      <c r="J610" t="s">
        <v>16</v>
      </c>
      <c r="K610" t="s">
        <v>64</v>
      </c>
      <c r="L610" t="s">
        <v>45</v>
      </c>
      <c r="M610" s="7">
        <f>IF(A610=orden_agrupada!A610,orden_agrupada!B610,-1)+I610</f>
        <v>55.29</v>
      </c>
      <c r="N610" s="5">
        <f t="shared" si="63"/>
        <v>45022.140972222223</v>
      </c>
      <c r="O610" s="6">
        <f t="shared" si="64"/>
        <v>45022.140972222223</v>
      </c>
      <c r="P610" s="6">
        <f t="shared" si="65"/>
        <v>45022.293055555558</v>
      </c>
      <c r="Q610" s="6">
        <f t="shared" si="66"/>
        <v>0.15208333333430346</v>
      </c>
      <c r="R610" s="2">
        <f>IF(A610=orden_agrupada!A610,orden_agrupada!D610/60,-1)</f>
        <v>0.45</v>
      </c>
      <c r="S610" s="6">
        <f t="shared" si="67"/>
        <v>0.13333333333430347</v>
      </c>
      <c r="T610" s="6" t="str">
        <f t="shared" si="68"/>
        <v>SI</v>
      </c>
      <c r="U610" s="6" t="str">
        <f t="shared" si="69"/>
        <v>jueves</v>
      </c>
      <c r="V610" s="7">
        <f>IF(A610=orden_agrupada!A610,orden_agrupada!B610,-1)</f>
        <v>32</v>
      </c>
      <c r="W610" s="7">
        <f>IF(A610=orden_agrupada!A610,orden_agrupada!C610,-1)</f>
        <v>13</v>
      </c>
    </row>
    <row r="611" spans="1:23" x14ac:dyDescent="0.3">
      <c r="A611">
        <v>610</v>
      </c>
      <c r="B611" t="s">
        <v>61</v>
      </c>
      <c r="C611">
        <v>4</v>
      </c>
      <c r="D611" s="1">
        <v>45022.091666666667</v>
      </c>
      <c r="E611" s="1">
        <v>45022.174305555556</v>
      </c>
      <c r="F611" t="s">
        <v>32</v>
      </c>
      <c r="G611" t="s">
        <v>40</v>
      </c>
      <c r="H611" t="s">
        <v>27</v>
      </c>
      <c r="I611" s="7">
        <v>37.9</v>
      </c>
      <c r="J611" t="s">
        <v>43</v>
      </c>
      <c r="K611" t="s">
        <v>33</v>
      </c>
      <c r="L611" t="s">
        <v>74</v>
      </c>
      <c r="M611" s="7">
        <f>IF(A611=orden_agrupada!A611,orden_agrupada!B611,-1)+I611</f>
        <v>81.900000000000006</v>
      </c>
      <c r="N611" s="5">
        <f t="shared" si="63"/>
        <v>45022.091666666667</v>
      </c>
      <c r="O611" s="6">
        <f t="shared" si="64"/>
        <v>45022.091666666667</v>
      </c>
      <c r="P611" s="6">
        <f t="shared" si="65"/>
        <v>45022.174305555556</v>
      </c>
      <c r="Q611" s="6">
        <f t="shared" si="66"/>
        <v>9.3055555555717248E-2</v>
      </c>
      <c r="R611" s="2">
        <f>IF(A611=orden_agrupada!A611,orden_agrupada!D611/60,-1)</f>
        <v>0.78333333333333333</v>
      </c>
      <c r="S611" s="6">
        <f t="shared" si="67"/>
        <v>6.0416666666828364E-2</v>
      </c>
      <c r="T611" s="6" t="str">
        <f t="shared" si="68"/>
        <v>SI</v>
      </c>
      <c r="U611" s="6" t="str">
        <f t="shared" si="69"/>
        <v>jueves</v>
      </c>
      <c r="V611" s="7">
        <f>IF(A611=orden_agrupada!A611,orden_agrupada!B611,-1)</f>
        <v>44</v>
      </c>
      <c r="W611" s="7">
        <f>IF(A611=orden_agrupada!A611,orden_agrupada!C611,-1)</f>
        <v>19</v>
      </c>
    </row>
    <row r="612" spans="1:23" x14ac:dyDescent="0.3">
      <c r="A612">
        <v>611</v>
      </c>
      <c r="B612" t="s">
        <v>527</v>
      </c>
      <c r="C612">
        <v>1</v>
      </c>
      <c r="D612" s="1">
        <v>45022.163194444445</v>
      </c>
      <c r="E612" s="1">
        <v>45022.321527777778</v>
      </c>
      <c r="F612" t="s">
        <v>20</v>
      </c>
      <c r="G612" t="s">
        <v>14</v>
      </c>
      <c r="H612" t="s">
        <v>27</v>
      </c>
      <c r="I612" s="7">
        <v>44.28</v>
      </c>
      <c r="J612" t="s">
        <v>43</v>
      </c>
      <c r="K612" t="s">
        <v>29</v>
      </c>
      <c r="L612" t="s">
        <v>90</v>
      </c>
      <c r="M612" s="7">
        <f>IF(A612=orden_agrupada!A612,orden_agrupada!B612,-1)+I612</f>
        <v>122.28</v>
      </c>
      <c r="N612" s="5">
        <f t="shared" si="63"/>
        <v>45022.163194444445</v>
      </c>
      <c r="O612" s="6">
        <f t="shared" si="64"/>
        <v>45022.163194444445</v>
      </c>
      <c r="P612" s="6">
        <f t="shared" si="65"/>
        <v>45022.321527777778</v>
      </c>
      <c r="Q612" s="6">
        <f t="shared" si="66"/>
        <v>0.16874999999951493</v>
      </c>
      <c r="R612" s="2">
        <f>IF(A612=orden_agrupada!A612,orden_agrupada!D612/60,-1)</f>
        <v>1.3833333333333333</v>
      </c>
      <c r="S612" s="6">
        <f t="shared" si="67"/>
        <v>0.11111111111062605</v>
      </c>
      <c r="T612" s="6" t="str">
        <f t="shared" si="68"/>
        <v>SI</v>
      </c>
      <c r="U612" s="6" t="str">
        <f t="shared" si="69"/>
        <v>jueves</v>
      </c>
      <c r="V612" s="7">
        <f>IF(A612=orden_agrupada!A612,orden_agrupada!B612,-1)</f>
        <v>78</v>
      </c>
      <c r="W612" s="7">
        <f>IF(A612=orden_agrupada!A612,orden_agrupada!C612,-1)</f>
        <v>30</v>
      </c>
    </row>
    <row r="613" spans="1:23" x14ac:dyDescent="0.3">
      <c r="A613">
        <v>612</v>
      </c>
      <c r="B613" t="s">
        <v>528</v>
      </c>
      <c r="C613">
        <v>4</v>
      </c>
      <c r="D613" s="1">
        <v>45022.05</v>
      </c>
      <c r="E613" s="1">
        <v>45022.208333333336</v>
      </c>
      <c r="F613" t="s">
        <v>32</v>
      </c>
      <c r="G613" t="s">
        <v>14</v>
      </c>
      <c r="H613" t="s">
        <v>27</v>
      </c>
      <c r="I613" s="7">
        <v>23.54</v>
      </c>
      <c r="J613" t="s">
        <v>16</v>
      </c>
      <c r="K613" t="s">
        <v>33</v>
      </c>
      <c r="L613" t="s">
        <v>102</v>
      </c>
      <c r="M613" s="7">
        <f>IF(A613=orden_agrupada!A613,orden_agrupada!B613,-1)+I613</f>
        <v>254.54</v>
      </c>
      <c r="N613" s="5">
        <f t="shared" si="63"/>
        <v>45022.05</v>
      </c>
      <c r="O613" s="6">
        <f t="shared" si="64"/>
        <v>45022.05</v>
      </c>
      <c r="P613" s="6">
        <f t="shared" si="65"/>
        <v>45022.208333333336</v>
      </c>
      <c r="Q613" s="6">
        <f t="shared" si="66"/>
        <v>0.15833333333284827</v>
      </c>
      <c r="R613" s="2">
        <f>IF(A613=orden_agrupada!A613,orden_agrupada!D613/60,-1)</f>
        <v>2.15</v>
      </c>
      <c r="S613" s="6">
        <f t="shared" si="67"/>
        <v>6.8749999999514949E-2</v>
      </c>
      <c r="T613" s="6" t="str">
        <f t="shared" si="68"/>
        <v>SI</v>
      </c>
      <c r="U613" s="6" t="str">
        <f t="shared" si="69"/>
        <v>jueves</v>
      </c>
      <c r="V613" s="7">
        <f>IF(A613=orden_agrupada!A613,orden_agrupada!B613,-1)</f>
        <v>231</v>
      </c>
      <c r="W613" s="7">
        <f>IF(A613=orden_agrupada!A613,orden_agrupada!C613,-1)</f>
        <v>93</v>
      </c>
    </row>
    <row r="614" spans="1:23" x14ac:dyDescent="0.3">
      <c r="A614">
        <v>613</v>
      </c>
      <c r="B614" t="s">
        <v>96</v>
      </c>
      <c r="C614">
        <v>5</v>
      </c>
      <c r="D614" s="1">
        <v>45022.081250000003</v>
      </c>
      <c r="E614" s="1">
        <v>45022.149305555555</v>
      </c>
      <c r="F614" t="s">
        <v>26</v>
      </c>
      <c r="G614" t="s">
        <v>21</v>
      </c>
      <c r="H614" t="s">
        <v>22</v>
      </c>
      <c r="I614" s="7">
        <v>23.56</v>
      </c>
      <c r="J614" t="s">
        <v>16</v>
      </c>
      <c r="K614" t="s">
        <v>17</v>
      </c>
      <c r="L614" t="s">
        <v>38</v>
      </c>
      <c r="M614" s="7">
        <f>IF(A614=orden_agrupada!A614,orden_agrupada!B614,-1)+I614</f>
        <v>308.56</v>
      </c>
      <c r="N614" s="5">
        <f t="shared" si="63"/>
        <v>45022.081250000003</v>
      </c>
      <c r="O614" s="6">
        <f t="shared" si="64"/>
        <v>45022.081250000003</v>
      </c>
      <c r="P614" s="6">
        <f t="shared" si="65"/>
        <v>45022.149305555555</v>
      </c>
      <c r="Q614" s="6">
        <f t="shared" si="66"/>
        <v>6.8055555551836733E-2</v>
      </c>
      <c r="R614" s="2">
        <f>IF(A614=orden_agrupada!A614,orden_agrupada!D614/60,-1)</f>
        <v>2.5333333333333332</v>
      </c>
      <c r="S614" s="6">
        <f t="shared" si="67"/>
        <v>0</v>
      </c>
      <c r="T614" s="6" t="str">
        <f t="shared" si="68"/>
        <v>NO</v>
      </c>
      <c r="U614" s="6" t="str">
        <f t="shared" si="69"/>
        <v>jueves</v>
      </c>
      <c r="V614" s="7">
        <f>IF(A614=orden_agrupada!A614,orden_agrupada!B614,-1)</f>
        <v>285</v>
      </c>
      <c r="W614" s="7">
        <f>IF(A614=orden_agrupada!A614,orden_agrupada!C614,-1)</f>
        <v>117</v>
      </c>
    </row>
    <row r="615" spans="1:23" x14ac:dyDescent="0.3">
      <c r="A615">
        <v>614</v>
      </c>
      <c r="B615" t="s">
        <v>346</v>
      </c>
      <c r="C615">
        <v>6</v>
      </c>
      <c r="D615" s="1">
        <v>45022.105555555558</v>
      </c>
      <c r="E615" s="1">
        <v>45022.192361111112</v>
      </c>
      <c r="F615" t="s">
        <v>20</v>
      </c>
      <c r="G615" t="s">
        <v>21</v>
      </c>
      <c r="H615" t="s">
        <v>15</v>
      </c>
      <c r="I615" s="7">
        <v>26.48</v>
      </c>
      <c r="J615" t="s">
        <v>16</v>
      </c>
      <c r="K615" t="s">
        <v>44</v>
      </c>
      <c r="L615" t="s">
        <v>18</v>
      </c>
      <c r="M615" s="7">
        <f>IF(A615=orden_agrupada!A615,orden_agrupada!B615,-1)+I615</f>
        <v>98.48</v>
      </c>
      <c r="N615" s="5">
        <f t="shared" si="63"/>
        <v>45022.105555555558</v>
      </c>
      <c r="O615" s="6">
        <f t="shared" si="64"/>
        <v>45022.105555555558</v>
      </c>
      <c r="P615" s="6">
        <f t="shared" si="65"/>
        <v>45022.192361111112</v>
      </c>
      <c r="Q615" s="6">
        <f t="shared" si="66"/>
        <v>8.6805555554747116E-2</v>
      </c>
      <c r="R615" s="2">
        <f>IF(A615=orden_agrupada!A615,orden_agrupada!D615/60,-1)</f>
        <v>0.83333333333333337</v>
      </c>
      <c r="S615" s="6">
        <f t="shared" si="67"/>
        <v>5.2083333332524892E-2</v>
      </c>
      <c r="T615" s="6" t="str">
        <f t="shared" si="68"/>
        <v>SI</v>
      </c>
      <c r="U615" s="6" t="str">
        <f t="shared" si="69"/>
        <v>jueves</v>
      </c>
      <c r="V615" s="7">
        <f>IF(A615=orden_agrupada!A615,orden_agrupada!B615,-1)</f>
        <v>72</v>
      </c>
      <c r="W615" s="7">
        <f>IF(A615=orden_agrupada!A615,orden_agrupada!C615,-1)</f>
        <v>30</v>
      </c>
    </row>
    <row r="616" spans="1:23" x14ac:dyDescent="0.3">
      <c r="A616">
        <v>615</v>
      </c>
      <c r="B616" t="s">
        <v>529</v>
      </c>
      <c r="C616">
        <v>1</v>
      </c>
      <c r="D616" s="1">
        <v>45022.031944444447</v>
      </c>
      <c r="E616" s="1">
        <v>45022.078472222223</v>
      </c>
      <c r="F616" t="s">
        <v>32</v>
      </c>
      <c r="G616" t="s">
        <v>40</v>
      </c>
      <c r="H616" t="s">
        <v>27</v>
      </c>
      <c r="I616" s="7">
        <v>18.420000000000002</v>
      </c>
      <c r="J616" t="s">
        <v>43</v>
      </c>
      <c r="K616" t="s">
        <v>64</v>
      </c>
      <c r="L616" t="s">
        <v>24</v>
      </c>
      <c r="M616" s="7">
        <f>IF(A616=orden_agrupada!A616,orden_agrupada!B616,-1)+I616</f>
        <v>351.42</v>
      </c>
      <c r="N616" s="5">
        <f t="shared" si="63"/>
        <v>45022.031944444447</v>
      </c>
      <c r="O616" s="6">
        <f t="shared" si="64"/>
        <v>45022.031944444447</v>
      </c>
      <c r="P616" s="6">
        <f t="shared" si="65"/>
        <v>45022.078472222223</v>
      </c>
      <c r="Q616" s="6">
        <f t="shared" si="66"/>
        <v>5.6944444443312627E-2</v>
      </c>
      <c r="R616" s="2">
        <f>IF(A616=orden_agrupada!A616,orden_agrupada!D616/60,-1)</f>
        <v>2.6</v>
      </c>
      <c r="S616" s="6">
        <f t="shared" si="67"/>
        <v>0</v>
      </c>
      <c r="T616" s="6" t="str">
        <f t="shared" si="68"/>
        <v>NO</v>
      </c>
      <c r="U616" s="6" t="str">
        <f t="shared" si="69"/>
        <v>jueves</v>
      </c>
      <c r="V616" s="7">
        <f>IF(A616=orden_agrupada!A616,orden_agrupada!B616,-1)</f>
        <v>333</v>
      </c>
      <c r="W616" s="7">
        <f>IF(A616=orden_agrupada!A616,orden_agrupada!C616,-1)</f>
        <v>132</v>
      </c>
    </row>
    <row r="617" spans="1:23" x14ac:dyDescent="0.3">
      <c r="A617">
        <v>616</v>
      </c>
      <c r="B617" t="s">
        <v>525</v>
      </c>
      <c r="C617">
        <v>4</v>
      </c>
      <c r="D617" s="1">
        <v>45022.009722222225</v>
      </c>
      <c r="E617" s="1">
        <v>45022.15</v>
      </c>
      <c r="F617" t="s">
        <v>32</v>
      </c>
      <c r="G617" t="s">
        <v>40</v>
      </c>
      <c r="H617" t="s">
        <v>27</v>
      </c>
      <c r="I617" s="7">
        <v>23.89</v>
      </c>
      <c r="J617" t="s">
        <v>43</v>
      </c>
      <c r="K617" t="s">
        <v>44</v>
      </c>
      <c r="L617" t="s">
        <v>18</v>
      </c>
      <c r="M617" s="7">
        <f>IF(A617=orden_agrupada!A617,orden_agrupada!B617,-1)+I617</f>
        <v>155.88999999999999</v>
      </c>
      <c r="N617" s="5">
        <f t="shared" si="63"/>
        <v>45022.009722222225</v>
      </c>
      <c r="O617" s="6">
        <f t="shared" si="64"/>
        <v>45022.009722222225</v>
      </c>
      <c r="P617" s="6">
        <f t="shared" si="65"/>
        <v>45022.15</v>
      </c>
      <c r="Q617" s="6">
        <f t="shared" si="66"/>
        <v>0.15069444444331262</v>
      </c>
      <c r="R617" s="2">
        <f>IF(A617=orden_agrupada!A617,orden_agrupada!D617/60,-1)</f>
        <v>0.78333333333333333</v>
      </c>
      <c r="S617" s="6">
        <f t="shared" si="67"/>
        <v>0.11805555555442374</v>
      </c>
      <c r="T617" s="6" t="str">
        <f t="shared" si="68"/>
        <v>SI</v>
      </c>
      <c r="U617" s="6" t="str">
        <f t="shared" si="69"/>
        <v>jueves</v>
      </c>
      <c r="V617" s="7">
        <f>IF(A617=orden_agrupada!A617,orden_agrupada!B617,-1)</f>
        <v>132</v>
      </c>
      <c r="W617" s="7">
        <f>IF(A617=orden_agrupada!A617,orden_agrupada!C617,-1)</f>
        <v>54</v>
      </c>
    </row>
    <row r="618" spans="1:23" x14ac:dyDescent="0.3">
      <c r="A618">
        <v>617</v>
      </c>
      <c r="B618" t="s">
        <v>84</v>
      </c>
      <c r="C618">
        <v>5</v>
      </c>
      <c r="D618" s="1">
        <v>45022.055555555555</v>
      </c>
      <c r="E618" s="1">
        <v>45022.220138888886</v>
      </c>
      <c r="F618" t="s">
        <v>26</v>
      </c>
      <c r="G618" t="s">
        <v>14</v>
      </c>
      <c r="H618" t="s">
        <v>27</v>
      </c>
      <c r="I618" s="7">
        <v>38.18</v>
      </c>
      <c r="J618" t="s">
        <v>28</v>
      </c>
      <c r="K618" t="s">
        <v>52</v>
      </c>
      <c r="L618" t="s">
        <v>74</v>
      </c>
      <c r="M618" s="7">
        <f>IF(A618=orden_agrupada!A618,orden_agrupada!B618,-1)+I618</f>
        <v>180.18</v>
      </c>
      <c r="N618" s="5">
        <f t="shared" si="63"/>
        <v>45022.055555555555</v>
      </c>
      <c r="O618" s="6">
        <f t="shared" si="64"/>
        <v>45022.055555555555</v>
      </c>
      <c r="P618" s="6">
        <f t="shared" si="65"/>
        <v>45022.220138888886</v>
      </c>
      <c r="Q618" s="6">
        <f t="shared" si="66"/>
        <v>0.16458333333139308</v>
      </c>
      <c r="R618" s="2">
        <f>IF(A618=orden_agrupada!A618,orden_agrupada!D618/60,-1)</f>
        <v>0.85</v>
      </c>
      <c r="S618" s="6">
        <f t="shared" si="67"/>
        <v>0.12916666666472643</v>
      </c>
      <c r="T618" s="6" t="str">
        <f t="shared" si="68"/>
        <v>SI</v>
      </c>
      <c r="U618" s="6" t="str">
        <f t="shared" si="69"/>
        <v>jueves</v>
      </c>
      <c r="V618" s="7">
        <f>IF(A618=orden_agrupada!A618,orden_agrupada!B618,-1)</f>
        <v>142</v>
      </c>
      <c r="W618" s="7">
        <f>IF(A618=orden_agrupada!A618,orden_agrupada!C618,-1)</f>
        <v>58</v>
      </c>
    </row>
    <row r="619" spans="1:23" x14ac:dyDescent="0.3">
      <c r="A619">
        <v>618</v>
      </c>
      <c r="B619" t="s">
        <v>530</v>
      </c>
      <c r="C619">
        <v>5</v>
      </c>
      <c r="D619" s="1">
        <v>45022.038888888892</v>
      </c>
      <c r="E619" s="1">
        <v>45022.133333333331</v>
      </c>
      <c r="F619" t="s">
        <v>36</v>
      </c>
      <c r="G619" t="s">
        <v>21</v>
      </c>
      <c r="H619" t="s">
        <v>27</v>
      </c>
      <c r="I619" s="7">
        <v>25.93</v>
      </c>
      <c r="J619" t="s">
        <v>28</v>
      </c>
      <c r="K619" t="s">
        <v>67</v>
      </c>
      <c r="L619" t="s">
        <v>45</v>
      </c>
      <c r="M619" s="7">
        <f>IF(A619=orden_agrupada!A619,orden_agrupada!B619,-1)+I619</f>
        <v>344.93</v>
      </c>
      <c r="N619" s="5">
        <f t="shared" si="63"/>
        <v>45022.038888888892</v>
      </c>
      <c r="O619" s="6">
        <f t="shared" si="64"/>
        <v>45022.038888888892</v>
      </c>
      <c r="P619" s="6">
        <f t="shared" si="65"/>
        <v>45022.133333333331</v>
      </c>
      <c r="Q619" s="6">
        <f t="shared" si="66"/>
        <v>9.4444444439432118E-2</v>
      </c>
      <c r="R619" s="2">
        <f>IF(A619=orden_agrupada!A619,orden_agrupada!D619/60,-1)</f>
        <v>1.9666666666666666</v>
      </c>
      <c r="S619" s="6">
        <f t="shared" si="67"/>
        <v>1.2499999994987687E-2</v>
      </c>
      <c r="T619" s="6" t="str">
        <f t="shared" si="68"/>
        <v>SI</v>
      </c>
      <c r="U619" s="6" t="str">
        <f t="shared" si="69"/>
        <v>jueves</v>
      </c>
      <c r="V619" s="7">
        <f>IF(A619=orden_agrupada!A619,orden_agrupada!B619,-1)</f>
        <v>319</v>
      </c>
      <c r="W619" s="7">
        <f>IF(A619=orden_agrupada!A619,orden_agrupada!C619,-1)</f>
        <v>128</v>
      </c>
    </row>
    <row r="620" spans="1:23" x14ac:dyDescent="0.3">
      <c r="A620">
        <v>619</v>
      </c>
      <c r="B620" t="s">
        <v>365</v>
      </c>
      <c r="C620">
        <v>4</v>
      </c>
      <c r="D620" s="1">
        <v>45022.011111111111</v>
      </c>
      <c r="E620" s="1">
        <v>45022.111805555556</v>
      </c>
      <c r="F620" t="s">
        <v>32</v>
      </c>
      <c r="G620" t="s">
        <v>40</v>
      </c>
      <c r="H620" t="s">
        <v>27</v>
      </c>
      <c r="I620" s="7">
        <v>16.440000000000001</v>
      </c>
      <c r="J620" t="s">
        <v>16</v>
      </c>
      <c r="K620" t="s">
        <v>64</v>
      </c>
      <c r="L620" t="s">
        <v>102</v>
      </c>
      <c r="M620" s="7">
        <f>IF(A620=orden_agrupada!A620,orden_agrupada!B620,-1)+I620</f>
        <v>148.44</v>
      </c>
      <c r="N620" s="5">
        <f t="shared" si="63"/>
        <v>45022.011111111111</v>
      </c>
      <c r="O620" s="6">
        <f t="shared" si="64"/>
        <v>45022.011111111111</v>
      </c>
      <c r="P620" s="6">
        <f t="shared" si="65"/>
        <v>45022.111805555556</v>
      </c>
      <c r="Q620" s="6">
        <f t="shared" si="66"/>
        <v>0.10069444444525288</v>
      </c>
      <c r="R620" s="2">
        <f>IF(A620=orden_agrupada!A620,orden_agrupada!D620/60,-1)</f>
        <v>1.6</v>
      </c>
      <c r="S620" s="6">
        <f t="shared" si="67"/>
        <v>3.4027777778586218E-2</v>
      </c>
      <c r="T620" s="6" t="str">
        <f t="shared" si="68"/>
        <v>SI</v>
      </c>
      <c r="U620" s="6" t="str">
        <f t="shared" si="69"/>
        <v>jueves</v>
      </c>
      <c r="V620" s="7">
        <f>IF(A620=orden_agrupada!A620,orden_agrupada!B620,-1)</f>
        <v>132</v>
      </c>
      <c r="W620" s="7">
        <f>IF(A620=orden_agrupada!A620,orden_agrupada!C620,-1)</f>
        <v>55</v>
      </c>
    </row>
    <row r="621" spans="1:23" x14ac:dyDescent="0.3">
      <c r="A621">
        <v>620</v>
      </c>
      <c r="B621" t="s">
        <v>531</v>
      </c>
      <c r="C621">
        <v>3</v>
      </c>
      <c r="D621" s="1">
        <v>45022.117361111108</v>
      </c>
      <c r="E621" s="1">
        <v>45022.254861111112</v>
      </c>
      <c r="F621" t="s">
        <v>36</v>
      </c>
      <c r="G621" t="s">
        <v>14</v>
      </c>
      <c r="H621" t="s">
        <v>27</v>
      </c>
      <c r="I621" s="7">
        <v>26.64</v>
      </c>
      <c r="J621" t="s">
        <v>16</v>
      </c>
      <c r="K621" t="s">
        <v>33</v>
      </c>
      <c r="L621" t="s">
        <v>38</v>
      </c>
      <c r="M621" s="7">
        <f>IF(A621=orden_agrupada!A621,orden_agrupada!B621,-1)+I621</f>
        <v>83.64</v>
      </c>
      <c r="N621" s="5">
        <f t="shared" si="63"/>
        <v>45022.117361111108</v>
      </c>
      <c r="O621" s="6">
        <f t="shared" si="64"/>
        <v>45022.117361111108</v>
      </c>
      <c r="P621" s="6">
        <f t="shared" si="65"/>
        <v>45022.254861111112</v>
      </c>
      <c r="Q621" s="6">
        <f t="shared" si="66"/>
        <v>0.13750000000436557</v>
      </c>
      <c r="R621" s="2">
        <f>IF(A621=orden_agrupada!A621,orden_agrupada!D621/60,-1)</f>
        <v>0.66666666666666663</v>
      </c>
      <c r="S621" s="6">
        <f t="shared" si="67"/>
        <v>0.1097222222265878</v>
      </c>
      <c r="T621" s="6" t="str">
        <f t="shared" si="68"/>
        <v>SI</v>
      </c>
      <c r="U621" s="6" t="str">
        <f t="shared" si="69"/>
        <v>jueves</v>
      </c>
      <c r="V621" s="7">
        <f>IF(A621=orden_agrupada!A621,orden_agrupada!B621,-1)</f>
        <v>57</v>
      </c>
      <c r="W621" s="7">
        <f>IF(A621=orden_agrupada!A621,orden_agrupada!C621,-1)</f>
        <v>24</v>
      </c>
    </row>
    <row r="622" spans="1:23" x14ac:dyDescent="0.3">
      <c r="A622">
        <v>621</v>
      </c>
      <c r="B622" t="s">
        <v>532</v>
      </c>
      <c r="C622">
        <v>2</v>
      </c>
      <c r="D622" s="1">
        <v>45022.047222222223</v>
      </c>
      <c r="E622" s="1">
        <v>45022.102083333331</v>
      </c>
      <c r="F622" t="s">
        <v>26</v>
      </c>
      <c r="G622" t="s">
        <v>14</v>
      </c>
      <c r="H622" t="s">
        <v>27</v>
      </c>
      <c r="I622" s="7">
        <v>42.27</v>
      </c>
      <c r="J622" t="s">
        <v>43</v>
      </c>
      <c r="K622" t="s">
        <v>64</v>
      </c>
      <c r="L622" t="s">
        <v>41</v>
      </c>
      <c r="M622" s="7">
        <f>IF(A622=orden_agrupada!A622,orden_agrupada!B622,-1)+I622</f>
        <v>147.27000000000001</v>
      </c>
      <c r="N622" s="5">
        <f t="shared" si="63"/>
        <v>45022.047222222223</v>
      </c>
      <c r="O622" s="6">
        <f t="shared" si="64"/>
        <v>45022.047222222223</v>
      </c>
      <c r="P622" s="6">
        <f t="shared" si="65"/>
        <v>45022.102083333331</v>
      </c>
      <c r="Q622" s="6">
        <f t="shared" si="66"/>
        <v>6.5277777774705711E-2</v>
      </c>
      <c r="R622" s="2">
        <f>IF(A622=orden_agrupada!A622,orden_agrupada!D622/60,-1)</f>
        <v>0.13333333333333333</v>
      </c>
      <c r="S622" s="6">
        <f t="shared" si="67"/>
        <v>5.9722222219150155E-2</v>
      </c>
      <c r="T622" s="6" t="str">
        <f t="shared" si="68"/>
        <v>SI</v>
      </c>
      <c r="U622" s="6" t="str">
        <f t="shared" si="69"/>
        <v>jueves</v>
      </c>
      <c r="V622" s="7">
        <f>IF(A622=orden_agrupada!A622,orden_agrupada!B622,-1)</f>
        <v>105</v>
      </c>
      <c r="W622" s="7">
        <f>IF(A622=orden_agrupada!A622,orden_agrupada!C622,-1)</f>
        <v>42</v>
      </c>
    </row>
    <row r="623" spans="1:23" x14ac:dyDescent="0.3">
      <c r="A623">
        <v>622</v>
      </c>
      <c r="B623" t="s">
        <v>509</v>
      </c>
      <c r="C623">
        <v>5</v>
      </c>
      <c r="D623" s="1">
        <v>45022.088194444441</v>
      </c>
      <c r="E623" s="1">
        <v>45022.229861111111</v>
      </c>
      <c r="F623" t="s">
        <v>13</v>
      </c>
      <c r="G623" t="s">
        <v>40</v>
      </c>
      <c r="H623" t="s">
        <v>27</v>
      </c>
      <c r="I623" s="7">
        <v>11.47</v>
      </c>
      <c r="J623" t="s">
        <v>16</v>
      </c>
      <c r="K623" t="s">
        <v>79</v>
      </c>
      <c r="L623" t="s">
        <v>24</v>
      </c>
      <c r="M623" s="7">
        <f>IF(A623=orden_agrupada!A623,orden_agrupada!B623,-1)+I623</f>
        <v>132.47</v>
      </c>
      <c r="N623" s="5">
        <f t="shared" si="63"/>
        <v>45022.088194444441</v>
      </c>
      <c r="O623" s="6">
        <f t="shared" si="64"/>
        <v>45022.088194444441</v>
      </c>
      <c r="P623" s="6">
        <f t="shared" si="65"/>
        <v>45022.229861111111</v>
      </c>
      <c r="Q623" s="6">
        <f t="shared" si="66"/>
        <v>0.14166666667006211</v>
      </c>
      <c r="R623" s="2">
        <f>IF(A623=orden_agrupada!A623,orden_agrupada!D623/60,-1)</f>
        <v>1.3</v>
      </c>
      <c r="S623" s="6">
        <f t="shared" si="67"/>
        <v>8.7500000003395445E-2</v>
      </c>
      <c r="T623" s="6" t="str">
        <f t="shared" si="68"/>
        <v>SI</v>
      </c>
      <c r="U623" s="6" t="str">
        <f t="shared" si="69"/>
        <v>jueves</v>
      </c>
      <c r="V623" s="7">
        <f>IF(A623=orden_agrupada!A623,orden_agrupada!B623,-1)</f>
        <v>121</v>
      </c>
      <c r="W623" s="7">
        <f>IF(A623=orden_agrupada!A623,orden_agrupada!C623,-1)</f>
        <v>48</v>
      </c>
    </row>
    <row r="624" spans="1:23" x14ac:dyDescent="0.3">
      <c r="A624">
        <v>623</v>
      </c>
      <c r="B624" t="s">
        <v>412</v>
      </c>
      <c r="C624">
        <v>1</v>
      </c>
      <c r="D624" s="1">
        <v>45022.03125</v>
      </c>
      <c r="E624" s="1">
        <v>45022.131944444445</v>
      </c>
      <c r="F624" t="s">
        <v>13</v>
      </c>
      <c r="G624" t="s">
        <v>14</v>
      </c>
      <c r="H624" t="s">
        <v>22</v>
      </c>
      <c r="I624" s="7">
        <v>22.05</v>
      </c>
      <c r="J624" t="s">
        <v>28</v>
      </c>
      <c r="K624" t="s">
        <v>52</v>
      </c>
      <c r="L624" t="s">
        <v>47</v>
      </c>
      <c r="M624" s="7">
        <f>IF(A624=orden_agrupada!A624,orden_agrupada!B624,-1)+I624</f>
        <v>257.05</v>
      </c>
      <c r="N624" s="5">
        <f t="shared" si="63"/>
        <v>45022.03125</v>
      </c>
      <c r="O624" s="6">
        <f t="shared" si="64"/>
        <v>45022.03125</v>
      </c>
      <c r="P624" s="6">
        <f t="shared" si="65"/>
        <v>45022.131944444445</v>
      </c>
      <c r="Q624" s="6">
        <f t="shared" si="66"/>
        <v>0.10069444444525288</v>
      </c>
      <c r="R624" s="2">
        <f>IF(A624=orden_agrupada!A624,orden_agrupada!D624/60,-1)</f>
        <v>2.4166666666666665</v>
      </c>
      <c r="S624" s="6">
        <f t="shared" si="67"/>
        <v>8.0845052874423118E-13</v>
      </c>
      <c r="T624" s="6" t="str">
        <f t="shared" si="68"/>
        <v>SI</v>
      </c>
      <c r="U624" s="6" t="str">
        <f t="shared" si="69"/>
        <v>jueves</v>
      </c>
      <c r="V624" s="7">
        <f>IF(A624=orden_agrupada!A624,orden_agrupada!B624,-1)</f>
        <v>235</v>
      </c>
      <c r="W624" s="7">
        <f>IF(A624=orden_agrupada!A624,orden_agrupada!C624,-1)</f>
        <v>95</v>
      </c>
    </row>
    <row r="625" spans="1:23" x14ac:dyDescent="0.3">
      <c r="A625">
        <v>624</v>
      </c>
      <c r="B625" t="s">
        <v>366</v>
      </c>
      <c r="C625">
        <v>4</v>
      </c>
      <c r="D625" s="1">
        <v>45022.080555555556</v>
      </c>
      <c r="E625" s="1">
        <v>45022.143055555556</v>
      </c>
      <c r="F625" t="s">
        <v>20</v>
      </c>
      <c r="G625" t="s">
        <v>40</v>
      </c>
      <c r="H625" t="s">
        <v>27</v>
      </c>
      <c r="I625" s="7">
        <v>38</v>
      </c>
      <c r="J625" t="s">
        <v>16</v>
      </c>
      <c r="K625" t="s">
        <v>79</v>
      </c>
      <c r="L625" t="s">
        <v>93</v>
      </c>
      <c r="M625" s="7">
        <f>IF(A625=orden_agrupada!A625,orden_agrupada!B625,-1)+I625</f>
        <v>140</v>
      </c>
      <c r="N625" s="5">
        <f t="shared" si="63"/>
        <v>45022.080555555556</v>
      </c>
      <c r="O625" s="6">
        <f t="shared" si="64"/>
        <v>45022.080555555556</v>
      </c>
      <c r="P625" s="6">
        <f t="shared" si="65"/>
        <v>45022.143055555556</v>
      </c>
      <c r="Q625" s="6">
        <f t="shared" si="66"/>
        <v>6.25E-2</v>
      </c>
      <c r="R625" s="2">
        <f>IF(A625=orden_agrupada!A625,orden_agrupada!D625/60,-1)</f>
        <v>1.3166666666666667</v>
      </c>
      <c r="S625" s="6">
        <f t="shared" si="67"/>
        <v>7.6388888888888895E-3</v>
      </c>
      <c r="T625" s="6" t="str">
        <f t="shared" si="68"/>
        <v>SI</v>
      </c>
      <c r="U625" s="6" t="str">
        <f t="shared" si="69"/>
        <v>jueves</v>
      </c>
      <c r="V625" s="7">
        <f>IF(A625=orden_agrupada!A625,orden_agrupada!B625,-1)</f>
        <v>102</v>
      </c>
      <c r="W625" s="7">
        <f>IF(A625=orden_agrupada!A625,orden_agrupada!C625,-1)</f>
        <v>40</v>
      </c>
    </row>
    <row r="626" spans="1:23" x14ac:dyDescent="0.3">
      <c r="A626">
        <v>625</v>
      </c>
      <c r="B626" t="s">
        <v>533</v>
      </c>
      <c r="C626">
        <v>4</v>
      </c>
      <c r="D626" s="1">
        <v>45022.006249999999</v>
      </c>
      <c r="E626" s="1">
        <v>45022.140277777777</v>
      </c>
      <c r="F626" t="s">
        <v>36</v>
      </c>
      <c r="G626" t="s">
        <v>40</v>
      </c>
      <c r="H626" t="s">
        <v>27</v>
      </c>
      <c r="I626" s="7">
        <v>41.73</v>
      </c>
      <c r="J626" t="s">
        <v>43</v>
      </c>
      <c r="K626" t="s">
        <v>67</v>
      </c>
      <c r="L626" t="s">
        <v>71</v>
      </c>
      <c r="M626" s="7">
        <f>IF(A626=orden_agrupada!A626,orden_agrupada!B626,-1)+I626</f>
        <v>180.73</v>
      </c>
      <c r="N626" s="5">
        <f t="shared" si="63"/>
        <v>45022.006249999999</v>
      </c>
      <c r="O626" s="6">
        <f t="shared" si="64"/>
        <v>45022.006249999999</v>
      </c>
      <c r="P626" s="6">
        <f t="shared" si="65"/>
        <v>45022.140277777777</v>
      </c>
      <c r="Q626" s="6">
        <f t="shared" si="66"/>
        <v>0.14444444444476781</v>
      </c>
      <c r="R626" s="2">
        <f>IF(A626=orden_agrupada!A626,orden_agrupada!D626/60,-1)</f>
        <v>1.6166666666666667</v>
      </c>
      <c r="S626" s="6">
        <f t="shared" si="67"/>
        <v>7.7083333333656703E-2</v>
      </c>
      <c r="T626" s="6" t="str">
        <f t="shared" si="68"/>
        <v>SI</v>
      </c>
      <c r="U626" s="6" t="str">
        <f t="shared" si="69"/>
        <v>jueves</v>
      </c>
      <c r="V626" s="7">
        <f>IF(A626=orden_agrupada!A626,orden_agrupada!B626,-1)</f>
        <v>139</v>
      </c>
      <c r="W626" s="7">
        <f>IF(A626=orden_agrupada!A626,orden_agrupada!C626,-1)</f>
        <v>55</v>
      </c>
    </row>
    <row r="627" spans="1:23" x14ac:dyDescent="0.3">
      <c r="A627">
        <v>626</v>
      </c>
      <c r="B627" t="s">
        <v>534</v>
      </c>
      <c r="C627">
        <v>4</v>
      </c>
      <c r="D627" s="1">
        <v>45022.114583333336</v>
      </c>
      <c r="E627" s="1">
        <v>45022.173611111109</v>
      </c>
      <c r="F627" t="s">
        <v>36</v>
      </c>
      <c r="G627" t="s">
        <v>21</v>
      </c>
      <c r="H627" t="s">
        <v>27</v>
      </c>
      <c r="I627" s="7">
        <v>19.239999999999998</v>
      </c>
      <c r="J627" t="s">
        <v>28</v>
      </c>
      <c r="K627" t="s">
        <v>79</v>
      </c>
      <c r="L627" t="s">
        <v>50</v>
      </c>
      <c r="M627" s="7">
        <f>IF(A627=orden_agrupada!A627,orden_agrupada!B627,-1)+I627</f>
        <v>156.24</v>
      </c>
      <c r="N627" s="5">
        <f t="shared" si="63"/>
        <v>45022.114583333336</v>
      </c>
      <c r="O627" s="6">
        <f t="shared" si="64"/>
        <v>45022.114583333336</v>
      </c>
      <c r="P627" s="6">
        <f t="shared" si="65"/>
        <v>45022.173611111109</v>
      </c>
      <c r="Q627" s="6">
        <f t="shared" si="66"/>
        <v>5.9027777773735579E-2</v>
      </c>
      <c r="R627" s="2">
        <f>IF(A627=orden_agrupada!A627,orden_agrupada!D627/60,-1)</f>
        <v>0.96666666666666667</v>
      </c>
      <c r="S627" s="6">
        <f t="shared" si="67"/>
        <v>1.8749999995957806E-2</v>
      </c>
      <c r="T627" s="6" t="str">
        <f t="shared" si="68"/>
        <v>SI</v>
      </c>
      <c r="U627" s="6" t="str">
        <f t="shared" si="69"/>
        <v>jueves</v>
      </c>
      <c r="V627" s="7">
        <f>IF(A627=orden_agrupada!A627,orden_agrupada!B627,-1)</f>
        <v>137</v>
      </c>
      <c r="W627" s="7">
        <f>IF(A627=orden_agrupada!A627,orden_agrupada!C627,-1)</f>
        <v>56</v>
      </c>
    </row>
    <row r="628" spans="1:23" x14ac:dyDescent="0.3">
      <c r="A628">
        <v>627</v>
      </c>
      <c r="B628" t="s">
        <v>240</v>
      </c>
      <c r="C628">
        <v>3</v>
      </c>
      <c r="D628" s="1">
        <v>45022.099305555559</v>
      </c>
      <c r="E628" s="1">
        <v>45022.175694444442</v>
      </c>
      <c r="F628" t="s">
        <v>13</v>
      </c>
      <c r="G628" t="s">
        <v>14</v>
      </c>
      <c r="H628" t="s">
        <v>27</v>
      </c>
      <c r="I628" s="7">
        <v>44.24</v>
      </c>
      <c r="J628" t="s">
        <v>43</v>
      </c>
      <c r="K628" t="s">
        <v>64</v>
      </c>
      <c r="L628" t="s">
        <v>90</v>
      </c>
      <c r="M628" s="7">
        <f>IF(A628=orden_agrupada!A628,orden_agrupada!B628,-1)+I628</f>
        <v>65.240000000000009</v>
      </c>
      <c r="N628" s="5">
        <f t="shared" si="63"/>
        <v>45022.099305555559</v>
      </c>
      <c r="O628" s="6">
        <f t="shared" si="64"/>
        <v>45022.099305555559</v>
      </c>
      <c r="P628" s="6">
        <f t="shared" si="65"/>
        <v>45022.175694444442</v>
      </c>
      <c r="Q628" s="6">
        <f t="shared" si="66"/>
        <v>8.6805555549896482E-2</v>
      </c>
      <c r="R628" s="2">
        <f>IF(A628=orden_agrupada!A628,orden_agrupada!D628/60,-1)</f>
        <v>0.6166666666666667</v>
      </c>
      <c r="S628" s="6">
        <f t="shared" si="67"/>
        <v>6.1111111105452039E-2</v>
      </c>
      <c r="T628" s="6" t="str">
        <f t="shared" si="68"/>
        <v>SI</v>
      </c>
      <c r="U628" s="6" t="str">
        <f t="shared" si="69"/>
        <v>jueves</v>
      </c>
      <c r="V628" s="7">
        <f>IF(A628=orden_agrupada!A628,orden_agrupada!B628,-1)</f>
        <v>21</v>
      </c>
      <c r="W628" s="7">
        <f>IF(A628=orden_agrupada!A628,orden_agrupada!C628,-1)</f>
        <v>8</v>
      </c>
    </row>
    <row r="629" spans="1:23" x14ac:dyDescent="0.3">
      <c r="A629">
        <v>628</v>
      </c>
      <c r="B629" t="s">
        <v>221</v>
      </c>
      <c r="C629">
        <v>1</v>
      </c>
      <c r="D629" s="1">
        <v>45022.006249999999</v>
      </c>
      <c r="E629" s="1">
        <v>45022.067361111112</v>
      </c>
      <c r="F629" t="s">
        <v>13</v>
      </c>
      <c r="G629" t="s">
        <v>21</v>
      </c>
      <c r="H629" t="s">
        <v>27</v>
      </c>
      <c r="I629" s="7">
        <v>15.03</v>
      </c>
      <c r="J629" t="s">
        <v>16</v>
      </c>
      <c r="K629" t="s">
        <v>67</v>
      </c>
      <c r="L629" t="s">
        <v>18</v>
      </c>
      <c r="M629" s="7">
        <f>IF(A629=orden_agrupada!A629,orden_agrupada!B629,-1)+I629</f>
        <v>183.03</v>
      </c>
      <c r="N629" s="5">
        <f t="shared" si="63"/>
        <v>45022.006249999999</v>
      </c>
      <c r="O629" s="6">
        <f t="shared" si="64"/>
        <v>45022.006249999999</v>
      </c>
      <c r="P629" s="6">
        <f t="shared" si="65"/>
        <v>45022.067361111112</v>
      </c>
      <c r="Q629" s="6">
        <f t="shared" si="66"/>
        <v>6.1111111113859806E-2</v>
      </c>
      <c r="R629" s="2">
        <f>IF(A629=orden_agrupada!A629,orden_agrupada!D629/60,-1)</f>
        <v>0.71666666666666667</v>
      </c>
      <c r="S629" s="6">
        <f t="shared" si="67"/>
        <v>3.1250000002748697E-2</v>
      </c>
      <c r="T629" s="6" t="str">
        <f t="shared" si="68"/>
        <v>SI</v>
      </c>
      <c r="U629" s="6" t="str">
        <f t="shared" si="69"/>
        <v>jueves</v>
      </c>
      <c r="V629" s="7">
        <f>IF(A629=orden_agrupada!A629,orden_agrupada!B629,-1)</f>
        <v>168</v>
      </c>
      <c r="W629" s="7">
        <f>IF(A629=orden_agrupada!A629,orden_agrupada!C629,-1)</f>
        <v>65</v>
      </c>
    </row>
    <row r="630" spans="1:23" x14ac:dyDescent="0.3">
      <c r="A630">
        <v>629</v>
      </c>
      <c r="B630" t="s">
        <v>87</v>
      </c>
      <c r="C630">
        <v>2</v>
      </c>
      <c r="D630" s="1">
        <v>45022.088194444441</v>
      </c>
      <c r="E630" s="1">
        <v>45022.246527777781</v>
      </c>
      <c r="F630" t="s">
        <v>36</v>
      </c>
      <c r="G630" t="s">
        <v>40</v>
      </c>
      <c r="H630" t="s">
        <v>15</v>
      </c>
      <c r="I630" s="7">
        <v>26.07</v>
      </c>
      <c r="J630" t="s">
        <v>43</v>
      </c>
      <c r="K630" t="s">
        <v>79</v>
      </c>
      <c r="L630" t="s">
        <v>53</v>
      </c>
      <c r="M630" s="7">
        <f>IF(A630=orden_agrupada!A630,orden_agrupada!B630,-1)+I630</f>
        <v>156.07</v>
      </c>
      <c r="N630" s="5">
        <f t="shared" si="63"/>
        <v>45022.088194444441</v>
      </c>
      <c r="O630" s="6">
        <f t="shared" si="64"/>
        <v>45022.088194444441</v>
      </c>
      <c r="P630" s="6">
        <f t="shared" si="65"/>
        <v>45022.246527777781</v>
      </c>
      <c r="Q630" s="6">
        <f t="shared" si="66"/>
        <v>0.16875000000679088</v>
      </c>
      <c r="R630" s="2">
        <f>IF(A630=orden_agrupada!A630,orden_agrupada!D630/60,-1)</f>
        <v>1.4</v>
      </c>
      <c r="S630" s="6">
        <f t="shared" si="67"/>
        <v>0.11041666667345756</v>
      </c>
      <c r="T630" s="6" t="str">
        <f t="shared" si="68"/>
        <v>SI</v>
      </c>
      <c r="U630" s="6" t="str">
        <f t="shared" si="69"/>
        <v>jueves</v>
      </c>
      <c r="V630" s="7">
        <f>IF(A630=orden_agrupada!A630,orden_agrupada!B630,-1)</f>
        <v>130</v>
      </c>
      <c r="W630" s="7">
        <f>IF(A630=orden_agrupada!A630,orden_agrupada!C630,-1)</f>
        <v>54</v>
      </c>
    </row>
    <row r="631" spans="1:23" x14ac:dyDescent="0.3">
      <c r="A631">
        <v>630</v>
      </c>
      <c r="B631" t="s">
        <v>320</v>
      </c>
      <c r="C631">
        <v>2</v>
      </c>
      <c r="D631" s="1">
        <v>45022.001388888886</v>
      </c>
      <c r="E631" s="1">
        <v>45022.117361111108</v>
      </c>
      <c r="F631" t="s">
        <v>32</v>
      </c>
      <c r="G631" t="s">
        <v>14</v>
      </c>
      <c r="H631" t="s">
        <v>15</v>
      </c>
      <c r="I631" s="7">
        <v>36.619999999999997</v>
      </c>
      <c r="J631" t="s">
        <v>28</v>
      </c>
      <c r="K631" t="s">
        <v>49</v>
      </c>
      <c r="L631" t="s">
        <v>24</v>
      </c>
      <c r="M631" s="7">
        <f>IF(A631=orden_agrupada!A631,orden_agrupada!B631,-1)+I631</f>
        <v>218.62</v>
      </c>
      <c r="N631" s="5">
        <f t="shared" si="63"/>
        <v>45022.001388888886</v>
      </c>
      <c r="O631" s="6">
        <f t="shared" si="64"/>
        <v>45022.001388888886</v>
      </c>
      <c r="P631" s="6">
        <f t="shared" si="65"/>
        <v>45022.117361111108</v>
      </c>
      <c r="Q631" s="6">
        <f t="shared" si="66"/>
        <v>0.11597222222189885</v>
      </c>
      <c r="R631" s="2">
        <f>IF(A631=orden_agrupada!A631,orden_agrupada!D631/60,-1)</f>
        <v>1.25</v>
      </c>
      <c r="S631" s="6">
        <f t="shared" si="67"/>
        <v>6.3888888888565518E-2</v>
      </c>
      <c r="T631" s="6" t="str">
        <f t="shared" si="68"/>
        <v>SI</v>
      </c>
      <c r="U631" s="6" t="str">
        <f t="shared" si="69"/>
        <v>jueves</v>
      </c>
      <c r="V631" s="7">
        <f>IF(A631=orden_agrupada!A631,orden_agrupada!B631,-1)</f>
        <v>182</v>
      </c>
      <c r="W631" s="7">
        <f>IF(A631=orden_agrupada!A631,orden_agrupada!C631,-1)</f>
        <v>69</v>
      </c>
    </row>
    <row r="632" spans="1:23" x14ac:dyDescent="0.3">
      <c r="A632">
        <v>631</v>
      </c>
      <c r="B632" t="s">
        <v>385</v>
      </c>
      <c r="C632">
        <v>1</v>
      </c>
      <c r="D632" s="1">
        <v>45022.01458333333</v>
      </c>
      <c r="E632" s="1">
        <v>45022.118750000001</v>
      </c>
      <c r="F632" t="s">
        <v>32</v>
      </c>
      <c r="G632" t="s">
        <v>40</v>
      </c>
      <c r="H632" t="s">
        <v>27</v>
      </c>
      <c r="I632" s="7">
        <v>39.71</v>
      </c>
      <c r="J632" t="s">
        <v>16</v>
      </c>
      <c r="K632" t="s">
        <v>23</v>
      </c>
      <c r="L632" t="s">
        <v>47</v>
      </c>
      <c r="M632" s="7">
        <f>IF(A632=orden_agrupada!A632,orden_agrupada!B632,-1)+I632</f>
        <v>105.71000000000001</v>
      </c>
      <c r="N632" s="5">
        <f t="shared" si="63"/>
        <v>45022.01458333333</v>
      </c>
      <c r="O632" s="6">
        <f t="shared" si="64"/>
        <v>45022.01458333333</v>
      </c>
      <c r="P632" s="6">
        <f t="shared" si="65"/>
        <v>45022.118750000001</v>
      </c>
      <c r="Q632" s="6">
        <f t="shared" si="66"/>
        <v>0.10416666667151731</v>
      </c>
      <c r="R632" s="2">
        <f>IF(A632=orden_agrupada!A632,orden_agrupada!D632/60,-1)</f>
        <v>0.76666666666666672</v>
      </c>
      <c r="S632" s="6">
        <f t="shared" si="67"/>
        <v>7.2222222227072863E-2</v>
      </c>
      <c r="T632" s="6" t="str">
        <f t="shared" si="68"/>
        <v>SI</v>
      </c>
      <c r="U632" s="6" t="str">
        <f t="shared" si="69"/>
        <v>jueves</v>
      </c>
      <c r="V632" s="7">
        <f>IF(A632=orden_agrupada!A632,orden_agrupada!B632,-1)</f>
        <v>66</v>
      </c>
      <c r="W632" s="7">
        <f>IF(A632=orden_agrupada!A632,orden_agrupada!C632,-1)</f>
        <v>27</v>
      </c>
    </row>
    <row r="633" spans="1:23" x14ac:dyDescent="0.3">
      <c r="A633">
        <v>632</v>
      </c>
      <c r="B633" t="s">
        <v>535</v>
      </c>
      <c r="C633">
        <v>2</v>
      </c>
      <c r="D633" s="1">
        <v>45022.010416666664</v>
      </c>
      <c r="E633" s="1">
        <v>45022.121527777781</v>
      </c>
      <c r="F633" t="s">
        <v>13</v>
      </c>
      <c r="G633" t="s">
        <v>21</v>
      </c>
      <c r="H633" t="s">
        <v>27</v>
      </c>
      <c r="I633" s="7">
        <v>22.41</v>
      </c>
      <c r="J633" t="s">
        <v>28</v>
      </c>
      <c r="K633" t="s">
        <v>64</v>
      </c>
      <c r="L633" t="s">
        <v>45</v>
      </c>
      <c r="M633" s="7">
        <f>IF(A633=orden_agrupada!A633,orden_agrupada!B633,-1)+I633</f>
        <v>151.41</v>
      </c>
      <c r="N633" s="5">
        <f t="shared" si="63"/>
        <v>45022.010416666664</v>
      </c>
      <c r="O633" s="6">
        <f t="shared" si="64"/>
        <v>45022.010416666664</v>
      </c>
      <c r="P633" s="6">
        <f t="shared" si="65"/>
        <v>45022.121527777781</v>
      </c>
      <c r="Q633" s="6">
        <f t="shared" si="66"/>
        <v>0.11111111111677019</v>
      </c>
      <c r="R633" s="2">
        <f>IF(A633=orden_agrupada!A633,orden_agrupada!D633/60,-1)</f>
        <v>1.4666666666666666</v>
      </c>
      <c r="S633" s="6">
        <f t="shared" si="67"/>
        <v>5.0000000005659087E-2</v>
      </c>
      <c r="T633" s="6" t="str">
        <f t="shared" si="68"/>
        <v>SI</v>
      </c>
      <c r="U633" s="6" t="str">
        <f t="shared" si="69"/>
        <v>jueves</v>
      </c>
      <c r="V633" s="7">
        <f>IF(A633=orden_agrupada!A633,orden_agrupada!B633,-1)</f>
        <v>129</v>
      </c>
      <c r="W633" s="7">
        <f>IF(A633=orden_agrupada!A633,orden_agrupada!C633,-1)</f>
        <v>52</v>
      </c>
    </row>
    <row r="634" spans="1:23" x14ac:dyDescent="0.3">
      <c r="A634">
        <v>633</v>
      </c>
      <c r="B634" t="s">
        <v>536</v>
      </c>
      <c r="C634">
        <v>5</v>
      </c>
      <c r="D634" s="1">
        <v>45022.154861111114</v>
      </c>
      <c r="E634" s="1">
        <v>45022.227777777778</v>
      </c>
      <c r="F634" t="s">
        <v>13</v>
      </c>
      <c r="G634" t="s">
        <v>14</v>
      </c>
      <c r="H634" t="s">
        <v>27</v>
      </c>
      <c r="I634" s="7">
        <v>11.19</v>
      </c>
      <c r="J634" t="s">
        <v>16</v>
      </c>
      <c r="K634" t="s">
        <v>49</v>
      </c>
      <c r="L634" t="s">
        <v>50</v>
      </c>
      <c r="M634" s="7">
        <f>IF(A634=orden_agrupada!A634,orden_agrupada!B634,-1)+I634</f>
        <v>247.19</v>
      </c>
      <c r="N634" s="5">
        <f t="shared" si="63"/>
        <v>45022.154861111114</v>
      </c>
      <c r="O634" s="6">
        <f t="shared" si="64"/>
        <v>45022.154861111114</v>
      </c>
      <c r="P634" s="6">
        <f t="shared" si="65"/>
        <v>45022.227777777778</v>
      </c>
      <c r="Q634" s="6">
        <f t="shared" si="66"/>
        <v>7.2916666664241347E-2</v>
      </c>
      <c r="R634" s="2">
        <f>IF(A634=orden_agrupada!A634,orden_agrupada!D634/60,-1)</f>
        <v>2.4833333333333334</v>
      </c>
      <c r="S634" s="6">
        <f t="shared" si="67"/>
        <v>0</v>
      </c>
      <c r="T634" s="6" t="str">
        <f t="shared" si="68"/>
        <v>NO</v>
      </c>
      <c r="U634" s="6" t="str">
        <f t="shared" si="69"/>
        <v>jueves</v>
      </c>
      <c r="V634" s="7">
        <f>IF(A634=orden_agrupada!A634,orden_agrupada!B634,-1)</f>
        <v>236</v>
      </c>
      <c r="W634" s="7">
        <f>IF(A634=orden_agrupada!A634,orden_agrupada!C634,-1)</f>
        <v>98</v>
      </c>
    </row>
    <row r="635" spans="1:23" x14ac:dyDescent="0.3">
      <c r="A635">
        <v>634</v>
      </c>
      <c r="B635" t="s">
        <v>400</v>
      </c>
      <c r="C635">
        <v>1</v>
      </c>
      <c r="D635" s="1">
        <v>45022.002083333333</v>
      </c>
      <c r="E635" s="1">
        <v>45022.15</v>
      </c>
      <c r="F635" t="s">
        <v>20</v>
      </c>
      <c r="G635" t="s">
        <v>21</v>
      </c>
      <c r="H635" t="s">
        <v>27</v>
      </c>
      <c r="I635" s="7">
        <v>29.25</v>
      </c>
      <c r="J635" t="s">
        <v>16</v>
      </c>
      <c r="K635" t="s">
        <v>44</v>
      </c>
      <c r="L635" t="s">
        <v>47</v>
      </c>
      <c r="M635" s="7">
        <f>IF(A635=orden_agrupada!A635,orden_agrupada!B635,-1)+I635</f>
        <v>373.25</v>
      </c>
      <c r="N635" s="5">
        <f t="shared" si="63"/>
        <v>45022.002083333333</v>
      </c>
      <c r="O635" s="6">
        <f t="shared" si="64"/>
        <v>45022.002083333333</v>
      </c>
      <c r="P635" s="6">
        <f t="shared" si="65"/>
        <v>45022.15</v>
      </c>
      <c r="Q635" s="6">
        <f t="shared" si="66"/>
        <v>0.14791666666860692</v>
      </c>
      <c r="R635" s="2">
        <f>IF(A635=orden_agrupada!A635,orden_agrupada!D635/60,-1)</f>
        <v>2.6166666666666667</v>
      </c>
      <c r="S635" s="6">
        <f t="shared" si="67"/>
        <v>3.8888888890829143E-2</v>
      </c>
      <c r="T635" s="6" t="str">
        <f t="shared" si="68"/>
        <v>SI</v>
      </c>
      <c r="U635" s="6" t="str">
        <f t="shared" si="69"/>
        <v>jueves</v>
      </c>
      <c r="V635" s="7">
        <f>IF(A635=orden_agrupada!A635,orden_agrupada!B635,-1)</f>
        <v>344</v>
      </c>
      <c r="W635" s="7">
        <f>IF(A635=orden_agrupada!A635,orden_agrupada!C635,-1)</f>
        <v>135</v>
      </c>
    </row>
    <row r="636" spans="1:23" x14ac:dyDescent="0.3">
      <c r="A636">
        <v>635</v>
      </c>
      <c r="B636" t="s">
        <v>537</v>
      </c>
      <c r="C636">
        <v>2</v>
      </c>
      <c r="D636" s="1">
        <v>45022.011805555558</v>
      </c>
      <c r="E636" s="1">
        <v>45022.12777777778</v>
      </c>
      <c r="F636" t="s">
        <v>26</v>
      </c>
      <c r="G636" t="s">
        <v>14</v>
      </c>
      <c r="H636" t="s">
        <v>27</v>
      </c>
      <c r="I636" s="7">
        <v>22.15</v>
      </c>
      <c r="J636" t="s">
        <v>28</v>
      </c>
      <c r="K636" t="s">
        <v>37</v>
      </c>
      <c r="L636" t="s">
        <v>58</v>
      </c>
      <c r="M636" s="7">
        <f>IF(A636=orden_agrupada!A636,orden_agrupada!B636,-1)+I636</f>
        <v>80.150000000000006</v>
      </c>
      <c r="N636" s="5">
        <f t="shared" si="63"/>
        <v>45022.011805555558</v>
      </c>
      <c r="O636" s="6">
        <f t="shared" si="64"/>
        <v>45022.011805555558</v>
      </c>
      <c r="P636" s="6">
        <f t="shared" si="65"/>
        <v>45022.12777777778</v>
      </c>
      <c r="Q636" s="6">
        <f t="shared" si="66"/>
        <v>0.11597222222189885</v>
      </c>
      <c r="R636" s="2">
        <f>IF(A636=orden_agrupada!A636,orden_agrupada!D636/60,-1)</f>
        <v>0.41666666666666669</v>
      </c>
      <c r="S636" s="6">
        <f t="shared" si="67"/>
        <v>9.8611111110787741E-2</v>
      </c>
      <c r="T636" s="6" t="str">
        <f t="shared" si="68"/>
        <v>SI</v>
      </c>
      <c r="U636" s="6" t="str">
        <f t="shared" si="69"/>
        <v>jueves</v>
      </c>
      <c r="V636" s="7">
        <f>IF(A636=orden_agrupada!A636,orden_agrupada!B636,-1)</f>
        <v>58</v>
      </c>
      <c r="W636" s="7">
        <f>IF(A636=orden_agrupada!A636,orden_agrupada!C636,-1)</f>
        <v>24</v>
      </c>
    </row>
    <row r="637" spans="1:23" x14ac:dyDescent="0.3">
      <c r="A637">
        <v>636</v>
      </c>
      <c r="B637" t="s">
        <v>538</v>
      </c>
      <c r="C637">
        <v>3</v>
      </c>
      <c r="D637" s="1">
        <v>45022.149305555555</v>
      </c>
      <c r="E637" s="1">
        <v>45022.241666666669</v>
      </c>
      <c r="F637" t="s">
        <v>32</v>
      </c>
      <c r="G637" t="s">
        <v>40</v>
      </c>
      <c r="H637" t="s">
        <v>15</v>
      </c>
      <c r="I637" s="7">
        <v>32.86</v>
      </c>
      <c r="J637" t="s">
        <v>28</v>
      </c>
      <c r="K637" t="s">
        <v>64</v>
      </c>
      <c r="L637" t="s">
        <v>18</v>
      </c>
      <c r="M637" s="7">
        <f>IF(A637=orden_agrupada!A637,orden_agrupada!B637,-1)+I637</f>
        <v>158.86000000000001</v>
      </c>
      <c r="N637" s="5">
        <f t="shared" si="63"/>
        <v>45022.149305555555</v>
      </c>
      <c r="O637" s="6">
        <f t="shared" si="64"/>
        <v>45022.149305555555</v>
      </c>
      <c r="P637" s="6">
        <f t="shared" si="65"/>
        <v>45022.241666666669</v>
      </c>
      <c r="Q637" s="6">
        <f t="shared" si="66"/>
        <v>9.2361111113859806E-2</v>
      </c>
      <c r="R637" s="2">
        <f>IF(A637=orden_agrupada!A637,orden_agrupada!D637/60,-1)</f>
        <v>2.5166666666666666</v>
      </c>
      <c r="S637" s="6">
        <f t="shared" si="67"/>
        <v>0</v>
      </c>
      <c r="T637" s="6" t="str">
        <f t="shared" si="68"/>
        <v>NO</v>
      </c>
      <c r="U637" s="6" t="str">
        <f t="shared" si="69"/>
        <v>jueves</v>
      </c>
      <c r="V637" s="7">
        <f>IF(A637=orden_agrupada!A637,orden_agrupada!B637,-1)</f>
        <v>126</v>
      </c>
      <c r="W637" s="7">
        <f>IF(A637=orden_agrupada!A637,orden_agrupada!C637,-1)</f>
        <v>52</v>
      </c>
    </row>
    <row r="638" spans="1:23" x14ac:dyDescent="0.3">
      <c r="A638">
        <v>637</v>
      </c>
      <c r="B638" t="s">
        <v>539</v>
      </c>
      <c r="C638">
        <v>3</v>
      </c>
      <c r="D638" s="1">
        <v>45022.079861111109</v>
      </c>
      <c r="E638" s="1">
        <v>45022.188888888886</v>
      </c>
      <c r="F638" t="s">
        <v>36</v>
      </c>
      <c r="G638" t="s">
        <v>14</v>
      </c>
      <c r="H638" t="s">
        <v>27</v>
      </c>
      <c r="I638" s="7">
        <v>36.58</v>
      </c>
      <c r="J638" t="s">
        <v>16</v>
      </c>
      <c r="K638" t="s">
        <v>64</v>
      </c>
      <c r="L638" t="s">
        <v>34</v>
      </c>
      <c r="M638" s="7">
        <f>IF(A638=orden_agrupada!A638,orden_agrupada!B638,-1)+I638</f>
        <v>153.57999999999998</v>
      </c>
      <c r="N638" s="5">
        <f t="shared" si="63"/>
        <v>45022.079861111109</v>
      </c>
      <c r="O638" s="6">
        <f t="shared" si="64"/>
        <v>45022.079861111109</v>
      </c>
      <c r="P638" s="6">
        <f t="shared" si="65"/>
        <v>45022.188888888886</v>
      </c>
      <c r="Q638" s="6">
        <f t="shared" si="66"/>
        <v>0.10902777777664596</v>
      </c>
      <c r="R638" s="2">
        <f>IF(A638=orden_agrupada!A638,orden_agrupada!D638/60,-1)</f>
        <v>1.0166666666666666</v>
      </c>
      <c r="S638" s="6">
        <f t="shared" si="67"/>
        <v>6.6666666665534863E-2</v>
      </c>
      <c r="T638" s="6" t="str">
        <f t="shared" si="68"/>
        <v>SI</v>
      </c>
      <c r="U638" s="6" t="str">
        <f t="shared" si="69"/>
        <v>jueves</v>
      </c>
      <c r="V638" s="7">
        <f>IF(A638=orden_agrupada!A638,orden_agrupada!B638,-1)</f>
        <v>117</v>
      </c>
      <c r="W638" s="7">
        <f>IF(A638=orden_agrupada!A638,orden_agrupada!C638,-1)</f>
        <v>47</v>
      </c>
    </row>
    <row r="639" spans="1:23" x14ac:dyDescent="0.3">
      <c r="A639">
        <v>638</v>
      </c>
      <c r="B639" t="s">
        <v>209</v>
      </c>
      <c r="C639">
        <v>6</v>
      </c>
      <c r="D639" s="1">
        <v>45022.037499999999</v>
      </c>
      <c r="E639" s="1">
        <v>45022.094444444447</v>
      </c>
      <c r="F639" t="s">
        <v>13</v>
      </c>
      <c r="G639" t="s">
        <v>40</v>
      </c>
      <c r="H639" t="s">
        <v>27</v>
      </c>
      <c r="I639" s="7">
        <v>30.71</v>
      </c>
      <c r="J639" t="s">
        <v>43</v>
      </c>
      <c r="K639" t="s">
        <v>79</v>
      </c>
      <c r="L639" t="s">
        <v>50</v>
      </c>
      <c r="M639" s="7">
        <f>IF(A639=orden_agrupada!A639,orden_agrupada!B639,-1)+I639</f>
        <v>120.71000000000001</v>
      </c>
      <c r="N639" s="5">
        <f t="shared" si="63"/>
        <v>45022.037499999999</v>
      </c>
      <c r="O639" s="6">
        <f t="shared" si="64"/>
        <v>45022.037499999999</v>
      </c>
      <c r="P639" s="6">
        <f t="shared" si="65"/>
        <v>45022.094444444447</v>
      </c>
      <c r="Q639" s="6">
        <f t="shared" si="66"/>
        <v>6.7361111114829939E-2</v>
      </c>
      <c r="R639" s="2">
        <f>IF(A639=orden_agrupada!A639,orden_agrupada!D639/60,-1)</f>
        <v>0.73333333333333328</v>
      </c>
      <c r="S639" s="6">
        <f t="shared" si="67"/>
        <v>3.6805555559274387E-2</v>
      </c>
      <c r="T639" s="6" t="str">
        <f t="shared" si="68"/>
        <v>SI</v>
      </c>
      <c r="U639" s="6" t="str">
        <f t="shared" si="69"/>
        <v>jueves</v>
      </c>
      <c r="V639" s="7">
        <f>IF(A639=orden_agrupada!A639,orden_agrupada!B639,-1)</f>
        <v>90</v>
      </c>
      <c r="W639" s="7">
        <f>IF(A639=orden_agrupada!A639,orden_agrupada!C639,-1)</f>
        <v>36</v>
      </c>
    </row>
    <row r="640" spans="1:23" x14ac:dyDescent="0.3">
      <c r="A640">
        <v>639</v>
      </c>
      <c r="B640" t="s">
        <v>540</v>
      </c>
      <c r="C640">
        <v>4</v>
      </c>
      <c r="D640" s="1">
        <v>45022.095138888886</v>
      </c>
      <c r="E640" s="1">
        <v>45022.22152777778</v>
      </c>
      <c r="F640" t="s">
        <v>26</v>
      </c>
      <c r="G640" t="s">
        <v>40</v>
      </c>
      <c r="H640" t="s">
        <v>27</v>
      </c>
      <c r="I640" s="7">
        <v>18.97</v>
      </c>
      <c r="J640" t="s">
        <v>16</v>
      </c>
      <c r="K640" t="s">
        <v>17</v>
      </c>
      <c r="L640" t="s">
        <v>74</v>
      </c>
      <c r="M640" s="7">
        <f>IF(A640=orden_agrupada!A640,orden_agrupada!B640,-1)+I640</f>
        <v>170.97</v>
      </c>
      <c r="N640" s="5">
        <f t="shared" si="63"/>
        <v>45022.095138888886</v>
      </c>
      <c r="O640" s="6">
        <f t="shared" si="64"/>
        <v>45022.095138888886</v>
      </c>
      <c r="P640" s="6">
        <f t="shared" si="65"/>
        <v>45022.22152777778</v>
      </c>
      <c r="Q640" s="6">
        <f t="shared" si="66"/>
        <v>0.12638888889341615</v>
      </c>
      <c r="R640" s="2">
        <f>IF(A640=orden_agrupada!A640,orden_agrupada!D640/60,-1)</f>
        <v>2.2666666666666666</v>
      </c>
      <c r="S640" s="6">
        <f t="shared" si="67"/>
        <v>3.1944444448971709E-2</v>
      </c>
      <c r="T640" s="6" t="str">
        <f t="shared" si="68"/>
        <v>SI</v>
      </c>
      <c r="U640" s="6" t="str">
        <f t="shared" si="69"/>
        <v>jueves</v>
      </c>
      <c r="V640" s="7">
        <f>IF(A640=orden_agrupada!A640,orden_agrupada!B640,-1)</f>
        <v>152</v>
      </c>
      <c r="W640" s="7">
        <f>IF(A640=orden_agrupada!A640,orden_agrupada!C640,-1)</f>
        <v>62</v>
      </c>
    </row>
    <row r="641" spans="1:23" x14ac:dyDescent="0.3">
      <c r="A641">
        <v>640</v>
      </c>
      <c r="B641" t="s">
        <v>541</v>
      </c>
      <c r="C641">
        <v>3</v>
      </c>
      <c r="D641" s="1">
        <v>45022.02847222222</v>
      </c>
      <c r="E641" s="1">
        <v>45022.076388888891</v>
      </c>
      <c r="F641" t="s">
        <v>13</v>
      </c>
      <c r="G641" t="s">
        <v>14</v>
      </c>
      <c r="H641" t="s">
        <v>15</v>
      </c>
      <c r="I641" s="7">
        <v>49.29</v>
      </c>
      <c r="J641" t="s">
        <v>28</v>
      </c>
      <c r="K641" t="s">
        <v>44</v>
      </c>
      <c r="L641" t="s">
        <v>74</v>
      </c>
      <c r="M641" s="7">
        <f>IF(A641=orden_agrupada!A641,orden_agrupada!B641,-1)+I641</f>
        <v>268.29000000000002</v>
      </c>
      <c r="N641" s="5">
        <f t="shared" si="63"/>
        <v>45022.02847222222</v>
      </c>
      <c r="O641" s="6">
        <f t="shared" si="64"/>
        <v>45022.02847222222</v>
      </c>
      <c r="P641" s="6">
        <f t="shared" si="65"/>
        <v>45022.076388888891</v>
      </c>
      <c r="Q641" s="6">
        <f t="shared" si="66"/>
        <v>4.7916666670062114E-2</v>
      </c>
      <c r="R641" s="2">
        <f>IF(A641=orden_agrupada!A641,orden_agrupada!D641/60,-1)</f>
        <v>1.25</v>
      </c>
      <c r="S641" s="6">
        <f t="shared" si="67"/>
        <v>0</v>
      </c>
      <c r="T641" s="6" t="str">
        <f t="shared" si="68"/>
        <v>NO</v>
      </c>
      <c r="U641" s="6" t="str">
        <f t="shared" si="69"/>
        <v>jueves</v>
      </c>
      <c r="V641" s="7">
        <f>IF(A641=orden_agrupada!A641,orden_agrupada!B641,-1)</f>
        <v>219</v>
      </c>
      <c r="W641" s="7">
        <f>IF(A641=orden_agrupada!A641,orden_agrupada!C641,-1)</f>
        <v>88</v>
      </c>
    </row>
    <row r="642" spans="1:23" x14ac:dyDescent="0.3">
      <c r="A642">
        <v>641</v>
      </c>
      <c r="B642" t="s">
        <v>542</v>
      </c>
      <c r="C642">
        <v>4</v>
      </c>
      <c r="D642" s="1">
        <v>45022.047222222223</v>
      </c>
      <c r="E642" s="1">
        <v>45022.161111111112</v>
      </c>
      <c r="F642" t="s">
        <v>20</v>
      </c>
      <c r="G642" t="s">
        <v>14</v>
      </c>
      <c r="H642" t="s">
        <v>15</v>
      </c>
      <c r="I642" s="7">
        <v>39.68</v>
      </c>
      <c r="J642" t="s">
        <v>16</v>
      </c>
      <c r="K642" t="s">
        <v>64</v>
      </c>
      <c r="L642" t="s">
        <v>58</v>
      </c>
      <c r="M642" s="7">
        <f>IF(A642=orden_agrupada!A642,orden_agrupada!B642,-1)+I642</f>
        <v>247.68</v>
      </c>
      <c r="N642" s="5">
        <f t="shared" ref="N642:N705" si="70">D642</f>
        <v>45022.047222222223</v>
      </c>
      <c r="O642" s="6">
        <f t="shared" ref="O642:O705" si="71">D642</f>
        <v>45022.047222222223</v>
      </c>
      <c r="P642" s="6">
        <f t="shared" ref="P642:P705" si="72">E642</f>
        <v>45022.161111111112</v>
      </c>
      <c r="Q642" s="6">
        <f t="shared" ref="Q642:Q705" si="73">IF(J642="Ocupada",(P642-O642)+15/1440,P642-O642)</f>
        <v>0.11388888888905058</v>
      </c>
      <c r="R642" s="2">
        <f>IF(A642=orden_agrupada!A642,orden_agrupada!D642/60,-1)</f>
        <v>1.2333333333333334</v>
      </c>
      <c r="S642" s="6">
        <f t="shared" ref="S642:S705" si="74">IF(Q642-(R642*(1/24))&gt;0,Q642-(R642*(1/24)),0)</f>
        <v>6.250000000016169E-2</v>
      </c>
      <c r="T642" s="6" t="str">
        <f t="shared" ref="T642:T705" si="75">IF(S642&gt;0,"SI","NO")</f>
        <v>SI</v>
      </c>
      <c r="U642" s="6" t="str">
        <f t="shared" ref="U642:U705" si="76">TEXT(N642, "dddd")</f>
        <v>jueves</v>
      </c>
      <c r="V642" s="7">
        <f>IF(A642=orden_agrupada!A642,orden_agrupada!B642,-1)</f>
        <v>208</v>
      </c>
      <c r="W642" s="7">
        <f>IF(A642=orden_agrupada!A642,orden_agrupada!C642,-1)</f>
        <v>84</v>
      </c>
    </row>
    <row r="643" spans="1:23" x14ac:dyDescent="0.3">
      <c r="A643">
        <v>642</v>
      </c>
      <c r="B643" t="s">
        <v>543</v>
      </c>
      <c r="C643">
        <v>1</v>
      </c>
      <c r="D643" s="1">
        <v>45022.10833333333</v>
      </c>
      <c r="E643" s="1">
        <v>45022.224999999999</v>
      </c>
      <c r="F643" t="s">
        <v>26</v>
      </c>
      <c r="G643" t="s">
        <v>14</v>
      </c>
      <c r="H643" t="s">
        <v>27</v>
      </c>
      <c r="I643" s="7">
        <v>11.11</v>
      </c>
      <c r="J643" t="s">
        <v>43</v>
      </c>
      <c r="K643" t="s">
        <v>79</v>
      </c>
      <c r="L643" t="s">
        <v>90</v>
      </c>
      <c r="M643" s="7">
        <f>IF(A643=orden_agrupada!A643,orden_agrupada!B643,-1)+I643</f>
        <v>187.11</v>
      </c>
      <c r="N643" s="5">
        <f t="shared" si="70"/>
        <v>45022.10833333333</v>
      </c>
      <c r="O643" s="6">
        <f t="shared" si="71"/>
        <v>45022.10833333333</v>
      </c>
      <c r="P643" s="6">
        <f t="shared" si="72"/>
        <v>45022.224999999999</v>
      </c>
      <c r="Q643" s="6">
        <f t="shared" si="73"/>
        <v>0.12708333333527358</v>
      </c>
      <c r="R643" s="2">
        <f>IF(A643=orden_agrupada!A643,orden_agrupada!D643/60,-1)</f>
        <v>1.35</v>
      </c>
      <c r="S643" s="6">
        <f t="shared" si="74"/>
        <v>7.0833333335273585E-2</v>
      </c>
      <c r="T643" s="6" t="str">
        <f t="shared" si="75"/>
        <v>SI</v>
      </c>
      <c r="U643" s="6" t="str">
        <f t="shared" si="76"/>
        <v>jueves</v>
      </c>
      <c r="V643" s="7">
        <f>IF(A643=orden_agrupada!A643,orden_agrupada!B643,-1)</f>
        <v>176</v>
      </c>
      <c r="W643" s="7">
        <f>IF(A643=orden_agrupada!A643,orden_agrupada!C643,-1)</f>
        <v>71</v>
      </c>
    </row>
    <row r="644" spans="1:23" x14ac:dyDescent="0.3">
      <c r="A644">
        <v>643</v>
      </c>
      <c r="B644" t="s">
        <v>544</v>
      </c>
      <c r="C644">
        <v>2</v>
      </c>
      <c r="D644" s="1">
        <v>45022.011805555558</v>
      </c>
      <c r="E644" s="1">
        <v>45022.080555555556</v>
      </c>
      <c r="F644" t="s">
        <v>26</v>
      </c>
      <c r="G644" t="s">
        <v>21</v>
      </c>
      <c r="H644" t="s">
        <v>15</v>
      </c>
      <c r="I644" s="7">
        <v>28.81</v>
      </c>
      <c r="J644" t="s">
        <v>43</v>
      </c>
      <c r="K644" t="s">
        <v>52</v>
      </c>
      <c r="L644" t="s">
        <v>34</v>
      </c>
      <c r="M644" s="7">
        <f>IF(A644=orden_agrupada!A644,orden_agrupada!B644,-1)+I644</f>
        <v>61.81</v>
      </c>
      <c r="N644" s="5">
        <f t="shared" si="70"/>
        <v>45022.011805555558</v>
      </c>
      <c r="O644" s="6">
        <f t="shared" si="71"/>
        <v>45022.011805555558</v>
      </c>
      <c r="P644" s="6">
        <f t="shared" si="72"/>
        <v>45022.080555555556</v>
      </c>
      <c r="Q644" s="6">
        <f t="shared" si="73"/>
        <v>7.916666666521148E-2</v>
      </c>
      <c r="R644" s="2">
        <f>IF(A644=orden_agrupada!A644,orden_agrupada!D644/60,-1)</f>
        <v>0.3</v>
      </c>
      <c r="S644" s="6">
        <f t="shared" si="74"/>
        <v>6.6666666665211483E-2</v>
      </c>
      <c r="T644" s="6" t="str">
        <f t="shared" si="75"/>
        <v>SI</v>
      </c>
      <c r="U644" s="6" t="str">
        <f t="shared" si="76"/>
        <v>jueves</v>
      </c>
      <c r="V644" s="7">
        <f>IF(A644=orden_agrupada!A644,orden_agrupada!B644,-1)</f>
        <v>33</v>
      </c>
      <c r="W644" s="7">
        <f>IF(A644=orden_agrupada!A644,orden_agrupada!C644,-1)</f>
        <v>13</v>
      </c>
    </row>
    <row r="645" spans="1:23" x14ac:dyDescent="0.3">
      <c r="A645">
        <v>644</v>
      </c>
      <c r="B645" t="s">
        <v>545</v>
      </c>
      <c r="C645">
        <v>6</v>
      </c>
      <c r="D645" s="1">
        <v>45022.155555555553</v>
      </c>
      <c r="E645" s="1">
        <v>45022.298611111109</v>
      </c>
      <c r="F645" t="s">
        <v>20</v>
      </c>
      <c r="G645" t="s">
        <v>14</v>
      </c>
      <c r="H645" t="s">
        <v>15</v>
      </c>
      <c r="I645" s="7">
        <v>13.86</v>
      </c>
      <c r="J645" t="s">
        <v>16</v>
      </c>
      <c r="K645" t="s">
        <v>64</v>
      </c>
      <c r="L645" t="s">
        <v>24</v>
      </c>
      <c r="M645" s="7">
        <f>IF(A645=orden_agrupada!A645,orden_agrupada!B645,-1)+I645</f>
        <v>106.86</v>
      </c>
      <c r="N645" s="5">
        <f t="shared" si="70"/>
        <v>45022.155555555553</v>
      </c>
      <c r="O645" s="6">
        <f t="shared" si="71"/>
        <v>45022.155555555553</v>
      </c>
      <c r="P645" s="6">
        <f t="shared" si="72"/>
        <v>45022.298611111109</v>
      </c>
      <c r="Q645" s="6">
        <f t="shared" si="73"/>
        <v>0.14305555555620231</v>
      </c>
      <c r="R645" s="2">
        <f>IF(A645=orden_agrupada!A645,orden_agrupada!D645/60,-1)</f>
        <v>0.85</v>
      </c>
      <c r="S645" s="6">
        <f t="shared" si="74"/>
        <v>0.10763888888953564</v>
      </c>
      <c r="T645" s="6" t="str">
        <f t="shared" si="75"/>
        <v>SI</v>
      </c>
      <c r="U645" s="6" t="str">
        <f t="shared" si="76"/>
        <v>jueves</v>
      </c>
      <c r="V645" s="7">
        <f>IF(A645=orden_agrupada!A645,orden_agrupada!B645,-1)</f>
        <v>93</v>
      </c>
      <c r="W645" s="7">
        <f>IF(A645=orden_agrupada!A645,orden_agrupada!C645,-1)</f>
        <v>36</v>
      </c>
    </row>
    <row r="646" spans="1:23" x14ac:dyDescent="0.3">
      <c r="A646">
        <v>645</v>
      </c>
      <c r="B646" t="s">
        <v>395</v>
      </c>
      <c r="C646">
        <v>6</v>
      </c>
      <c r="D646" s="1">
        <v>45022.118055555555</v>
      </c>
      <c r="E646" s="1">
        <v>45022.267361111109</v>
      </c>
      <c r="F646" t="s">
        <v>13</v>
      </c>
      <c r="G646" t="s">
        <v>40</v>
      </c>
      <c r="H646" t="s">
        <v>22</v>
      </c>
      <c r="I646" s="7">
        <v>40.03</v>
      </c>
      <c r="J646" t="s">
        <v>28</v>
      </c>
      <c r="K646" t="s">
        <v>49</v>
      </c>
      <c r="L646" t="s">
        <v>34</v>
      </c>
      <c r="M646" s="7">
        <f>IF(A646=orden_agrupada!A646,orden_agrupada!B646,-1)+I646</f>
        <v>220.03</v>
      </c>
      <c r="N646" s="5">
        <f t="shared" si="70"/>
        <v>45022.118055555555</v>
      </c>
      <c r="O646" s="6">
        <f t="shared" si="71"/>
        <v>45022.118055555555</v>
      </c>
      <c r="P646" s="6">
        <f t="shared" si="72"/>
        <v>45022.267361111109</v>
      </c>
      <c r="Q646" s="6">
        <f t="shared" si="73"/>
        <v>0.14930555555474712</v>
      </c>
      <c r="R646" s="2">
        <f>IF(A646=orden_agrupada!A646,orden_agrupada!D646/60,-1)</f>
        <v>1.6166666666666667</v>
      </c>
      <c r="S646" s="6">
        <f t="shared" si="74"/>
        <v>8.1944444443636008E-2</v>
      </c>
      <c r="T646" s="6" t="str">
        <f t="shared" si="75"/>
        <v>SI</v>
      </c>
      <c r="U646" s="6" t="str">
        <f t="shared" si="76"/>
        <v>jueves</v>
      </c>
      <c r="V646" s="7">
        <f>IF(A646=orden_agrupada!A646,orden_agrupada!B646,-1)</f>
        <v>180</v>
      </c>
      <c r="W646" s="7">
        <f>IF(A646=orden_agrupada!A646,orden_agrupada!C646,-1)</f>
        <v>72</v>
      </c>
    </row>
    <row r="647" spans="1:23" x14ac:dyDescent="0.3">
      <c r="A647">
        <v>646</v>
      </c>
      <c r="B647" t="s">
        <v>99</v>
      </c>
      <c r="C647">
        <v>2</v>
      </c>
      <c r="D647" s="1">
        <v>45022.165972222225</v>
      </c>
      <c r="E647" s="1">
        <v>45022.276388888888</v>
      </c>
      <c r="F647" t="s">
        <v>26</v>
      </c>
      <c r="G647" t="s">
        <v>14</v>
      </c>
      <c r="H647" t="s">
        <v>15</v>
      </c>
      <c r="I647" s="7">
        <v>12.59</v>
      </c>
      <c r="J647" t="s">
        <v>28</v>
      </c>
      <c r="K647" t="s">
        <v>49</v>
      </c>
      <c r="L647" t="s">
        <v>41</v>
      </c>
      <c r="M647" s="7">
        <f>IF(A647=orden_agrupada!A647,orden_agrupada!B647,-1)+I647</f>
        <v>82.59</v>
      </c>
      <c r="N647" s="5">
        <f t="shared" si="70"/>
        <v>45022.165972222225</v>
      </c>
      <c r="O647" s="6">
        <f t="shared" si="71"/>
        <v>45022.165972222225</v>
      </c>
      <c r="P647" s="6">
        <f t="shared" si="72"/>
        <v>45022.276388888888</v>
      </c>
      <c r="Q647" s="6">
        <f t="shared" si="73"/>
        <v>0.11041666666278616</v>
      </c>
      <c r="R647" s="2">
        <f>IF(A647=orden_agrupada!A647,orden_agrupada!D647/60,-1)</f>
        <v>0.6</v>
      </c>
      <c r="S647" s="6">
        <f t="shared" si="74"/>
        <v>8.5416666662786161E-2</v>
      </c>
      <c r="T647" s="6" t="str">
        <f t="shared" si="75"/>
        <v>SI</v>
      </c>
      <c r="U647" s="6" t="str">
        <f t="shared" si="76"/>
        <v>jueves</v>
      </c>
      <c r="V647" s="7">
        <f>IF(A647=orden_agrupada!A647,orden_agrupada!B647,-1)</f>
        <v>70</v>
      </c>
      <c r="W647" s="7">
        <f>IF(A647=orden_agrupada!A647,orden_agrupada!C647,-1)</f>
        <v>28</v>
      </c>
    </row>
    <row r="648" spans="1:23" x14ac:dyDescent="0.3">
      <c r="A648">
        <v>647</v>
      </c>
      <c r="B648" t="s">
        <v>546</v>
      </c>
      <c r="C648">
        <v>2</v>
      </c>
      <c r="D648" s="1">
        <v>45022.121527777781</v>
      </c>
      <c r="E648" s="1">
        <v>45022.267361111109</v>
      </c>
      <c r="F648" t="s">
        <v>26</v>
      </c>
      <c r="G648" t="s">
        <v>14</v>
      </c>
      <c r="H648" t="s">
        <v>27</v>
      </c>
      <c r="I648" s="7">
        <v>42.79</v>
      </c>
      <c r="J648" t="s">
        <v>16</v>
      </c>
      <c r="K648" t="s">
        <v>49</v>
      </c>
      <c r="L648" t="s">
        <v>71</v>
      </c>
      <c r="M648" s="7">
        <f>IF(A648=orden_agrupada!A648,orden_agrupada!B648,-1)+I648</f>
        <v>140.79</v>
      </c>
      <c r="N648" s="5">
        <f t="shared" si="70"/>
        <v>45022.121527777781</v>
      </c>
      <c r="O648" s="6">
        <f t="shared" si="71"/>
        <v>45022.121527777781</v>
      </c>
      <c r="P648" s="6">
        <f t="shared" si="72"/>
        <v>45022.267361111109</v>
      </c>
      <c r="Q648" s="6">
        <f t="shared" si="73"/>
        <v>0.14583333332848269</v>
      </c>
      <c r="R648" s="2">
        <f>IF(A648=orden_agrupada!A648,orden_agrupada!D648/60,-1)</f>
        <v>0.65</v>
      </c>
      <c r="S648" s="6">
        <f t="shared" si="74"/>
        <v>0.11874999999514936</v>
      </c>
      <c r="T648" s="6" t="str">
        <f t="shared" si="75"/>
        <v>SI</v>
      </c>
      <c r="U648" s="6" t="str">
        <f t="shared" si="76"/>
        <v>jueves</v>
      </c>
      <c r="V648" s="7">
        <f>IF(A648=orden_agrupada!A648,orden_agrupada!B648,-1)</f>
        <v>98</v>
      </c>
      <c r="W648" s="7">
        <f>IF(A648=orden_agrupada!A648,orden_agrupada!C648,-1)</f>
        <v>40</v>
      </c>
    </row>
    <row r="649" spans="1:23" x14ac:dyDescent="0.3">
      <c r="A649">
        <v>648</v>
      </c>
      <c r="B649" t="s">
        <v>118</v>
      </c>
      <c r="C649">
        <v>1</v>
      </c>
      <c r="D649" s="1">
        <v>45022.124305555553</v>
      </c>
      <c r="E649" s="1">
        <v>45022.204861111109</v>
      </c>
      <c r="F649" t="s">
        <v>26</v>
      </c>
      <c r="G649" t="s">
        <v>40</v>
      </c>
      <c r="H649" t="s">
        <v>27</v>
      </c>
      <c r="I649" s="7">
        <v>17.43</v>
      </c>
      <c r="J649" t="s">
        <v>28</v>
      </c>
      <c r="K649" t="s">
        <v>29</v>
      </c>
      <c r="L649" t="s">
        <v>55</v>
      </c>
      <c r="M649" s="7">
        <f>IF(A649=orden_agrupada!A649,orden_agrupada!B649,-1)+I649</f>
        <v>73.430000000000007</v>
      </c>
      <c r="N649" s="5">
        <f t="shared" si="70"/>
        <v>45022.124305555553</v>
      </c>
      <c r="O649" s="6">
        <f t="shared" si="71"/>
        <v>45022.124305555553</v>
      </c>
      <c r="P649" s="6">
        <f t="shared" si="72"/>
        <v>45022.204861111109</v>
      </c>
      <c r="Q649" s="6">
        <f t="shared" si="73"/>
        <v>8.0555555556202307E-2</v>
      </c>
      <c r="R649" s="2">
        <f>IF(A649=orden_agrupada!A649,orden_agrupada!D649/60,-1)</f>
        <v>0.78333333333333333</v>
      </c>
      <c r="S649" s="6">
        <f t="shared" si="74"/>
        <v>4.7916666667313423E-2</v>
      </c>
      <c r="T649" s="6" t="str">
        <f t="shared" si="75"/>
        <v>SI</v>
      </c>
      <c r="U649" s="6" t="str">
        <f t="shared" si="76"/>
        <v>jueves</v>
      </c>
      <c r="V649" s="7">
        <f>IF(A649=orden_agrupada!A649,orden_agrupada!B649,-1)</f>
        <v>56</v>
      </c>
      <c r="W649" s="7">
        <f>IF(A649=orden_agrupada!A649,orden_agrupada!C649,-1)</f>
        <v>24</v>
      </c>
    </row>
    <row r="650" spans="1:23" x14ac:dyDescent="0.3">
      <c r="A650">
        <v>649</v>
      </c>
      <c r="B650" t="s">
        <v>547</v>
      </c>
      <c r="C650">
        <v>1</v>
      </c>
      <c r="D650" s="1">
        <v>45022.038194444445</v>
      </c>
      <c r="E650" s="1">
        <v>45022.15625</v>
      </c>
      <c r="F650" t="s">
        <v>32</v>
      </c>
      <c r="G650" t="s">
        <v>14</v>
      </c>
      <c r="H650" t="s">
        <v>22</v>
      </c>
      <c r="I650" s="7">
        <v>15.98</v>
      </c>
      <c r="J650" t="s">
        <v>43</v>
      </c>
      <c r="K650" t="s">
        <v>33</v>
      </c>
      <c r="L650" t="s">
        <v>58</v>
      </c>
      <c r="M650" s="7">
        <f>IF(A650=orden_agrupada!A650,orden_agrupada!B650,-1)+I650</f>
        <v>271.98</v>
      </c>
      <c r="N650" s="5">
        <f t="shared" si="70"/>
        <v>45022.038194444445</v>
      </c>
      <c r="O650" s="6">
        <f t="shared" si="71"/>
        <v>45022.038194444445</v>
      </c>
      <c r="P650" s="6">
        <f t="shared" si="72"/>
        <v>45022.15625</v>
      </c>
      <c r="Q650" s="6">
        <f t="shared" si="73"/>
        <v>0.12847222222141377</v>
      </c>
      <c r="R650" s="2">
        <f>IF(A650=orden_agrupada!A650,orden_agrupada!D650/60,-1)</f>
        <v>1.8166666666666667</v>
      </c>
      <c r="S650" s="6">
        <f t="shared" si="74"/>
        <v>5.2777777776969334E-2</v>
      </c>
      <c r="T650" s="6" t="str">
        <f t="shared" si="75"/>
        <v>SI</v>
      </c>
      <c r="U650" s="6" t="str">
        <f t="shared" si="76"/>
        <v>jueves</v>
      </c>
      <c r="V650" s="7">
        <f>IF(A650=orden_agrupada!A650,orden_agrupada!B650,-1)</f>
        <v>256</v>
      </c>
      <c r="W650" s="7">
        <f>IF(A650=orden_agrupada!A650,orden_agrupada!C650,-1)</f>
        <v>106</v>
      </c>
    </row>
    <row r="651" spans="1:23" x14ac:dyDescent="0.3">
      <c r="A651">
        <v>650</v>
      </c>
      <c r="B651" t="s">
        <v>484</v>
      </c>
      <c r="C651">
        <v>3</v>
      </c>
      <c r="D651" s="1">
        <v>45023.147916666669</v>
      </c>
      <c r="E651" s="1">
        <v>45023.209722222222</v>
      </c>
      <c r="F651" t="s">
        <v>13</v>
      </c>
      <c r="G651" t="s">
        <v>14</v>
      </c>
      <c r="H651" t="s">
        <v>15</v>
      </c>
      <c r="I651" s="7">
        <v>38.21</v>
      </c>
      <c r="J651" t="s">
        <v>28</v>
      </c>
      <c r="K651" t="s">
        <v>79</v>
      </c>
      <c r="L651" t="s">
        <v>90</v>
      </c>
      <c r="M651" s="7">
        <f>IF(A651=orden_agrupada!A651,orden_agrupada!B651,-1)+I651</f>
        <v>275.20999999999998</v>
      </c>
      <c r="N651" s="5">
        <f t="shared" si="70"/>
        <v>45023.147916666669</v>
      </c>
      <c r="O651" s="6">
        <f t="shared" si="71"/>
        <v>45023.147916666669</v>
      </c>
      <c r="P651" s="6">
        <f t="shared" si="72"/>
        <v>45023.209722222222</v>
      </c>
      <c r="Q651" s="6">
        <f t="shared" si="73"/>
        <v>6.1805555553291924E-2</v>
      </c>
      <c r="R651" s="2">
        <f>IF(A651=orden_agrupada!A651,orden_agrupada!D651/60,-1)</f>
        <v>1.2666666666666666</v>
      </c>
      <c r="S651" s="6">
        <f t="shared" si="74"/>
        <v>9.0277777755141536E-3</v>
      </c>
      <c r="T651" s="6" t="str">
        <f t="shared" si="75"/>
        <v>SI</v>
      </c>
      <c r="U651" s="6" t="str">
        <f t="shared" si="76"/>
        <v>viernes</v>
      </c>
      <c r="V651" s="7">
        <f>IF(A651=orden_agrupada!A651,orden_agrupada!B651,-1)</f>
        <v>237</v>
      </c>
      <c r="W651" s="7">
        <f>IF(A651=orden_agrupada!A651,orden_agrupada!C651,-1)</f>
        <v>95</v>
      </c>
    </row>
    <row r="652" spans="1:23" x14ac:dyDescent="0.3">
      <c r="A652">
        <v>651</v>
      </c>
      <c r="B652" t="s">
        <v>548</v>
      </c>
      <c r="C652">
        <v>4</v>
      </c>
      <c r="D652" s="1">
        <v>45023.086111111108</v>
      </c>
      <c r="E652" s="1">
        <v>45023.238888888889</v>
      </c>
      <c r="F652" t="s">
        <v>36</v>
      </c>
      <c r="G652" t="s">
        <v>40</v>
      </c>
      <c r="H652" t="s">
        <v>27</v>
      </c>
      <c r="I652" s="7">
        <v>20.27</v>
      </c>
      <c r="J652" t="s">
        <v>28</v>
      </c>
      <c r="K652" t="s">
        <v>79</v>
      </c>
      <c r="L652" t="s">
        <v>30</v>
      </c>
      <c r="M652" s="7">
        <f>IF(A652=orden_agrupada!A652,orden_agrupada!B652,-1)+I652</f>
        <v>229.27</v>
      </c>
      <c r="N652" s="5">
        <f t="shared" si="70"/>
        <v>45023.086111111108</v>
      </c>
      <c r="O652" s="6">
        <f t="shared" si="71"/>
        <v>45023.086111111108</v>
      </c>
      <c r="P652" s="6">
        <f t="shared" si="72"/>
        <v>45023.238888888889</v>
      </c>
      <c r="Q652" s="6">
        <f t="shared" si="73"/>
        <v>0.15277777778101154</v>
      </c>
      <c r="R652" s="2">
        <f>IF(A652=orden_agrupada!A652,orden_agrupada!D652/60,-1)</f>
        <v>1.4666666666666666</v>
      </c>
      <c r="S652" s="6">
        <f t="shared" si="74"/>
        <v>9.1666666669900435E-2</v>
      </c>
      <c r="T652" s="6" t="str">
        <f t="shared" si="75"/>
        <v>SI</v>
      </c>
      <c r="U652" s="6" t="str">
        <f t="shared" si="76"/>
        <v>viernes</v>
      </c>
      <c r="V652" s="7">
        <f>IF(A652=orden_agrupada!A652,orden_agrupada!B652,-1)</f>
        <v>209</v>
      </c>
      <c r="W652" s="7">
        <f>IF(A652=orden_agrupada!A652,orden_agrupada!C652,-1)</f>
        <v>80</v>
      </c>
    </row>
    <row r="653" spans="1:23" x14ac:dyDescent="0.3">
      <c r="A653">
        <v>652</v>
      </c>
      <c r="B653" t="s">
        <v>492</v>
      </c>
      <c r="C653">
        <v>5</v>
      </c>
      <c r="D653" s="1">
        <v>45023.004166666666</v>
      </c>
      <c r="E653" s="1">
        <v>45023.101388888892</v>
      </c>
      <c r="F653" t="s">
        <v>26</v>
      </c>
      <c r="G653" t="s">
        <v>14</v>
      </c>
      <c r="H653" t="s">
        <v>15</v>
      </c>
      <c r="I653" s="7">
        <v>23.26</v>
      </c>
      <c r="J653" t="s">
        <v>43</v>
      </c>
      <c r="K653" t="s">
        <v>52</v>
      </c>
      <c r="L653" t="s">
        <v>24</v>
      </c>
      <c r="M653" s="7">
        <f>IF(A653=orden_agrupada!A653,orden_agrupada!B653,-1)+I653</f>
        <v>193.26</v>
      </c>
      <c r="N653" s="5">
        <f t="shared" si="70"/>
        <v>45023.004166666666</v>
      </c>
      <c r="O653" s="6">
        <f t="shared" si="71"/>
        <v>45023.004166666666</v>
      </c>
      <c r="P653" s="6">
        <f t="shared" si="72"/>
        <v>45023.101388888892</v>
      </c>
      <c r="Q653" s="6">
        <f t="shared" si="73"/>
        <v>0.10763888889293109</v>
      </c>
      <c r="R653" s="2">
        <f>IF(A653=orden_agrupada!A653,orden_agrupada!D653/60,-1)</f>
        <v>0.83333333333333337</v>
      </c>
      <c r="S653" s="6">
        <f t="shared" si="74"/>
        <v>7.2916666670708868E-2</v>
      </c>
      <c r="T653" s="6" t="str">
        <f t="shared" si="75"/>
        <v>SI</v>
      </c>
      <c r="U653" s="6" t="str">
        <f t="shared" si="76"/>
        <v>viernes</v>
      </c>
      <c r="V653" s="7">
        <f>IF(A653=orden_agrupada!A653,orden_agrupada!B653,-1)</f>
        <v>170</v>
      </c>
      <c r="W653" s="7">
        <f>IF(A653=orden_agrupada!A653,orden_agrupada!C653,-1)</f>
        <v>66</v>
      </c>
    </row>
    <row r="654" spans="1:23" x14ac:dyDescent="0.3">
      <c r="A654">
        <v>653</v>
      </c>
      <c r="B654" t="s">
        <v>549</v>
      </c>
      <c r="C654">
        <v>5</v>
      </c>
      <c r="D654" s="1">
        <v>45023.104861111111</v>
      </c>
      <c r="E654" s="1">
        <v>45023.180555555555</v>
      </c>
      <c r="F654" t="s">
        <v>20</v>
      </c>
      <c r="G654" t="s">
        <v>14</v>
      </c>
      <c r="H654" t="s">
        <v>27</v>
      </c>
      <c r="I654" s="7">
        <v>34.33</v>
      </c>
      <c r="J654" t="s">
        <v>28</v>
      </c>
      <c r="K654" t="s">
        <v>44</v>
      </c>
      <c r="L654" t="s">
        <v>55</v>
      </c>
      <c r="M654" s="7">
        <f>IF(A654=orden_agrupada!A654,orden_agrupada!B654,-1)+I654</f>
        <v>278.33</v>
      </c>
      <c r="N654" s="5">
        <f t="shared" si="70"/>
        <v>45023.104861111111</v>
      </c>
      <c r="O654" s="6">
        <f t="shared" si="71"/>
        <v>45023.104861111111</v>
      </c>
      <c r="P654" s="6">
        <f t="shared" si="72"/>
        <v>45023.180555555555</v>
      </c>
      <c r="Q654" s="6">
        <f t="shared" si="73"/>
        <v>7.5694444443797693E-2</v>
      </c>
      <c r="R654" s="2">
        <f>IF(A654=orden_agrupada!A654,orden_agrupada!D654/60,-1)</f>
        <v>2.5</v>
      </c>
      <c r="S654" s="6">
        <f t="shared" si="74"/>
        <v>0</v>
      </c>
      <c r="T654" s="6" t="str">
        <f t="shared" si="75"/>
        <v>NO</v>
      </c>
      <c r="U654" s="6" t="str">
        <f t="shared" si="76"/>
        <v>viernes</v>
      </c>
      <c r="V654" s="7">
        <f>IF(A654=orden_agrupada!A654,orden_agrupada!B654,-1)</f>
        <v>244</v>
      </c>
      <c r="W654" s="7">
        <f>IF(A654=orden_agrupada!A654,orden_agrupada!C654,-1)</f>
        <v>100</v>
      </c>
    </row>
    <row r="655" spans="1:23" x14ac:dyDescent="0.3">
      <c r="A655">
        <v>654</v>
      </c>
      <c r="B655" t="s">
        <v>550</v>
      </c>
      <c r="C655">
        <v>5</v>
      </c>
      <c r="D655" s="1">
        <v>45023.001388888886</v>
      </c>
      <c r="E655" s="1">
        <v>45023.072222222225</v>
      </c>
      <c r="F655" t="s">
        <v>32</v>
      </c>
      <c r="G655" t="s">
        <v>40</v>
      </c>
      <c r="H655" t="s">
        <v>27</v>
      </c>
      <c r="I655" s="7">
        <v>23.98</v>
      </c>
      <c r="J655" t="s">
        <v>43</v>
      </c>
      <c r="K655" t="s">
        <v>52</v>
      </c>
      <c r="L655" t="s">
        <v>47</v>
      </c>
      <c r="M655" s="7">
        <f>IF(A655=orden_agrupada!A655,orden_agrupada!B655,-1)+I655</f>
        <v>65.98</v>
      </c>
      <c r="N655" s="5">
        <f t="shared" si="70"/>
        <v>45023.001388888886</v>
      </c>
      <c r="O655" s="6">
        <f t="shared" si="71"/>
        <v>45023.001388888886</v>
      </c>
      <c r="P655" s="6">
        <f t="shared" si="72"/>
        <v>45023.072222222225</v>
      </c>
      <c r="Q655" s="6">
        <f t="shared" si="73"/>
        <v>8.1250000005335707E-2</v>
      </c>
      <c r="R655" s="2">
        <f>IF(A655=orden_agrupada!A655,orden_agrupada!D655/60,-1)</f>
        <v>0.73333333333333328</v>
      </c>
      <c r="S655" s="6">
        <f t="shared" si="74"/>
        <v>5.0694444449780156E-2</v>
      </c>
      <c r="T655" s="6" t="str">
        <f t="shared" si="75"/>
        <v>SI</v>
      </c>
      <c r="U655" s="6" t="str">
        <f t="shared" si="76"/>
        <v>viernes</v>
      </c>
      <c r="V655" s="7">
        <f>IF(A655=orden_agrupada!A655,orden_agrupada!B655,-1)</f>
        <v>42</v>
      </c>
      <c r="W655" s="7">
        <f>IF(A655=orden_agrupada!A655,orden_agrupada!C655,-1)</f>
        <v>17</v>
      </c>
    </row>
    <row r="656" spans="1:23" x14ac:dyDescent="0.3">
      <c r="A656">
        <v>655</v>
      </c>
      <c r="B656" t="s">
        <v>551</v>
      </c>
      <c r="C656">
        <v>4</v>
      </c>
      <c r="D656" s="1">
        <v>45023.052083333336</v>
      </c>
      <c r="E656" s="1">
        <v>45023.200694444444</v>
      </c>
      <c r="F656" t="s">
        <v>32</v>
      </c>
      <c r="G656" t="s">
        <v>14</v>
      </c>
      <c r="H656" t="s">
        <v>22</v>
      </c>
      <c r="I656" s="7">
        <v>21.7</v>
      </c>
      <c r="J656" t="s">
        <v>16</v>
      </c>
      <c r="K656" t="s">
        <v>29</v>
      </c>
      <c r="L656" t="s">
        <v>24</v>
      </c>
      <c r="M656" s="7">
        <f>IF(A656=orden_agrupada!A656,orden_agrupada!B656,-1)+I656</f>
        <v>114.7</v>
      </c>
      <c r="N656" s="5">
        <f t="shared" si="70"/>
        <v>45023.052083333336</v>
      </c>
      <c r="O656" s="6">
        <f t="shared" si="71"/>
        <v>45023.052083333336</v>
      </c>
      <c r="P656" s="6">
        <f t="shared" si="72"/>
        <v>45023.200694444444</v>
      </c>
      <c r="Q656" s="6">
        <f t="shared" si="73"/>
        <v>0.14861111110803904</v>
      </c>
      <c r="R656" s="2">
        <f>IF(A656=orden_agrupada!A656,orden_agrupada!D656/60,-1)</f>
        <v>0.6</v>
      </c>
      <c r="S656" s="6">
        <f t="shared" si="74"/>
        <v>0.12361111110803905</v>
      </c>
      <c r="T656" s="6" t="str">
        <f t="shared" si="75"/>
        <v>SI</v>
      </c>
      <c r="U656" s="6" t="str">
        <f t="shared" si="76"/>
        <v>viernes</v>
      </c>
      <c r="V656" s="7">
        <f>IF(A656=orden_agrupada!A656,orden_agrupada!B656,-1)</f>
        <v>93</v>
      </c>
      <c r="W656" s="7">
        <f>IF(A656=orden_agrupada!A656,orden_agrupada!C656,-1)</f>
        <v>36</v>
      </c>
    </row>
    <row r="657" spans="1:23" x14ac:dyDescent="0.3">
      <c r="A657">
        <v>656</v>
      </c>
      <c r="B657" t="s">
        <v>552</v>
      </c>
      <c r="C657">
        <v>6</v>
      </c>
      <c r="D657" s="1">
        <v>45023.15</v>
      </c>
      <c r="E657" s="1">
        <v>45023.277777777781</v>
      </c>
      <c r="F657" t="s">
        <v>20</v>
      </c>
      <c r="G657" t="s">
        <v>40</v>
      </c>
      <c r="H657" t="s">
        <v>27</v>
      </c>
      <c r="I657" s="7">
        <v>31.23</v>
      </c>
      <c r="J657" t="s">
        <v>16</v>
      </c>
      <c r="K657" t="s">
        <v>79</v>
      </c>
      <c r="L657" t="s">
        <v>106</v>
      </c>
      <c r="M657" s="7">
        <f>IF(A657=orden_agrupada!A657,orden_agrupada!B657,-1)+I657</f>
        <v>188.23</v>
      </c>
      <c r="N657" s="5">
        <f t="shared" si="70"/>
        <v>45023.15</v>
      </c>
      <c r="O657" s="6">
        <f t="shared" si="71"/>
        <v>45023.15</v>
      </c>
      <c r="P657" s="6">
        <f t="shared" si="72"/>
        <v>45023.277777777781</v>
      </c>
      <c r="Q657" s="6">
        <f t="shared" si="73"/>
        <v>0.12777777777955635</v>
      </c>
      <c r="R657" s="2">
        <f>IF(A657=orden_agrupada!A657,orden_agrupada!D657/60,-1)</f>
        <v>1.8333333333333333</v>
      </c>
      <c r="S657" s="6">
        <f t="shared" si="74"/>
        <v>5.1388888890667464E-2</v>
      </c>
      <c r="T657" s="6" t="str">
        <f t="shared" si="75"/>
        <v>SI</v>
      </c>
      <c r="U657" s="6" t="str">
        <f t="shared" si="76"/>
        <v>viernes</v>
      </c>
      <c r="V657" s="7">
        <f>IF(A657=orden_agrupada!A657,orden_agrupada!B657,-1)</f>
        <v>157</v>
      </c>
      <c r="W657" s="7">
        <f>IF(A657=orden_agrupada!A657,orden_agrupada!C657,-1)</f>
        <v>63</v>
      </c>
    </row>
    <row r="658" spans="1:23" x14ac:dyDescent="0.3">
      <c r="A658">
        <v>657</v>
      </c>
      <c r="B658" t="s">
        <v>553</v>
      </c>
      <c r="C658">
        <v>2</v>
      </c>
      <c r="D658" s="1">
        <v>45023.035416666666</v>
      </c>
      <c r="E658" s="1">
        <v>45023.171527777777</v>
      </c>
      <c r="F658" t="s">
        <v>20</v>
      </c>
      <c r="G658" t="s">
        <v>14</v>
      </c>
      <c r="H658" t="s">
        <v>22</v>
      </c>
      <c r="I658" s="7">
        <v>44.2</v>
      </c>
      <c r="J658" t="s">
        <v>16</v>
      </c>
      <c r="K658" t="s">
        <v>67</v>
      </c>
      <c r="L658" t="s">
        <v>30</v>
      </c>
      <c r="M658" s="7">
        <f>IF(A658=orden_agrupada!A658,orden_agrupada!B658,-1)+I658</f>
        <v>240.2</v>
      </c>
      <c r="N658" s="5">
        <f t="shared" si="70"/>
        <v>45023.035416666666</v>
      </c>
      <c r="O658" s="6">
        <f t="shared" si="71"/>
        <v>45023.035416666666</v>
      </c>
      <c r="P658" s="6">
        <f t="shared" si="72"/>
        <v>45023.171527777777</v>
      </c>
      <c r="Q658" s="6">
        <f t="shared" si="73"/>
        <v>0.13611111111094942</v>
      </c>
      <c r="R658" s="2">
        <f>IF(A658=orden_agrupada!A658,orden_agrupada!D658/60,-1)</f>
        <v>2.2333333333333334</v>
      </c>
      <c r="S658" s="6">
        <f t="shared" si="74"/>
        <v>4.3055555555393865E-2</v>
      </c>
      <c r="T658" s="6" t="str">
        <f t="shared" si="75"/>
        <v>SI</v>
      </c>
      <c r="U658" s="6" t="str">
        <f t="shared" si="76"/>
        <v>viernes</v>
      </c>
      <c r="V658" s="7">
        <f>IF(A658=orden_agrupada!A658,orden_agrupada!B658,-1)</f>
        <v>196</v>
      </c>
      <c r="W658" s="7">
        <f>IF(A658=orden_agrupada!A658,orden_agrupada!C658,-1)</f>
        <v>76</v>
      </c>
    </row>
    <row r="659" spans="1:23" x14ac:dyDescent="0.3">
      <c r="A659">
        <v>658</v>
      </c>
      <c r="B659" t="s">
        <v>554</v>
      </c>
      <c r="C659">
        <v>5</v>
      </c>
      <c r="D659" s="1">
        <v>45023.071527777778</v>
      </c>
      <c r="E659" s="1">
        <v>45023.209722222222</v>
      </c>
      <c r="F659" t="s">
        <v>32</v>
      </c>
      <c r="G659" t="s">
        <v>21</v>
      </c>
      <c r="H659" t="s">
        <v>22</v>
      </c>
      <c r="I659" s="7">
        <v>31.27</v>
      </c>
      <c r="J659" t="s">
        <v>16</v>
      </c>
      <c r="K659" t="s">
        <v>29</v>
      </c>
      <c r="L659" t="s">
        <v>45</v>
      </c>
      <c r="M659" s="7">
        <f>IF(A659=orden_agrupada!A659,orden_agrupada!B659,-1)+I659</f>
        <v>117.27</v>
      </c>
      <c r="N659" s="5">
        <f t="shared" si="70"/>
        <v>45023.071527777778</v>
      </c>
      <c r="O659" s="6">
        <f t="shared" si="71"/>
        <v>45023.071527777778</v>
      </c>
      <c r="P659" s="6">
        <f t="shared" si="72"/>
        <v>45023.209722222222</v>
      </c>
      <c r="Q659" s="6">
        <f t="shared" si="73"/>
        <v>0.13819444444379769</v>
      </c>
      <c r="R659" s="2">
        <f>IF(A659=orden_agrupada!A659,orden_agrupada!D659/60,-1)</f>
        <v>0.8</v>
      </c>
      <c r="S659" s="6">
        <f t="shared" si="74"/>
        <v>0.10486111111046437</v>
      </c>
      <c r="T659" s="6" t="str">
        <f t="shared" si="75"/>
        <v>SI</v>
      </c>
      <c r="U659" s="6" t="str">
        <f t="shared" si="76"/>
        <v>viernes</v>
      </c>
      <c r="V659" s="7">
        <f>IF(A659=orden_agrupada!A659,orden_agrupada!B659,-1)</f>
        <v>86</v>
      </c>
      <c r="W659" s="7">
        <f>IF(A659=orden_agrupada!A659,orden_agrupada!C659,-1)</f>
        <v>35</v>
      </c>
    </row>
    <row r="660" spans="1:23" x14ac:dyDescent="0.3">
      <c r="A660">
        <v>659</v>
      </c>
      <c r="B660" t="s">
        <v>282</v>
      </c>
      <c r="C660">
        <v>4</v>
      </c>
      <c r="D660" s="1">
        <v>45023.118055555555</v>
      </c>
      <c r="E660" s="1">
        <v>45023.168749999997</v>
      </c>
      <c r="F660" t="s">
        <v>36</v>
      </c>
      <c r="G660" t="s">
        <v>14</v>
      </c>
      <c r="H660" t="s">
        <v>27</v>
      </c>
      <c r="I660" s="7">
        <v>35.24</v>
      </c>
      <c r="J660" t="s">
        <v>43</v>
      </c>
      <c r="K660" t="s">
        <v>37</v>
      </c>
      <c r="L660" t="s">
        <v>58</v>
      </c>
      <c r="M660" s="7">
        <f>IF(A660=orden_agrupada!A660,orden_agrupada!B660,-1)+I660</f>
        <v>122.24000000000001</v>
      </c>
      <c r="N660" s="5">
        <f t="shared" si="70"/>
        <v>45023.118055555555</v>
      </c>
      <c r="O660" s="6">
        <f t="shared" si="71"/>
        <v>45023.118055555555</v>
      </c>
      <c r="P660" s="6">
        <f t="shared" si="72"/>
        <v>45023.168749999997</v>
      </c>
      <c r="Q660" s="6">
        <f t="shared" si="73"/>
        <v>6.1111111109009165E-2</v>
      </c>
      <c r="R660" s="2">
        <f>IF(A660=orden_agrupada!A660,orden_agrupada!D660/60,-1)</f>
        <v>0.51666666666666672</v>
      </c>
      <c r="S660" s="6">
        <f t="shared" si="74"/>
        <v>3.9583333331231388E-2</v>
      </c>
      <c r="T660" s="6" t="str">
        <f t="shared" si="75"/>
        <v>SI</v>
      </c>
      <c r="U660" s="6" t="str">
        <f t="shared" si="76"/>
        <v>viernes</v>
      </c>
      <c r="V660" s="7">
        <f>IF(A660=orden_agrupada!A660,orden_agrupada!B660,-1)</f>
        <v>87</v>
      </c>
      <c r="W660" s="7">
        <f>IF(A660=orden_agrupada!A660,orden_agrupada!C660,-1)</f>
        <v>36</v>
      </c>
    </row>
    <row r="661" spans="1:23" x14ac:dyDescent="0.3">
      <c r="A661">
        <v>660</v>
      </c>
      <c r="B661" t="s">
        <v>555</v>
      </c>
      <c r="C661">
        <v>4</v>
      </c>
      <c r="D661" s="1">
        <v>45023.080555555556</v>
      </c>
      <c r="E661" s="1">
        <v>45023.243750000001</v>
      </c>
      <c r="F661" t="s">
        <v>26</v>
      </c>
      <c r="G661" t="s">
        <v>21</v>
      </c>
      <c r="H661" t="s">
        <v>27</v>
      </c>
      <c r="I661" s="7">
        <v>15.91</v>
      </c>
      <c r="J661" t="s">
        <v>16</v>
      </c>
      <c r="K661" t="s">
        <v>29</v>
      </c>
      <c r="L661" t="s">
        <v>38</v>
      </c>
      <c r="M661" s="7">
        <f>IF(A661=orden_agrupada!A661,orden_agrupada!B661,-1)+I661</f>
        <v>223.91</v>
      </c>
      <c r="N661" s="5">
        <f t="shared" si="70"/>
        <v>45023.080555555556</v>
      </c>
      <c r="O661" s="6">
        <f t="shared" si="71"/>
        <v>45023.080555555556</v>
      </c>
      <c r="P661" s="6">
        <f t="shared" si="72"/>
        <v>45023.243750000001</v>
      </c>
      <c r="Q661" s="6">
        <f t="shared" si="73"/>
        <v>0.16319444444525288</v>
      </c>
      <c r="R661" s="2">
        <f>IF(A661=orden_agrupada!A661,orden_agrupada!D661/60,-1)</f>
        <v>0.75</v>
      </c>
      <c r="S661" s="6">
        <f t="shared" si="74"/>
        <v>0.13194444444525288</v>
      </c>
      <c r="T661" s="6" t="str">
        <f t="shared" si="75"/>
        <v>SI</v>
      </c>
      <c r="U661" s="6" t="str">
        <f t="shared" si="76"/>
        <v>viernes</v>
      </c>
      <c r="V661" s="7">
        <f>IF(A661=orden_agrupada!A661,orden_agrupada!B661,-1)</f>
        <v>208</v>
      </c>
      <c r="W661" s="7">
        <f>IF(A661=orden_agrupada!A661,orden_agrupada!C661,-1)</f>
        <v>82</v>
      </c>
    </row>
    <row r="662" spans="1:23" x14ac:dyDescent="0.3">
      <c r="A662">
        <v>661</v>
      </c>
      <c r="B662" t="s">
        <v>165</v>
      </c>
      <c r="C662">
        <v>4</v>
      </c>
      <c r="D662" s="1">
        <v>45023.140277777777</v>
      </c>
      <c r="E662" s="1">
        <v>45023.286111111112</v>
      </c>
      <c r="F662" t="s">
        <v>36</v>
      </c>
      <c r="G662" t="s">
        <v>40</v>
      </c>
      <c r="H662" t="s">
        <v>27</v>
      </c>
      <c r="I662" s="7">
        <v>32.54</v>
      </c>
      <c r="J662" t="s">
        <v>43</v>
      </c>
      <c r="K662" t="s">
        <v>79</v>
      </c>
      <c r="L662" t="s">
        <v>106</v>
      </c>
      <c r="M662" s="7">
        <f>IF(A662=orden_agrupada!A662,orden_agrupada!B662,-1)+I662</f>
        <v>238.54</v>
      </c>
      <c r="N662" s="5">
        <f t="shared" si="70"/>
        <v>45023.140277777777</v>
      </c>
      <c r="O662" s="6">
        <f t="shared" si="71"/>
        <v>45023.140277777777</v>
      </c>
      <c r="P662" s="6">
        <f t="shared" si="72"/>
        <v>45023.286111111112</v>
      </c>
      <c r="Q662" s="6">
        <f t="shared" si="73"/>
        <v>0.15625000000242531</v>
      </c>
      <c r="R662" s="2">
        <f>IF(A662=orden_agrupada!A662,orden_agrupada!D662/60,-1)</f>
        <v>2.25</v>
      </c>
      <c r="S662" s="6">
        <f t="shared" si="74"/>
        <v>6.250000000242531E-2</v>
      </c>
      <c r="T662" s="6" t="str">
        <f t="shared" si="75"/>
        <v>SI</v>
      </c>
      <c r="U662" s="6" t="str">
        <f t="shared" si="76"/>
        <v>viernes</v>
      </c>
      <c r="V662" s="7">
        <f>IF(A662=orden_agrupada!A662,orden_agrupada!B662,-1)</f>
        <v>206</v>
      </c>
      <c r="W662" s="7">
        <f>IF(A662=orden_agrupada!A662,orden_agrupada!C662,-1)</f>
        <v>83</v>
      </c>
    </row>
    <row r="663" spans="1:23" x14ac:dyDescent="0.3">
      <c r="A663">
        <v>662</v>
      </c>
      <c r="B663" t="s">
        <v>556</v>
      </c>
      <c r="C663">
        <v>4</v>
      </c>
      <c r="D663" s="1">
        <v>45023.084027777775</v>
      </c>
      <c r="E663" s="1">
        <v>45023.209722222222</v>
      </c>
      <c r="F663" t="s">
        <v>20</v>
      </c>
      <c r="G663" t="s">
        <v>14</v>
      </c>
      <c r="H663" t="s">
        <v>27</v>
      </c>
      <c r="I663" s="7">
        <v>11.64</v>
      </c>
      <c r="J663" t="s">
        <v>28</v>
      </c>
      <c r="K663" t="s">
        <v>49</v>
      </c>
      <c r="L663" t="s">
        <v>18</v>
      </c>
      <c r="M663" s="7">
        <f>IF(A663=orden_agrupada!A663,orden_agrupada!B663,-1)+I663</f>
        <v>144.63999999999999</v>
      </c>
      <c r="N663" s="5">
        <f t="shared" si="70"/>
        <v>45023.084027777775</v>
      </c>
      <c r="O663" s="6">
        <f t="shared" si="71"/>
        <v>45023.084027777775</v>
      </c>
      <c r="P663" s="6">
        <f t="shared" si="72"/>
        <v>45023.209722222222</v>
      </c>
      <c r="Q663" s="6">
        <f t="shared" si="73"/>
        <v>0.12569444444670808</v>
      </c>
      <c r="R663" s="2">
        <f>IF(A663=orden_agrupada!A663,orden_agrupada!D663/60,-1)</f>
        <v>1.4166666666666667</v>
      </c>
      <c r="S663" s="6">
        <f t="shared" si="74"/>
        <v>6.6666666668930299E-2</v>
      </c>
      <c r="T663" s="6" t="str">
        <f t="shared" si="75"/>
        <v>SI</v>
      </c>
      <c r="U663" s="6" t="str">
        <f t="shared" si="76"/>
        <v>viernes</v>
      </c>
      <c r="V663" s="7">
        <f>IF(A663=orden_agrupada!A663,orden_agrupada!B663,-1)</f>
        <v>133</v>
      </c>
      <c r="W663" s="7">
        <f>IF(A663=orden_agrupada!A663,orden_agrupada!C663,-1)</f>
        <v>54</v>
      </c>
    </row>
    <row r="664" spans="1:23" x14ac:dyDescent="0.3">
      <c r="A664">
        <v>663</v>
      </c>
      <c r="B664" t="s">
        <v>557</v>
      </c>
      <c r="C664">
        <v>1</v>
      </c>
      <c r="D664" s="1">
        <v>45023.04791666667</v>
      </c>
      <c r="E664" s="1">
        <v>45023.157638888886</v>
      </c>
      <c r="F664" t="s">
        <v>20</v>
      </c>
      <c r="G664" t="s">
        <v>14</v>
      </c>
      <c r="H664" t="s">
        <v>22</v>
      </c>
      <c r="I664" s="7">
        <v>41.8</v>
      </c>
      <c r="J664" t="s">
        <v>43</v>
      </c>
      <c r="K664" t="s">
        <v>17</v>
      </c>
      <c r="L664" t="s">
        <v>71</v>
      </c>
      <c r="M664" s="7">
        <f>IF(A664=orden_agrupada!A664,orden_agrupada!B664,-1)+I664</f>
        <v>155.80000000000001</v>
      </c>
      <c r="N664" s="5">
        <f t="shared" si="70"/>
        <v>45023.04791666667</v>
      </c>
      <c r="O664" s="6">
        <f t="shared" si="71"/>
        <v>45023.04791666667</v>
      </c>
      <c r="P664" s="6">
        <f t="shared" si="72"/>
        <v>45023.157638888886</v>
      </c>
      <c r="Q664" s="6">
        <f t="shared" si="73"/>
        <v>0.12013888888274475</v>
      </c>
      <c r="R664" s="2">
        <f>IF(A664=orden_agrupada!A664,orden_agrupada!D664/60,-1)</f>
        <v>1.45</v>
      </c>
      <c r="S664" s="6">
        <f t="shared" si="74"/>
        <v>5.9722222216078091E-2</v>
      </c>
      <c r="T664" s="6" t="str">
        <f t="shared" si="75"/>
        <v>SI</v>
      </c>
      <c r="U664" s="6" t="str">
        <f t="shared" si="76"/>
        <v>viernes</v>
      </c>
      <c r="V664" s="7">
        <f>IF(A664=orden_agrupada!A664,orden_agrupada!B664,-1)</f>
        <v>114</v>
      </c>
      <c r="W664" s="7">
        <f>IF(A664=orden_agrupada!A664,orden_agrupada!C664,-1)</f>
        <v>48</v>
      </c>
    </row>
    <row r="665" spans="1:23" x14ac:dyDescent="0.3">
      <c r="A665">
        <v>664</v>
      </c>
      <c r="B665" t="s">
        <v>558</v>
      </c>
      <c r="C665">
        <v>6</v>
      </c>
      <c r="D665" s="1">
        <v>45023.065972222219</v>
      </c>
      <c r="E665" s="1">
        <v>45023.161805555559</v>
      </c>
      <c r="F665" t="s">
        <v>36</v>
      </c>
      <c r="G665" t="s">
        <v>21</v>
      </c>
      <c r="H665" t="s">
        <v>15</v>
      </c>
      <c r="I665" s="7">
        <v>31.27</v>
      </c>
      <c r="J665" t="s">
        <v>16</v>
      </c>
      <c r="K665" t="s">
        <v>23</v>
      </c>
      <c r="L665" t="s">
        <v>71</v>
      </c>
      <c r="M665" s="7">
        <f>IF(A665=orden_agrupada!A665,orden_agrupada!B665,-1)+I665</f>
        <v>153.27000000000001</v>
      </c>
      <c r="N665" s="5">
        <f t="shared" si="70"/>
        <v>45023.065972222219</v>
      </c>
      <c r="O665" s="6">
        <f t="shared" si="71"/>
        <v>45023.065972222219</v>
      </c>
      <c r="P665" s="6">
        <f t="shared" si="72"/>
        <v>45023.161805555559</v>
      </c>
      <c r="Q665" s="6">
        <f t="shared" si="73"/>
        <v>9.5833333340124227E-2</v>
      </c>
      <c r="R665" s="2">
        <f>IF(A665=orden_agrupada!A665,orden_agrupada!D665/60,-1)</f>
        <v>1.65</v>
      </c>
      <c r="S665" s="6">
        <f t="shared" si="74"/>
        <v>2.7083333340124235E-2</v>
      </c>
      <c r="T665" s="6" t="str">
        <f t="shared" si="75"/>
        <v>SI</v>
      </c>
      <c r="U665" s="6" t="str">
        <f t="shared" si="76"/>
        <v>viernes</v>
      </c>
      <c r="V665" s="7">
        <f>IF(A665=orden_agrupada!A665,orden_agrupada!B665,-1)</f>
        <v>122</v>
      </c>
      <c r="W665" s="7">
        <f>IF(A665=orden_agrupada!A665,orden_agrupada!C665,-1)</f>
        <v>51</v>
      </c>
    </row>
    <row r="666" spans="1:23" x14ac:dyDescent="0.3">
      <c r="A666">
        <v>665</v>
      </c>
      <c r="B666" t="s">
        <v>284</v>
      </c>
      <c r="C666">
        <v>1</v>
      </c>
      <c r="D666" s="1">
        <v>45023.086805555555</v>
      </c>
      <c r="E666" s="1">
        <v>45023.24722222222</v>
      </c>
      <c r="F666" t="s">
        <v>32</v>
      </c>
      <c r="G666" t="s">
        <v>14</v>
      </c>
      <c r="H666" t="s">
        <v>27</v>
      </c>
      <c r="I666" s="7">
        <v>25.32</v>
      </c>
      <c r="J666" t="s">
        <v>43</v>
      </c>
      <c r="K666" t="s">
        <v>49</v>
      </c>
      <c r="L666" t="s">
        <v>81</v>
      </c>
      <c r="M666" s="7">
        <f>IF(A666=orden_agrupada!A666,orden_agrupada!B666,-1)+I666</f>
        <v>154.32</v>
      </c>
      <c r="N666" s="5">
        <f t="shared" si="70"/>
        <v>45023.086805555555</v>
      </c>
      <c r="O666" s="6">
        <f t="shared" si="71"/>
        <v>45023.086805555555</v>
      </c>
      <c r="P666" s="6">
        <f t="shared" si="72"/>
        <v>45023.24722222222</v>
      </c>
      <c r="Q666" s="6">
        <f t="shared" si="73"/>
        <v>0.1708333333323632</v>
      </c>
      <c r="R666" s="2">
        <f>IF(A666=orden_agrupada!A666,orden_agrupada!D666/60,-1)</f>
        <v>0.66666666666666663</v>
      </c>
      <c r="S666" s="6">
        <f t="shared" si="74"/>
        <v>0.14305555555458543</v>
      </c>
      <c r="T666" s="6" t="str">
        <f t="shared" si="75"/>
        <v>SI</v>
      </c>
      <c r="U666" s="6" t="str">
        <f t="shared" si="76"/>
        <v>viernes</v>
      </c>
      <c r="V666" s="7">
        <f>IF(A666=orden_agrupada!A666,orden_agrupada!B666,-1)</f>
        <v>129</v>
      </c>
      <c r="W666" s="7">
        <f>IF(A666=orden_agrupada!A666,orden_agrupada!C666,-1)</f>
        <v>52</v>
      </c>
    </row>
    <row r="667" spans="1:23" x14ac:dyDescent="0.3">
      <c r="A667">
        <v>666</v>
      </c>
      <c r="B667" t="s">
        <v>559</v>
      </c>
      <c r="C667">
        <v>4</v>
      </c>
      <c r="D667" s="1">
        <v>45023.044444444444</v>
      </c>
      <c r="E667" s="1">
        <v>45023.206250000003</v>
      </c>
      <c r="F667" t="s">
        <v>26</v>
      </c>
      <c r="G667" t="s">
        <v>14</v>
      </c>
      <c r="H667" t="s">
        <v>27</v>
      </c>
      <c r="I667" s="7">
        <v>11.86</v>
      </c>
      <c r="J667" t="s">
        <v>28</v>
      </c>
      <c r="K667" t="s">
        <v>33</v>
      </c>
      <c r="L667" t="s">
        <v>60</v>
      </c>
      <c r="M667" s="7">
        <f>IF(A667=orden_agrupada!A667,orden_agrupada!B667,-1)+I667</f>
        <v>51.86</v>
      </c>
      <c r="N667" s="5">
        <f t="shared" si="70"/>
        <v>45023.044444444444</v>
      </c>
      <c r="O667" s="6">
        <f t="shared" si="71"/>
        <v>45023.044444444444</v>
      </c>
      <c r="P667" s="6">
        <f t="shared" si="72"/>
        <v>45023.206250000003</v>
      </c>
      <c r="Q667" s="6">
        <f t="shared" si="73"/>
        <v>0.16180555555911269</v>
      </c>
      <c r="R667" s="2">
        <f>IF(A667=orden_agrupada!A667,orden_agrupada!D667/60,-1)</f>
        <v>0.45</v>
      </c>
      <c r="S667" s="6">
        <f t="shared" si="74"/>
        <v>0.1430555555591127</v>
      </c>
      <c r="T667" s="6" t="str">
        <f t="shared" si="75"/>
        <v>SI</v>
      </c>
      <c r="U667" s="6" t="str">
        <f t="shared" si="76"/>
        <v>viernes</v>
      </c>
      <c r="V667" s="7">
        <f>IF(A667=orden_agrupada!A667,orden_agrupada!B667,-1)</f>
        <v>40</v>
      </c>
      <c r="W667" s="7">
        <f>IF(A667=orden_agrupada!A667,orden_agrupada!C667,-1)</f>
        <v>16</v>
      </c>
    </row>
    <row r="668" spans="1:23" x14ac:dyDescent="0.3">
      <c r="A668">
        <v>667</v>
      </c>
      <c r="B668" t="s">
        <v>560</v>
      </c>
      <c r="C668">
        <v>5</v>
      </c>
      <c r="D668" s="1">
        <v>45023.152083333334</v>
      </c>
      <c r="E668" s="1">
        <v>45023.296527777777</v>
      </c>
      <c r="F668" t="s">
        <v>13</v>
      </c>
      <c r="G668" t="s">
        <v>14</v>
      </c>
      <c r="H668" t="s">
        <v>27</v>
      </c>
      <c r="I668" s="7">
        <v>20.49</v>
      </c>
      <c r="J668" t="s">
        <v>16</v>
      </c>
      <c r="K668" t="s">
        <v>37</v>
      </c>
      <c r="L668" t="s">
        <v>93</v>
      </c>
      <c r="M668" s="7">
        <f>IF(A668=orden_agrupada!A668,orden_agrupada!B668,-1)+I668</f>
        <v>56.489999999999995</v>
      </c>
      <c r="N668" s="5">
        <f t="shared" si="70"/>
        <v>45023.152083333334</v>
      </c>
      <c r="O668" s="6">
        <f t="shared" si="71"/>
        <v>45023.152083333334</v>
      </c>
      <c r="P668" s="6">
        <f t="shared" si="72"/>
        <v>45023.296527777777</v>
      </c>
      <c r="Q668" s="6">
        <f t="shared" si="73"/>
        <v>0.1444444444423425</v>
      </c>
      <c r="R668" s="2">
        <f>IF(A668=orden_agrupada!A668,orden_agrupada!D668/60,-1)</f>
        <v>0.2</v>
      </c>
      <c r="S668" s="6">
        <f t="shared" si="74"/>
        <v>0.13611111110900917</v>
      </c>
      <c r="T668" s="6" t="str">
        <f t="shared" si="75"/>
        <v>SI</v>
      </c>
      <c r="U668" s="6" t="str">
        <f t="shared" si="76"/>
        <v>viernes</v>
      </c>
      <c r="V668" s="7">
        <f>IF(A668=orden_agrupada!A668,orden_agrupada!B668,-1)</f>
        <v>36</v>
      </c>
      <c r="W668" s="7">
        <f>IF(A668=orden_agrupada!A668,orden_agrupada!C668,-1)</f>
        <v>14</v>
      </c>
    </row>
    <row r="669" spans="1:23" x14ac:dyDescent="0.3">
      <c r="A669">
        <v>668</v>
      </c>
      <c r="B669" t="s">
        <v>296</v>
      </c>
      <c r="C669">
        <v>4</v>
      </c>
      <c r="D669" s="1">
        <v>45023.071527777778</v>
      </c>
      <c r="E669" s="1">
        <v>45023.195138888892</v>
      </c>
      <c r="F669" t="s">
        <v>20</v>
      </c>
      <c r="G669" t="s">
        <v>21</v>
      </c>
      <c r="H669" t="s">
        <v>27</v>
      </c>
      <c r="I669" s="7">
        <v>18.61</v>
      </c>
      <c r="J669" t="s">
        <v>16</v>
      </c>
      <c r="K669" t="s">
        <v>49</v>
      </c>
      <c r="L669" t="s">
        <v>74</v>
      </c>
      <c r="M669" s="7">
        <f>IF(A669=orden_agrupada!A669,orden_agrupada!B669,-1)+I669</f>
        <v>219.61</v>
      </c>
      <c r="N669" s="5">
        <f t="shared" si="70"/>
        <v>45023.071527777778</v>
      </c>
      <c r="O669" s="6">
        <f t="shared" si="71"/>
        <v>45023.071527777778</v>
      </c>
      <c r="P669" s="6">
        <f t="shared" si="72"/>
        <v>45023.195138888892</v>
      </c>
      <c r="Q669" s="6">
        <f t="shared" si="73"/>
        <v>0.12361111111385981</v>
      </c>
      <c r="R669" s="2">
        <f>IF(A669=orden_agrupada!A669,orden_agrupada!D669/60,-1)</f>
        <v>1.9166666666666667</v>
      </c>
      <c r="S669" s="6">
        <f t="shared" si="74"/>
        <v>4.3750000002748701E-2</v>
      </c>
      <c r="T669" s="6" t="str">
        <f t="shared" si="75"/>
        <v>SI</v>
      </c>
      <c r="U669" s="6" t="str">
        <f t="shared" si="76"/>
        <v>viernes</v>
      </c>
      <c r="V669" s="7">
        <f>IF(A669=orden_agrupada!A669,orden_agrupada!B669,-1)</f>
        <v>201</v>
      </c>
      <c r="W669" s="7">
        <f>IF(A669=orden_agrupada!A669,orden_agrupada!C669,-1)</f>
        <v>83</v>
      </c>
    </row>
    <row r="670" spans="1:23" x14ac:dyDescent="0.3">
      <c r="A670">
        <v>669</v>
      </c>
      <c r="B670" t="s">
        <v>561</v>
      </c>
      <c r="C670">
        <v>4</v>
      </c>
      <c r="D670" s="1">
        <v>45023.042361111111</v>
      </c>
      <c r="E670" s="1">
        <v>45023.19027777778</v>
      </c>
      <c r="F670" t="s">
        <v>13</v>
      </c>
      <c r="G670" t="s">
        <v>14</v>
      </c>
      <c r="H670" t="s">
        <v>27</v>
      </c>
      <c r="I670" s="7">
        <v>10.68</v>
      </c>
      <c r="J670" t="s">
        <v>28</v>
      </c>
      <c r="K670" t="s">
        <v>44</v>
      </c>
      <c r="L670" t="s">
        <v>24</v>
      </c>
      <c r="M670" s="7">
        <f>IF(A670=orden_agrupada!A670,orden_agrupada!B670,-1)+I670</f>
        <v>191.68</v>
      </c>
      <c r="N670" s="5">
        <f t="shared" si="70"/>
        <v>45023.042361111111</v>
      </c>
      <c r="O670" s="6">
        <f t="shared" si="71"/>
        <v>45023.042361111111</v>
      </c>
      <c r="P670" s="6">
        <f t="shared" si="72"/>
        <v>45023.19027777778</v>
      </c>
      <c r="Q670" s="6">
        <f t="shared" si="73"/>
        <v>0.14791666666860692</v>
      </c>
      <c r="R670" s="2">
        <f>IF(A670=orden_agrupada!A670,orden_agrupada!D670/60,-1)</f>
        <v>1.1499999999999999</v>
      </c>
      <c r="S670" s="6">
        <f t="shared" si="74"/>
        <v>0.10000000000194026</v>
      </c>
      <c r="T670" s="6" t="str">
        <f t="shared" si="75"/>
        <v>SI</v>
      </c>
      <c r="U670" s="6" t="str">
        <f t="shared" si="76"/>
        <v>viernes</v>
      </c>
      <c r="V670" s="7">
        <f>IF(A670=orden_agrupada!A670,orden_agrupada!B670,-1)</f>
        <v>181</v>
      </c>
      <c r="W670" s="7">
        <f>IF(A670=orden_agrupada!A670,orden_agrupada!C670,-1)</f>
        <v>73</v>
      </c>
    </row>
    <row r="671" spans="1:23" x14ac:dyDescent="0.3">
      <c r="A671">
        <v>670</v>
      </c>
      <c r="B671" t="s">
        <v>562</v>
      </c>
      <c r="C671">
        <v>6</v>
      </c>
      <c r="D671" s="1">
        <v>45023.077777777777</v>
      </c>
      <c r="E671" s="1">
        <v>45023.133333333331</v>
      </c>
      <c r="F671" t="s">
        <v>26</v>
      </c>
      <c r="G671" t="s">
        <v>14</v>
      </c>
      <c r="H671" t="s">
        <v>22</v>
      </c>
      <c r="I671" s="7">
        <v>37.93</v>
      </c>
      <c r="J671" t="s">
        <v>43</v>
      </c>
      <c r="K671" t="s">
        <v>49</v>
      </c>
      <c r="L671" t="s">
        <v>106</v>
      </c>
      <c r="M671" s="7">
        <f>IF(A671=orden_agrupada!A671,orden_agrupada!B671,-1)+I671</f>
        <v>131.93</v>
      </c>
      <c r="N671" s="5">
        <f t="shared" si="70"/>
        <v>45023.077777777777</v>
      </c>
      <c r="O671" s="6">
        <f t="shared" si="71"/>
        <v>45023.077777777777</v>
      </c>
      <c r="P671" s="6">
        <f t="shared" si="72"/>
        <v>45023.133333333331</v>
      </c>
      <c r="Q671" s="6">
        <f t="shared" si="73"/>
        <v>6.5972222221413787E-2</v>
      </c>
      <c r="R671" s="2">
        <f>IF(A671=orden_agrupada!A671,orden_agrupada!D671/60,-1)</f>
        <v>1.25</v>
      </c>
      <c r="S671" s="6">
        <f t="shared" si="74"/>
        <v>1.3888888888080458E-2</v>
      </c>
      <c r="T671" s="6" t="str">
        <f t="shared" si="75"/>
        <v>SI</v>
      </c>
      <c r="U671" s="6" t="str">
        <f t="shared" si="76"/>
        <v>viernes</v>
      </c>
      <c r="V671" s="7">
        <f>IF(A671=orden_agrupada!A671,orden_agrupada!B671,-1)</f>
        <v>94</v>
      </c>
      <c r="W671" s="7">
        <f>IF(A671=orden_agrupada!A671,orden_agrupada!C671,-1)</f>
        <v>37</v>
      </c>
    </row>
    <row r="672" spans="1:23" x14ac:dyDescent="0.3">
      <c r="A672">
        <v>671</v>
      </c>
      <c r="B672" t="s">
        <v>259</v>
      </c>
      <c r="C672">
        <v>3</v>
      </c>
      <c r="D672" s="1">
        <v>45023.095833333333</v>
      </c>
      <c r="E672" s="1">
        <v>45023.145833333336</v>
      </c>
      <c r="F672" t="s">
        <v>13</v>
      </c>
      <c r="G672" t="s">
        <v>14</v>
      </c>
      <c r="H672" t="s">
        <v>22</v>
      </c>
      <c r="I672" s="7">
        <v>32.200000000000003</v>
      </c>
      <c r="J672" t="s">
        <v>16</v>
      </c>
      <c r="K672" t="s">
        <v>49</v>
      </c>
      <c r="L672" t="s">
        <v>41</v>
      </c>
      <c r="M672" s="7">
        <f>IF(A672=orden_agrupada!A672,orden_agrupada!B672,-1)+I672</f>
        <v>216.2</v>
      </c>
      <c r="N672" s="5">
        <f t="shared" si="70"/>
        <v>45023.095833333333</v>
      </c>
      <c r="O672" s="6">
        <f t="shared" si="71"/>
        <v>45023.095833333333</v>
      </c>
      <c r="P672" s="6">
        <f t="shared" si="72"/>
        <v>45023.145833333336</v>
      </c>
      <c r="Q672" s="6">
        <f t="shared" si="73"/>
        <v>5.0000000002910383E-2</v>
      </c>
      <c r="R672" s="2">
        <f>IF(A672=orden_agrupada!A672,orden_agrupada!D672/60,-1)</f>
        <v>1.5833333333333333</v>
      </c>
      <c r="S672" s="6">
        <f t="shared" si="74"/>
        <v>0</v>
      </c>
      <c r="T672" s="6" t="str">
        <f t="shared" si="75"/>
        <v>NO</v>
      </c>
      <c r="U672" s="6" t="str">
        <f t="shared" si="76"/>
        <v>viernes</v>
      </c>
      <c r="V672" s="7">
        <f>IF(A672=orden_agrupada!A672,orden_agrupada!B672,-1)</f>
        <v>184</v>
      </c>
      <c r="W672" s="7">
        <f>IF(A672=orden_agrupada!A672,orden_agrupada!C672,-1)</f>
        <v>74</v>
      </c>
    </row>
    <row r="673" spans="1:23" x14ac:dyDescent="0.3">
      <c r="A673">
        <v>672</v>
      </c>
      <c r="B673" t="s">
        <v>155</v>
      </c>
      <c r="C673">
        <v>6</v>
      </c>
      <c r="D673" s="1">
        <v>45023.058333333334</v>
      </c>
      <c r="E673" s="1">
        <v>45023.160416666666</v>
      </c>
      <c r="F673" t="s">
        <v>36</v>
      </c>
      <c r="G673" t="s">
        <v>40</v>
      </c>
      <c r="H673" t="s">
        <v>27</v>
      </c>
      <c r="I673" s="7">
        <v>29.19</v>
      </c>
      <c r="J673" t="s">
        <v>16</v>
      </c>
      <c r="K673" t="s">
        <v>67</v>
      </c>
      <c r="L673" t="s">
        <v>45</v>
      </c>
      <c r="M673" s="7">
        <f>IF(A673=orden_agrupada!A673,orden_agrupada!B673,-1)+I673</f>
        <v>186.19</v>
      </c>
      <c r="N673" s="5">
        <f t="shared" si="70"/>
        <v>45023.058333333334</v>
      </c>
      <c r="O673" s="6">
        <f t="shared" si="71"/>
        <v>45023.058333333334</v>
      </c>
      <c r="P673" s="6">
        <f t="shared" si="72"/>
        <v>45023.160416666666</v>
      </c>
      <c r="Q673" s="6">
        <f t="shared" si="73"/>
        <v>0.10208333333139308</v>
      </c>
      <c r="R673" s="2">
        <f>IF(A673=orden_agrupada!A673,orden_agrupada!D673/60,-1)</f>
        <v>1.3</v>
      </c>
      <c r="S673" s="6">
        <f t="shared" si="74"/>
        <v>4.7916666664726409E-2</v>
      </c>
      <c r="T673" s="6" t="str">
        <f t="shared" si="75"/>
        <v>SI</v>
      </c>
      <c r="U673" s="6" t="str">
        <f t="shared" si="76"/>
        <v>viernes</v>
      </c>
      <c r="V673" s="7">
        <f>IF(A673=orden_agrupada!A673,orden_agrupada!B673,-1)</f>
        <v>157</v>
      </c>
      <c r="W673" s="7">
        <f>IF(A673=orden_agrupada!A673,orden_agrupada!C673,-1)</f>
        <v>63</v>
      </c>
    </row>
    <row r="674" spans="1:23" x14ac:dyDescent="0.3">
      <c r="A674">
        <v>673</v>
      </c>
      <c r="B674" t="s">
        <v>216</v>
      </c>
      <c r="C674">
        <v>6</v>
      </c>
      <c r="D674" s="1">
        <v>45023.025694444441</v>
      </c>
      <c r="E674" s="1">
        <v>45023.119444444441</v>
      </c>
      <c r="F674" t="s">
        <v>32</v>
      </c>
      <c r="G674" t="s">
        <v>14</v>
      </c>
      <c r="H674" t="s">
        <v>27</v>
      </c>
      <c r="I674" s="7">
        <v>36.5</v>
      </c>
      <c r="J674" t="s">
        <v>16</v>
      </c>
      <c r="K674" t="s">
        <v>44</v>
      </c>
      <c r="L674" t="s">
        <v>30</v>
      </c>
      <c r="M674" s="7">
        <f>IF(A674=orden_agrupada!A674,orden_agrupada!B674,-1)+I674</f>
        <v>301.5</v>
      </c>
      <c r="N674" s="5">
        <f t="shared" si="70"/>
        <v>45023.025694444441</v>
      </c>
      <c r="O674" s="6">
        <f t="shared" si="71"/>
        <v>45023.025694444441</v>
      </c>
      <c r="P674" s="6">
        <f t="shared" si="72"/>
        <v>45023.119444444441</v>
      </c>
      <c r="Q674" s="6">
        <f t="shared" si="73"/>
        <v>9.375E-2</v>
      </c>
      <c r="R674" s="2">
        <f>IF(A674=orden_agrupada!A674,orden_agrupada!D674/60,-1)</f>
        <v>1.55</v>
      </c>
      <c r="S674" s="6">
        <f t="shared" si="74"/>
        <v>2.9166666666666674E-2</v>
      </c>
      <c r="T674" s="6" t="str">
        <f t="shared" si="75"/>
        <v>SI</v>
      </c>
      <c r="U674" s="6" t="str">
        <f t="shared" si="76"/>
        <v>viernes</v>
      </c>
      <c r="V674" s="7">
        <f>IF(A674=orden_agrupada!A674,orden_agrupada!B674,-1)</f>
        <v>265</v>
      </c>
      <c r="W674" s="7">
        <f>IF(A674=orden_agrupada!A674,orden_agrupada!C674,-1)</f>
        <v>104</v>
      </c>
    </row>
    <row r="675" spans="1:23" x14ac:dyDescent="0.3">
      <c r="A675">
        <v>674</v>
      </c>
      <c r="B675" t="s">
        <v>563</v>
      </c>
      <c r="C675">
        <v>3</v>
      </c>
      <c r="D675" s="1">
        <v>45023.002083333333</v>
      </c>
      <c r="E675" s="1">
        <v>45023.0625</v>
      </c>
      <c r="F675" t="s">
        <v>32</v>
      </c>
      <c r="G675" t="s">
        <v>40</v>
      </c>
      <c r="H675" t="s">
        <v>27</v>
      </c>
      <c r="I675" s="7">
        <v>41.29</v>
      </c>
      <c r="J675" t="s">
        <v>28</v>
      </c>
      <c r="K675" t="s">
        <v>33</v>
      </c>
      <c r="L675" t="s">
        <v>38</v>
      </c>
      <c r="M675" s="7">
        <f>IF(A675=orden_agrupada!A675,orden_agrupada!B675,-1)+I675</f>
        <v>248.29</v>
      </c>
      <c r="N675" s="5">
        <f t="shared" si="70"/>
        <v>45023.002083333333</v>
      </c>
      <c r="O675" s="6">
        <f t="shared" si="71"/>
        <v>45023.002083333333</v>
      </c>
      <c r="P675" s="6">
        <f t="shared" si="72"/>
        <v>45023.0625</v>
      </c>
      <c r="Q675" s="6">
        <f t="shared" si="73"/>
        <v>6.0416666667151731E-2</v>
      </c>
      <c r="R675" s="2">
        <f>IF(A675=orden_agrupada!A675,orden_agrupada!D675/60,-1)</f>
        <v>1.0833333333333333</v>
      </c>
      <c r="S675" s="6">
        <f t="shared" si="74"/>
        <v>1.5277777778262849E-2</v>
      </c>
      <c r="T675" s="6" t="str">
        <f t="shared" si="75"/>
        <v>SI</v>
      </c>
      <c r="U675" s="6" t="str">
        <f t="shared" si="76"/>
        <v>viernes</v>
      </c>
      <c r="V675" s="7">
        <f>IF(A675=orden_agrupada!A675,orden_agrupada!B675,-1)</f>
        <v>207</v>
      </c>
      <c r="W675" s="7">
        <f>IF(A675=orden_agrupada!A675,orden_agrupada!C675,-1)</f>
        <v>84</v>
      </c>
    </row>
    <row r="676" spans="1:23" x14ac:dyDescent="0.3">
      <c r="A676">
        <v>675</v>
      </c>
      <c r="B676" t="s">
        <v>564</v>
      </c>
      <c r="C676">
        <v>2</v>
      </c>
      <c r="D676" s="1">
        <v>45023.037499999999</v>
      </c>
      <c r="E676" s="1">
        <v>45023.189583333333</v>
      </c>
      <c r="F676" t="s">
        <v>26</v>
      </c>
      <c r="G676" t="s">
        <v>40</v>
      </c>
      <c r="H676" t="s">
        <v>22</v>
      </c>
      <c r="I676" s="7">
        <v>30.74</v>
      </c>
      <c r="J676" t="s">
        <v>16</v>
      </c>
      <c r="K676" t="s">
        <v>64</v>
      </c>
      <c r="L676" t="s">
        <v>81</v>
      </c>
      <c r="M676" s="7">
        <f>IF(A676=orden_agrupada!A676,orden_agrupada!B676,-1)+I676</f>
        <v>223.74</v>
      </c>
      <c r="N676" s="5">
        <f t="shared" si="70"/>
        <v>45023.037499999999</v>
      </c>
      <c r="O676" s="6">
        <f t="shared" si="71"/>
        <v>45023.037499999999</v>
      </c>
      <c r="P676" s="6">
        <f t="shared" si="72"/>
        <v>45023.189583333333</v>
      </c>
      <c r="Q676" s="6">
        <f t="shared" si="73"/>
        <v>0.15208333333430346</v>
      </c>
      <c r="R676" s="2">
        <f>IF(A676=orden_agrupada!A676,orden_agrupada!D676/60,-1)</f>
        <v>2.0166666666666666</v>
      </c>
      <c r="S676" s="6">
        <f t="shared" si="74"/>
        <v>6.805555555652569E-2</v>
      </c>
      <c r="T676" s="6" t="str">
        <f t="shared" si="75"/>
        <v>SI</v>
      </c>
      <c r="U676" s="6" t="str">
        <f t="shared" si="76"/>
        <v>viernes</v>
      </c>
      <c r="V676" s="7">
        <f>IF(A676=orden_agrupada!A676,orden_agrupada!B676,-1)</f>
        <v>193</v>
      </c>
      <c r="W676" s="7">
        <f>IF(A676=orden_agrupada!A676,orden_agrupada!C676,-1)</f>
        <v>76</v>
      </c>
    </row>
    <row r="677" spans="1:23" x14ac:dyDescent="0.3">
      <c r="A677">
        <v>676</v>
      </c>
      <c r="B677" t="s">
        <v>270</v>
      </c>
      <c r="C677">
        <v>6</v>
      </c>
      <c r="D677" s="1">
        <v>45023.019444444442</v>
      </c>
      <c r="E677" s="1">
        <v>45023.15625</v>
      </c>
      <c r="F677" t="s">
        <v>13</v>
      </c>
      <c r="G677" t="s">
        <v>14</v>
      </c>
      <c r="H677" t="s">
        <v>27</v>
      </c>
      <c r="I677" s="7">
        <v>41.6</v>
      </c>
      <c r="J677" t="s">
        <v>43</v>
      </c>
      <c r="K677" t="s">
        <v>64</v>
      </c>
      <c r="L677" t="s">
        <v>24</v>
      </c>
      <c r="M677" s="7">
        <f>IF(A677=orden_agrupada!A677,orden_agrupada!B677,-1)+I677</f>
        <v>165.6</v>
      </c>
      <c r="N677" s="5">
        <f t="shared" si="70"/>
        <v>45023.019444444442</v>
      </c>
      <c r="O677" s="6">
        <f t="shared" si="71"/>
        <v>45023.019444444442</v>
      </c>
      <c r="P677" s="6">
        <f t="shared" si="72"/>
        <v>45023.15625</v>
      </c>
      <c r="Q677" s="6">
        <f t="shared" si="73"/>
        <v>0.14722222222432416</v>
      </c>
      <c r="R677" s="2">
        <f>IF(A677=orden_agrupada!A677,orden_agrupada!D677/60,-1)</f>
        <v>2.0166666666666666</v>
      </c>
      <c r="S677" s="6">
        <f t="shared" si="74"/>
        <v>6.3194444446546386E-2</v>
      </c>
      <c r="T677" s="6" t="str">
        <f t="shared" si="75"/>
        <v>SI</v>
      </c>
      <c r="U677" s="6" t="str">
        <f t="shared" si="76"/>
        <v>viernes</v>
      </c>
      <c r="V677" s="7">
        <f>IF(A677=orden_agrupada!A677,orden_agrupada!B677,-1)</f>
        <v>124</v>
      </c>
      <c r="W677" s="7">
        <f>IF(A677=orden_agrupada!A677,orden_agrupada!C677,-1)</f>
        <v>49</v>
      </c>
    </row>
    <row r="678" spans="1:23" x14ac:dyDescent="0.3">
      <c r="A678">
        <v>677</v>
      </c>
      <c r="B678" t="s">
        <v>247</v>
      </c>
      <c r="C678">
        <v>6</v>
      </c>
      <c r="D678" s="1">
        <v>45023.023611111108</v>
      </c>
      <c r="E678" s="1">
        <v>45023.109027777777</v>
      </c>
      <c r="F678" t="s">
        <v>26</v>
      </c>
      <c r="G678" t="s">
        <v>14</v>
      </c>
      <c r="H678" t="s">
        <v>27</v>
      </c>
      <c r="I678" s="7">
        <v>12.57</v>
      </c>
      <c r="J678" t="s">
        <v>43</v>
      </c>
      <c r="K678" t="s">
        <v>49</v>
      </c>
      <c r="L678" t="s">
        <v>60</v>
      </c>
      <c r="M678" s="7">
        <f>IF(A678=orden_agrupada!A678,orden_agrupada!B678,-1)+I678</f>
        <v>156.57</v>
      </c>
      <c r="N678" s="5">
        <f t="shared" si="70"/>
        <v>45023.023611111108</v>
      </c>
      <c r="O678" s="6">
        <f t="shared" si="71"/>
        <v>45023.023611111108</v>
      </c>
      <c r="P678" s="6">
        <f t="shared" si="72"/>
        <v>45023.109027777777</v>
      </c>
      <c r="Q678" s="6">
        <f t="shared" si="73"/>
        <v>9.5833333335273593E-2</v>
      </c>
      <c r="R678" s="2">
        <f>IF(A678=orden_agrupada!A678,orden_agrupada!D678/60,-1)</f>
        <v>2.4666666666666668</v>
      </c>
      <c r="S678" s="6">
        <f t="shared" si="74"/>
        <v>0</v>
      </c>
      <c r="T678" s="6" t="str">
        <f t="shared" si="75"/>
        <v>NO</v>
      </c>
      <c r="U678" s="6" t="str">
        <f t="shared" si="76"/>
        <v>viernes</v>
      </c>
      <c r="V678" s="7">
        <f>IF(A678=orden_agrupada!A678,orden_agrupada!B678,-1)</f>
        <v>144</v>
      </c>
      <c r="W678" s="7">
        <f>IF(A678=orden_agrupada!A678,orden_agrupada!C678,-1)</f>
        <v>58</v>
      </c>
    </row>
    <row r="679" spans="1:23" x14ac:dyDescent="0.3">
      <c r="A679">
        <v>678</v>
      </c>
      <c r="B679" t="s">
        <v>555</v>
      </c>
      <c r="C679">
        <v>1</v>
      </c>
      <c r="D679" s="1">
        <v>45023.125694444447</v>
      </c>
      <c r="E679" s="1">
        <v>45023.223611111112</v>
      </c>
      <c r="F679" t="s">
        <v>13</v>
      </c>
      <c r="G679" t="s">
        <v>14</v>
      </c>
      <c r="H679" t="s">
        <v>27</v>
      </c>
      <c r="I679" s="7">
        <v>26.76</v>
      </c>
      <c r="J679" t="s">
        <v>43</v>
      </c>
      <c r="K679" t="s">
        <v>67</v>
      </c>
      <c r="L679" t="s">
        <v>58</v>
      </c>
      <c r="M679" s="7">
        <f>IF(A679=orden_agrupada!A679,orden_agrupada!B679,-1)+I679</f>
        <v>230.76</v>
      </c>
      <c r="N679" s="5">
        <f t="shared" si="70"/>
        <v>45023.125694444447</v>
      </c>
      <c r="O679" s="6">
        <f t="shared" si="71"/>
        <v>45023.125694444447</v>
      </c>
      <c r="P679" s="6">
        <f t="shared" si="72"/>
        <v>45023.223611111112</v>
      </c>
      <c r="Q679" s="6">
        <f t="shared" si="73"/>
        <v>0.10833333333236321</v>
      </c>
      <c r="R679" s="2">
        <f>IF(A679=orden_agrupada!A679,orden_agrupada!D679/60,-1)</f>
        <v>2.0166666666666666</v>
      </c>
      <c r="S679" s="6">
        <f t="shared" si="74"/>
        <v>2.430555555458544E-2</v>
      </c>
      <c r="T679" s="6" t="str">
        <f t="shared" si="75"/>
        <v>SI</v>
      </c>
      <c r="U679" s="6" t="str">
        <f t="shared" si="76"/>
        <v>viernes</v>
      </c>
      <c r="V679" s="7">
        <f>IF(A679=orden_agrupada!A679,orden_agrupada!B679,-1)</f>
        <v>204</v>
      </c>
      <c r="W679" s="7">
        <f>IF(A679=orden_agrupada!A679,orden_agrupada!C679,-1)</f>
        <v>84</v>
      </c>
    </row>
    <row r="680" spans="1:23" x14ac:dyDescent="0.3">
      <c r="A680">
        <v>679</v>
      </c>
      <c r="B680" t="s">
        <v>181</v>
      </c>
      <c r="C680">
        <v>4</v>
      </c>
      <c r="D680" s="1">
        <v>45023.001388888886</v>
      </c>
      <c r="E680" s="1">
        <v>45023.127083333333</v>
      </c>
      <c r="F680" t="s">
        <v>26</v>
      </c>
      <c r="G680" t="s">
        <v>14</v>
      </c>
      <c r="H680" t="s">
        <v>27</v>
      </c>
      <c r="I680" s="7">
        <v>36.43</v>
      </c>
      <c r="J680" t="s">
        <v>43</v>
      </c>
      <c r="K680" t="s">
        <v>67</v>
      </c>
      <c r="L680" t="s">
        <v>90</v>
      </c>
      <c r="M680" s="7">
        <f>IF(A680=orden_agrupada!A680,orden_agrupada!B680,-1)+I680</f>
        <v>235.43</v>
      </c>
      <c r="N680" s="5">
        <f t="shared" si="70"/>
        <v>45023.001388888886</v>
      </c>
      <c r="O680" s="6">
        <f t="shared" si="71"/>
        <v>45023.001388888886</v>
      </c>
      <c r="P680" s="6">
        <f t="shared" si="72"/>
        <v>45023.127083333333</v>
      </c>
      <c r="Q680" s="6">
        <f t="shared" si="73"/>
        <v>0.13611111111337473</v>
      </c>
      <c r="R680" s="2">
        <f>IF(A680=orden_agrupada!A680,orden_agrupada!D680/60,-1)</f>
        <v>1.7666666666666666</v>
      </c>
      <c r="S680" s="6">
        <f t="shared" si="74"/>
        <v>6.2500000002263634E-2</v>
      </c>
      <c r="T680" s="6" t="str">
        <f t="shared" si="75"/>
        <v>SI</v>
      </c>
      <c r="U680" s="6" t="str">
        <f t="shared" si="76"/>
        <v>viernes</v>
      </c>
      <c r="V680" s="7">
        <f>IF(A680=orden_agrupada!A680,orden_agrupada!B680,-1)</f>
        <v>199</v>
      </c>
      <c r="W680" s="7">
        <f>IF(A680=orden_agrupada!A680,orden_agrupada!C680,-1)</f>
        <v>81</v>
      </c>
    </row>
    <row r="681" spans="1:23" x14ac:dyDescent="0.3">
      <c r="A681">
        <v>680</v>
      </c>
      <c r="B681" t="s">
        <v>565</v>
      </c>
      <c r="C681">
        <v>4</v>
      </c>
      <c r="D681" s="1">
        <v>45023.057638888888</v>
      </c>
      <c r="E681" s="1">
        <v>45023.222222222219</v>
      </c>
      <c r="F681" t="s">
        <v>13</v>
      </c>
      <c r="G681" t="s">
        <v>14</v>
      </c>
      <c r="H681" t="s">
        <v>22</v>
      </c>
      <c r="I681" s="7">
        <v>12.06</v>
      </c>
      <c r="J681" t="s">
        <v>16</v>
      </c>
      <c r="K681" t="s">
        <v>33</v>
      </c>
      <c r="L681" t="s">
        <v>71</v>
      </c>
      <c r="M681" s="7">
        <f>IF(A681=orden_agrupada!A681,orden_agrupada!B681,-1)+I681</f>
        <v>174.06</v>
      </c>
      <c r="N681" s="5">
        <f t="shared" si="70"/>
        <v>45023.057638888888</v>
      </c>
      <c r="O681" s="6">
        <f t="shared" si="71"/>
        <v>45023.057638888888</v>
      </c>
      <c r="P681" s="6">
        <f t="shared" si="72"/>
        <v>45023.222222222219</v>
      </c>
      <c r="Q681" s="6">
        <f t="shared" si="73"/>
        <v>0.16458333333139308</v>
      </c>
      <c r="R681" s="2">
        <f>IF(A681=orden_agrupada!A681,orden_agrupada!D681/60,-1)</f>
        <v>1.85</v>
      </c>
      <c r="S681" s="6">
        <f t="shared" si="74"/>
        <v>8.7499999998059741E-2</v>
      </c>
      <c r="T681" s="6" t="str">
        <f t="shared" si="75"/>
        <v>SI</v>
      </c>
      <c r="U681" s="6" t="str">
        <f t="shared" si="76"/>
        <v>viernes</v>
      </c>
      <c r="V681" s="7">
        <f>IF(A681=orden_agrupada!A681,orden_agrupada!B681,-1)</f>
        <v>162</v>
      </c>
      <c r="W681" s="7">
        <f>IF(A681=orden_agrupada!A681,orden_agrupada!C681,-1)</f>
        <v>66</v>
      </c>
    </row>
    <row r="682" spans="1:23" x14ac:dyDescent="0.3">
      <c r="A682">
        <v>681</v>
      </c>
      <c r="B682" t="s">
        <v>148</v>
      </c>
      <c r="C682">
        <v>4</v>
      </c>
      <c r="D682" s="1">
        <v>45023.12222222222</v>
      </c>
      <c r="E682" s="1">
        <v>45023.284722222219</v>
      </c>
      <c r="F682" t="s">
        <v>36</v>
      </c>
      <c r="G682" t="s">
        <v>14</v>
      </c>
      <c r="H682" t="s">
        <v>15</v>
      </c>
      <c r="I682" s="7">
        <v>37.07</v>
      </c>
      <c r="J682" t="s">
        <v>28</v>
      </c>
      <c r="K682" t="s">
        <v>33</v>
      </c>
      <c r="L682" t="s">
        <v>34</v>
      </c>
      <c r="M682" s="7">
        <f>IF(A682=orden_agrupada!A682,orden_agrupada!B682,-1)+I682</f>
        <v>112.07</v>
      </c>
      <c r="N682" s="5">
        <f t="shared" si="70"/>
        <v>45023.12222222222</v>
      </c>
      <c r="O682" s="6">
        <f t="shared" si="71"/>
        <v>45023.12222222222</v>
      </c>
      <c r="P682" s="6">
        <f t="shared" si="72"/>
        <v>45023.284722222219</v>
      </c>
      <c r="Q682" s="6">
        <f t="shared" si="73"/>
        <v>0.16249999999854481</v>
      </c>
      <c r="R682" s="2">
        <f>IF(A682=orden_agrupada!A682,orden_agrupada!D682/60,-1)</f>
        <v>1.0833333333333333</v>
      </c>
      <c r="S682" s="6">
        <f t="shared" si="74"/>
        <v>0.11736111110965593</v>
      </c>
      <c r="T682" s="6" t="str">
        <f t="shared" si="75"/>
        <v>SI</v>
      </c>
      <c r="U682" s="6" t="str">
        <f t="shared" si="76"/>
        <v>viernes</v>
      </c>
      <c r="V682" s="7">
        <f>IF(A682=orden_agrupada!A682,orden_agrupada!B682,-1)</f>
        <v>75</v>
      </c>
      <c r="W682" s="7">
        <f>IF(A682=orden_agrupada!A682,orden_agrupada!C682,-1)</f>
        <v>29</v>
      </c>
    </row>
    <row r="683" spans="1:23" x14ac:dyDescent="0.3">
      <c r="A683">
        <v>682</v>
      </c>
      <c r="B683" t="s">
        <v>141</v>
      </c>
      <c r="C683">
        <v>5</v>
      </c>
      <c r="D683" s="1">
        <v>45023.05972222222</v>
      </c>
      <c r="E683" s="1">
        <v>45023.170138888891</v>
      </c>
      <c r="F683" t="s">
        <v>32</v>
      </c>
      <c r="G683" t="s">
        <v>21</v>
      </c>
      <c r="H683" t="s">
        <v>27</v>
      </c>
      <c r="I683" s="7">
        <v>21.04</v>
      </c>
      <c r="J683" t="s">
        <v>43</v>
      </c>
      <c r="K683" t="s">
        <v>44</v>
      </c>
      <c r="L683" t="s">
        <v>106</v>
      </c>
      <c r="M683" s="7">
        <f>IF(A683=orden_agrupada!A683,orden_agrupada!B683,-1)+I683</f>
        <v>44.04</v>
      </c>
      <c r="N683" s="5">
        <f t="shared" si="70"/>
        <v>45023.05972222222</v>
      </c>
      <c r="O683" s="6">
        <f t="shared" si="71"/>
        <v>45023.05972222222</v>
      </c>
      <c r="P683" s="6">
        <f t="shared" si="72"/>
        <v>45023.170138888891</v>
      </c>
      <c r="Q683" s="6">
        <f t="shared" si="73"/>
        <v>0.12083333333672878</v>
      </c>
      <c r="R683" s="2">
        <f>IF(A683=orden_agrupada!A683,orden_agrupada!D683/60,-1)</f>
        <v>0.71666666666666667</v>
      </c>
      <c r="S683" s="6">
        <f t="shared" si="74"/>
        <v>9.0972222225617683E-2</v>
      </c>
      <c r="T683" s="6" t="str">
        <f t="shared" si="75"/>
        <v>SI</v>
      </c>
      <c r="U683" s="6" t="str">
        <f t="shared" si="76"/>
        <v>viernes</v>
      </c>
      <c r="V683" s="7">
        <f>IF(A683=orden_agrupada!A683,orden_agrupada!B683,-1)</f>
        <v>23</v>
      </c>
      <c r="W683" s="7">
        <f>IF(A683=orden_agrupada!A683,orden_agrupada!C683,-1)</f>
        <v>9</v>
      </c>
    </row>
    <row r="684" spans="1:23" x14ac:dyDescent="0.3">
      <c r="A684">
        <v>683</v>
      </c>
      <c r="B684" t="s">
        <v>566</v>
      </c>
      <c r="C684">
        <v>6</v>
      </c>
      <c r="D684" s="1">
        <v>45023.163888888892</v>
      </c>
      <c r="E684" s="1">
        <v>45023.265277777777</v>
      </c>
      <c r="F684" t="s">
        <v>32</v>
      </c>
      <c r="G684" t="s">
        <v>14</v>
      </c>
      <c r="H684" t="s">
        <v>27</v>
      </c>
      <c r="I684" s="7">
        <v>40.42</v>
      </c>
      <c r="J684" t="s">
        <v>43</v>
      </c>
      <c r="K684" t="s">
        <v>23</v>
      </c>
      <c r="L684" t="s">
        <v>47</v>
      </c>
      <c r="M684" s="7">
        <f>IF(A684=orden_agrupada!A684,orden_agrupada!B684,-1)+I684</f>
        <v>204.42000000000002</v>
      </c>
      <c r="N684" s="5">
        <f t="shared" si="70"/>
        <v>45023.163888888892</v>
      </c>
      <c r="O684" s="6">
        <f t="shared" si="71"/>
        <v>45023.163888888892</v>
      </c>
      <c r="P684" s="6">
        <f t="shared" si="72"/>
        <v>45023.265277777777</v>
      </c>
      <c r="Q684" s="6">
        <f t="shared" si="73"/>
        <v>0.11180555555135167</v>
      </c>
      <c r="R684" s="2">
        <f>IF(A684=orden_agrupada!A684,orden_agrupada!D684/60,-1)</f>
        <v>1.3666666666666667</v>
      </c>
      <c r="S684" s="6">
        <f t="shared" si="74"/>
        <v>5.486111110690723E-2</v>
      </c>
      <c r="T684" s="6" t="str">
        <f t="shared" si="75"/>
        <v>SI</v>
      </c>
      <c r="U684" s="6" t="str">
        <f t="shared" si="76"/>
        <v>viernes</v>
      </c>
      <c r="V684" s="7">
        <f>IF(A684=orden_agrupada!A684,orden_agrupada!B684,-1)</f>
        <v>164</v>
      </c>
      <c r="W684" s="7">
        <f>IF(A684=orden_agrupada!A684,orden_agrupada!C684,-1)</f>
        <v>64</v>
      </c>
    </row>
    <row r="685" spans="1:23" x14ac:dyDescent="0.3">
      <c r="A685">
        <v>684</v>
      </c>
      <c r="B685" t="s">
        <v>567</v>
      </c>
      <c r="C685">
        <v>6</v>
      </c>
      <c r="D685" s="1">
        <v>45023.145138888889</v>
      </c>
      <c r="E685" s="1">
        <v>45023.194444444445</v>
      </c>
      <c r="F685" t="s">
        <v>36</v>
      </c>
      <c r="G685" t="s">
        <v>40</v>
      </c>
      <c r="H685" t="s">
        <v>27</v>
      </c>
      <c r="I685" s="7">
        <v>48.15</v>
      </c>
      <c r="J685" t="s">
        <v>43</v>
      </c>
      <c r="K685" t="s">
        <v>67</v>
      </c>
      <c r="L685" t="s">
        <v>93</v>
      </c>
      <c r="M685" s="7">
        <f>IF(A685=orden_agrupada!A685,orden_agrupada!B685,-1)+I685</f>
        <v>228.15</v>
      </c>
      <c r="N685" s="5">
        <f t="shared" si="70"/>
        <v>45023.145138888889</v>
      </c>
      <c r="O685" s="6">
        <f t="shared" si="71"/>
        <v>45023.145138888889</v>
      </c>
      <c r="P685" s="6">
        <f t="shared" si="72"/>
        <v>45023.194444444445</v>
      </c>
      <c r="Q685" s="6">
        <f t="shared" si="73"/>
        <v>5.9722222222868972E-2</v>
      </c>
      <c r="R685" s="2">
        <f>IF(A685=orden_agrupada!A685,orden_agrupada!D685/60,-1)</f>
        <v>1.8333333333333333</v>
      </c>
      <c r="S685" s="6">
        <f t="shared" si="74"/>
        <v>0</v>
      </c>
      <c r="T685" s="6" t="str">
        <f t="shared" si="75"/>
        <v>NO</v>
      </c>
      <c r="U685" s="6" t="str">
        <f t="shared" si="76"/>
        <v>viernes</v>
      </c>
      <c r="V685" s="7">
        <f>IF(A685=orden_agrupada!A685,orden_agrupada!B685,-1)</f>
        <v>180</v>
      </c>
      <c r="W685" s="7">
        <f>IF(A685=orden_agrupada!A685,orden_agrupada!C685,-1)</f>
        <v>73</v>
      </c>
    </row>
    <row r="686" spans="1:23" x14ac:dyDescent="0.3">
      <c r="A686">
        <v>685</v>
      </c>
      <c r="B686" t="s">
        <v>216</v>
      </c>
      <c r="C686">
        <v>5</v>
      </c>
      <c r="D686" s="1">
        <v>45023.019444444442</v>
      </c>
      <c r="E686" s="1">
        <v>45023.071527777778</v>
      </c>
      <c r="F686" t="s">
        <v>26</v>
      </c>
      <c r="G686" t="s">
        <v>14</v>
      </c>
      <c r="H686" t="s">
        <v>15</v>
      </c>
      <c r="I686" s="7">
        <v>19.89</v>
      </c>
      <c r="J686" t="s">
        <v>28</v>
      </c>
      <c r="K686" t="s">
        <v>17</v>
      </c>
      <c r="L686" t="s">
        <v>102</v>
      </c>
      <c r="M686" s="7">
        <f>IF(A686=orden_agrupada!A686,orden_agrupada!B686,-1)+I686</f>
        <v>73.89</v>
      </c>
      <c r="N686" s="5">
        <f t="shared" si="70"/>
        <v>45023.019444444442</v>
      </c>
      <c r="O686" s="6">
        <f t="shared" si="71"/>
        <v>45023.019444444442</v>
      </c>
      <c r="P686" s="6">
        <f t="shared" si="72"/>
        <v>45023.071527777778</v>
      </c>
      <c r="Q686" s="6">
        <f t="shared" si="73"/>
        <v>5.2083333335758653E-2</v>
      </c>
      <c r="R686" s="2">
        <f>IF(A686=orden_agrupada!A686,orden_agrupada!D686/60,-1)</f>
        <v>0.28333333333333333</v>
      </c>
      <c r="S686" s="6">
        <f t="shared" si="74"/>
        <v>4.0277777780203097E-2</v>
      </c>
      <c r="T686" s="6" t="str">
        <f t="shared" si="75"/>
        <v>SI</v>
      </c>
      <c r="U686" s="6" t="str">
        <f t="shared" si="76"/>
        <v>viernes</v>
      </c>
      <c r="V686" s="7">
        <f>IF(A686=orden_agrupada!A686,orden_agrupada!B686,-1)</f>
        <v>54</v>
      </c>
      <c r="W686" s="7">
        <f>IF(A686=orden_agrupada!A686,orden_agrupada!C686,-1)</f>
        <v>22</v>
      </c>
    </row>
    <row r="687" spans="1:23" x14ac:dyDescent="0.3">
      <c r="A687">
        <v>686</v>
      </c>
      <c r="B687" t="s">
        <v>518</v>
      </c>
      <c r="C687">
        <v>6</v>
      </c>
      <c r="D687" s="1">
        <v>45023.05</v>
      </c>
      <c r="E687" s="1">
        <v>45023.152083333334</v>
      </c>
      <c r="F687" t="s">
        <v>20</v>
      </c>
      <c r="G687" t="s">
        <v>14</v>
      </c>
      <c r="H687" t="s">
        <v>22</v>
      </c>
      <c r="I687" s="7">
        <v>15.83</v>
      </c>
      <c r="J687" t="s">
        <v>16</v>
      </c>
      <c r="K687" t="s">
        <v>33</v>
      </c>
      <c r="L687" t="s">
        <v>24</v>
      </c>
      <c r="M687" s="7">
        <f>IF(A687=orden_agrupada!A687,orden_agrupada!B687,-1)+I687</f>
        <v>117.83</v>
      </c>
      <c r="N687" s="5">
        <f t="shared" si="70"/>
        <v>45023.05</v>
      </c>
      <c r="O687" s="6">
        <f t="shared" si="71"/>
        <v>45023.05</v>
      </c>
      <c r="P687" s="6">
        <f t="shared" si="72"/>
        <v>45023.152083333334</v>
      </c>
      <c r="Q687" s="6">
        <f t="shared" si="73"/>
        <v>0.10208333333139308</v>
      </c>
      <c r="R687" s="2">
        <f>IF(A687=orden_agrupada!A687,orden_agrupada!D687/60,-1)</f>
        <v>0.96666666666666667</v>
      </c>
      <c r="S687" s="6">
        <f t="shared" si="74"/>
        <v>6.1805555553615305E-2</v>
      </c>
      <c r="T687" s="6" t="str">
        <f t="shared" si="75"/>
        <v>SI</v>
      </c>
      <c r="U687" s="6" t="str">
        <f t="shared" si="76"/>
        <v>viernes</v>
      </c>
      <c r="V687" s="7">
        <f>IF(A687=orden_agrupada!A687,orden_agrupada!B687,-1)</f>
        <v>102</v>
      </c>
      <c r="W687" s="7">
        <f>IF(A687=orden_agrupada!A687,orden_agrupada!C687,-1)</f>
        <v>40</v>
      </c>
    </row>
    <row r="688" spans="1:23" x14ac:dyDescent="0.3">
      <c r="A688">
        <v>687</v>
      </c>
      <c r="B688" t="s">
        <v>464</v>
      </c>
      <c r="C688">
        <v>6</v>
      </c>
      <c r="D688" s="1">
        <v>45023.07916666667</v>
      </c>
      <c r="E688" s="1">
        <v>45023.23541666667</v>
      </c>
      <c r="F688" t="s">
        <v>36</v>
      </c>
      <c r="G688" t="s">
        <v>14</v>
      </c>
      <c r="H688" t="s">
        <v>22</v>
      </c>
      <c r="I688" s="7">
        <v>10.53</v>
      </c>
      <c r="J688" t="s">
        <v>28</v>
      </c>
      <c r="K688" t="s">
        <v>17</v>
      </c>
      <c r="L688" t="s">
        <v>93</v>
      </c>
      <c r="M688" s="7">
        <f>IF(A688=orden_agrupada!A688,orden_agrupada!B688,-1)+I688</f>
        <v>82.53</v>
      </c>
      <c r="N688" s="5">
        <f t="shared" si="70"/>
        <v>45023.07916666667</v>
      </c>
      <c r="O688" s="6">
        <f t="shared" si="71"/>
        <v>45023.07916666667</v>
      </c>
      <c r="P688" s="6">
        <f t="shared" si="72"/>
        <v>45023.23541666667</v>
      </c>
      <c r="Q688" s="6">
        <f t="shared" si="73"/>
        <v>0.15625</v>
      </c>
      <c r="R688" s="2">
        <f>IF(A688=orden_agrupada!A688,orden_agrupada!D688/60,-1)</f>
        <v>0.48333333333333334</v>
      </c>
      <c r="S688" s="6">
        <f t="shared" si="74"/>
        <v>0.13611111111111113</v>
      </c>
      <c r="T688" s="6" t="str">
        <f t="shared" si="75"/>
        <v>SI</v>
      </c>
      <c r="U688" s="6" t="str">
        <f t="shared" si="76"/>
        <v>viernes</v>
      </c>
      <c r="V688" s="7">
        <f>IF(A688=orden_agrupada!A688,orden_agrupada!B688,-1)</f>
        <v>72</v>
      </c>
      <c r="W688" s="7">
        <f>IF(A688=orden_agrupada!A688,orden_agrupada!C688,-1)</f>
        <v>28</v>
      </c>
    </row>
    <row r="689" spans="1:23" x14ac:dyDescent="0.3">
      <c r="A689">
        <v>688</v>
      </c>
      <c r="B689" t="s">
        <v>568</v>
      </c>
      <c r="C689">
        <v>1</v>
      </c>
      <c r="D689" s="1">
        <v>45023.143055555556</v>
      </c>
      <c r="E689" s="1">
        <v>45023.210416666669</v>
      </c>
      <c r="F689" t="s">
        <v>20</v>
      </c>
      <c r="G689" t="s">
        <v>14</v>
      </c>
      <c r="H689" t="s">
        <v>27</v>
      </c>
      <c r="I689" s="7">
        <v>48.7</v>
      </c>
      <c r="J689" t="s">
        <v>43</v>
      </c>
      <c r="K689" t="s">
        <v>79</v>
      </c>
      <c r="L689" t="s">
        <v>58</v>
      </c>
      <c r="M689" s="7">
        <f>IF(A689=orden_agrupada!A689,orden_agrupada!B689,-1)+I689</f>
        <v>77.7</v>
      </c>
      <c r="N689" s="5">
        <f t="shared" si="70"/>
        <v>45023.143055555556</v>
      </c>
      <c r="O689" s="6">
        <f t="shared" si="71"/>
        <v>45023.143055555556</v>
      </c>
      <c r="P689" s="6">
        <f t="shared" si="72"/>
        <v>45023.210416666669</v>
      </c>
      <c r="Q689" s="6">
        <f t="shared" si="73"/>
        <v>7.7777777779071286E-2</v>
      </c>
      <c r="R689" s="2">
        <f>IF(A689=orden_agrupada!A689,orden_agrupada!D689/60,-1)</f>
        <v>0.23333333333333334</v>
      </c>
      <c r="S689" s="6">
        <f t="shared" si="74"/>
        <v>6.8055555556849057E-2</v>
      </c>
      <c r="T689" s="6" t="str">
        <f t="shared" si="75"/>
        <v>SI</v>
      </c>
      <c r="U689" s="6" t="str">
        <f t="shared" si="76"/>
        <v>viernes</v>
      </c>
      <c r="V689" s="7">
        <f>IF(A689=orden_agrupada!A689,orden_agrupada!B689,-1)</f>
        <v>29</v>
      </c>
      <c r="W689" s="7">
        <f>IF(A689=orden_agrupada!A689,orden_agrupada!C689,-1)</f>
        <v>12</v>
      </c>
    </row>
    <row r="690" spans="1:23" x14ac:dyDescent="0.3">
      <c r="A690">
        <v>689</v>
      </c>
      <c r="B690" t="s">
        <v>569</v>
      </c>
      <c r="C690">
        <v>1</v>
      </c>
      <c r="D690" s="1">
        <v>45023.025000000001</v>
      </c>
      <c r="E690" s="1">
        <v>45023.098611111112</v>
      </c>
      <c r="F690" t="s">
        <v>20</v>
      </c>
      <c r="G690" t="s">
        <v>14</v>
      </c>
      <c r="H690" t="s">
        <v>27</v>
      </c>
      <c r="I690" s="7">
        <v>10.25</v>
      </c>
      <c r="J690" t="s">
        <v>43</v>
      </c>
      <c r="K690" t="s">
        <v>33</v>
      </c>
      <c r="L690" t="s">
        <v>106</v>
      </c>
      <c r="M690" s="7">
        <f>IF(A690=orden_agrupada!A690,orden_agrupada!B690,-1)+I690</f>
        <v>175.25</v>
      </c>
      <c r="N690" s="5">
        <f t="shared" si="70"/>
        <v>45023.025000000001</v>
      </c>
      <c r="O690" s="6">
        <f t="shared" si="71"/>
        <v>45023.025000000001</v>
      </c>
      <c r="P690" s="6">
        <f t="shared" si="72"/>
        <v>45023.098611111112</v>
      </c>
      <c r="Q690" s="6">
        <f t="shared" si="73"/>
        <v>8.4027777777616094E-2</v>
      </c>
      <c r="R690" s="2">
        <f>IF(A690=orden_agrupada!A690,orden_agrupada!D690/60,-1)</f>
        <v>0.48333333333333334</v>
      </c>
      <c r="S690" s="6">
        <f t="shared" si="74"/>
        <v>6.3888888888727208E-2</v>
      </c>
      <c r="T690" s="6" t="str">
        <f t="shared" si="75"/>
        <v>SI</v>
      </c>
      <c r="U690" s="6" t="str">
        <f t="shared" si="76"/>
        <v>viernes</v>
      </c>
      <c r="V690" s="7">
        <f>IF(A690=orden_agrupada!A690,orden_agrupada!B690,-1)</f>
        <v>165</v>
      </c>
      <c r="W690" s="7">
        <f>IF(A690=orden_agrupada!A690,orden_agrupada!C690,-1)</f>
        <v>65</v>
      </c>
    </row>
    <row r="691" spans="1:23" x14ac:dyDescent="0.3">
      <c r="A691">
        <v>690</v>
      </c>
      <c r="B691" t="s">
        <v>482</v>
      </c>
      <c r="C691">
        <v>4</v>
      </c>
      <c r="D691" s="1">
        <v>45023.113194444442</v>
      </c>
      <c r="E691" s="1">
        <v>45023.238194444442</v>
      </c>
      <c r="F691" t="s">
        <v>32</v>
      </c>
      <c r="G691" t="s">
        <v>40</v>
      </c>
      <c r="H691" t="s">
        <v>15</v>
      </c>
      <c r="I691" s="7">
        <v>37.22</v>
      </c>
      <c r="J691" t="s">
        <v>16</v>
      </c>
      <c r="K691" t="s">
        <v>17</v>
      </c>
      <c r="L691" t="s">
        <v>30</v>
      </c>
      <c r="M691" s="7">
        <f>IF(A691=orden_agrupada!A691,orden_agrupada!B691,-1)+I691</f>
        <v>228.22</v>
      </c>
      <c r="N691" s="5">
        <f t="shared" si="70"/>
        <v>45023.113194444442</v>
      </c>
      <c r="O691" s="6">
        <f t="shared" si="71"/>
        <v>45023.113194444442</v>
      </c>
      <c r="P691" s="6">
        <f t="shared" si="72"/>
        <v>45023.238194444442</v>
      </c>
      <c r="Q691" s="6">
        <f t="shared" si="73"/>
        <v>0.125</v>
      </c>
      <c r="R691" s="2">
        <f>IF(A691=orden_agrupada!A691,orden_agrupada!D691/60,-1)</f>
        <v>2.3833333333333333</v>
      </c>
      <c r="S691" s="6">
        <f t="shared" si="74"/>
        <v>2.569444444444445E-2</v>
      </c>
      <c r="T691" s="6" t="str">
        <f t="shared" si="75"/>
        <v>SI</v>
      </c>
      <c r="U691" s="6" t="str">
        <f t="shared" si="76"/>
        <v>viernes</v>
      </c>
      <c r="V691" s="7">
        <f>IF(A691=orden_agrupada!A691,orden_agrupada!B691,-1)</f>
        <v>191</v>
      </c>
      <c r="W691" s="7">
        <f>IF(A691=orden_agrupada!A691,orden_agrupada!C691,-1)</f>
        <v>76</v>
      </c>
    </row>
    <row r="692" spans="1:23" x14ac:dyDescent="0.3">
      <c r="A692">
        <v>691</v>
      </c>
      <c r="B692" t="s">
        <v>85</v>
      </c>
      <c r="C692">
        <v>4</v>
      </c>
      <c r="D692" s="1">
        <v>45023.071527777778</v>
      </c>
      <c r="E692" s="1">
        <v>45023.220138888886</v>
      </c>
      <c r="F692" t="s">
        <v>13</v>
      </c>
      <c r="G692" t="s">
        <v>40</v>
      </c>
      <c r="H692" t="s">
        <v>15</v>
      </c>
      <c r="I692" s="7">
        <v>13.9</v>
      </c>
      <c r="J692" t="s">
        <v>43</v>
      </c>
      <c r="K692" t="s">
        <v>23</v>
      </c>
      <c r="L692" t="s">
        <v>47</v>
      </c>
      <c r="M692" s="7">
        <f>IF(A692=orden_agrupada!A692,orden_agrupada!B692,-1)+I692</f>
        <v>79.900000000000006</v>
      </c>
      <c r="N692" s="5">
        <f t="shared" si="70"/>
        <v>45023.071527777778</v>
      </c>
      <c r="O692" s="6">
        <f t="shared" si="71"/>
        <v>45023.071527777778</v>
      </c>
      <c r="P692" s="6">
        <f t="shared" si="72"/>
        <v>45023.220138888886</v>
      </c>
      <c r="Q692" s="6">
        <f t="shared" si="73"/>
        <v>0.1590277777747057</v>
      </c>
      <c r="R692" s="2">
        <f>IF(A692=orden_agrupada!A692,orden_agrupada!D692/60,-1)</f>
        <v>0.56666666666666665</v>
      </c>
      <c r="S692" s="6">
        <f t="shared" si="74"/>
        <v>0.13541666666359459</v>
      </c>
      <c r="T692" s="6" t="str">
        <f t="shared" si="75"/>
        <v>SI</v>
      </c>
      <c r="U692" s="6" t="str">
        <f t="shared" si="76"/>
        <v>viernes</v>
      </c>
      <c r="V692" s="7">
        <f>IF(A692=orden_agrupada!A692,orden_agrupada!B692,-1)</f>
        <v>66</v>
      </c>
      <c r="W692" s="7">
        <f>IF(A692=orden_agrupada!A692,orden_agrupada!C692,-1)</f>
        <v>27</v>
      </c>
    </row>
    <row r="693" spans="1:23" x14ac:dyDescent="0.3">
      <c r="A693">
        <v>692</v>
      </c>
      <c r="B693" t="s">
        <v>235</v>
      </c>
      <c r="C693">
        <v>2</v>
      </c>
      <c r="D693" s="1">
        <v>45023.036805555559</v>
      </c>
      <c r="E693" s="1">
        <v>45023.18472222222</v>
      </c>
      <c r="F693" t="s">
        <v>20</v>
      </c>
      <c r="G693" t="s">
        <v>40</v>
      </c>
      <c r="H693" t="s">
        <v>27</v>
      </c>
      <c r="I693" s="7">
        <v>25.92</v>
      </c>
      <c r="J693" t="s">
        <v>16</v>
      </c>
      <c r="K693" t="s">
        <v>79</v>
      </c>
      <c r="L693" t="s">
        <v>41</v>
      </c>
      <c r="M693" s="7">
        <f>IF(A693=orden_agrupada!A693,orden_agrupada!B693,-1)+I693</f>
        <v>198.92000000000002</v>
      </c>
      <c r="N693" s="5">
        <f t="shared" si="70"/>
        <v>45023.036805555559</v>
      </c>
      <c r="O693" s="6">
        <f t="shared" si="71"/>
        <v>45023.036805555559</v>
      </c>
      <c r="P693" s="6">
        <f t="shared" si="72"/>
        <v>45023.18472222222</v>
      </c>
      <c r="Q693" s="6">
        <f t="shared" si="73"/>
        <v>0.14791666666133096</v>
      </c>
      <c r="R693" s="2">
        <f>IF(A693=orden_agrupada!A693,orden_agrupada!D693/60,-1)</f>
        <v>1.6666666666666667</v>
      </c>
      <c r="S693" s="6">
        <f t="shared" si="74"/>
        <v>7.8472222216886517E-2</v>
      </c>
      <c r="T693" s="6" t="str">
        <f t="shared" si="75"/>
        <v>SI</v>
      </c>
      <c r="U693" s="6" t="str">
        <f t="shared" si="76"/>
        <v>viernes</v>
      </c>
      <c r="V693" s="7">
        <f>IF(A693=orden_agrupada!A693,orden_agrupada!B693,-1)</f>
        <v>173</v>
      </c>
      <c r="W693" s="7">
        <f>IF(A693=orden_agrupada!A693,orden_agrupada!C693,-1)</f>
        <v>70</v>
      </c>
    </row>
    <row r="694" spans="1:23" x14ac:dyDescent="0.3">
      <c r="A694">
        <v>693</v>
      </c>
      <c r="B694" t="s">
        <v>398</v>
      </c>
      <c r="C694">
        <v>4</v>
      </c>
      <c r="D694" s="1">
        <v>45023.155555555553</v>
      </c>
      <c r="E694" s="1">
        <v>45023.313194444447</v>
      </c>
      <c r="F694" t="s">
        <v>13</v>
      </c>
      <c r="G694" t="s">
        <v>14</v>
      </c>
      <c r="H694" t="s">
        <v>27</v>
      </c>
      <c r="I694" s="7">
        <v>28.31</v>
      </c>
      <c r="J694" t="s">
        <v>28</v>
      </c>
      <c r="K694" t="s">
        <v>64</v>
      </c>
      <c r="L694" t="s">
        <v>93</v>
      </c>
      <c r="M694" s="7">
        <f>IF(A694=orden_agrupada!A694,orden_agrupada!B694,-1)+I694</f>
        <v>106.31</v>
      </c>
      <c r="N694" s="5">
        <f t="shared" si="70"/>
        <v>45023.155555555553</v>
      </c>
      <c r="O694" s="6">
        <f t="shared" si="71"/>
        <v>45023.155555555553</v>
      </c>
      <c r="P694" s="6">
        <f t="shared" si="72"/>
        <v>45023.313194444447</v>
      </c>
      <c r="Q694" s="6">
        <f t="shared" si="73"/>
        <v>0.15763888889341615</v>
      </c>
      <c r="R694" s="2">
        <f>IF(A694=orden_agrupada!A694,orden_agrupada!D694/60,-1)</f>
        <v>0.73333333333333328</v>
      </c>
      <c r="S694" s="6">
        <f t="shared" si="74"/>
        <v>0.12708333333786059</v>
      </c>
      <c r="T694" s="6" t="str">
        <f t="shared" si="75"/>
        <v>SI</v>
      </c>
      <c r="U694" s="6" t="str">
        <f t="shared" si="76"/>
        <v>viernes</v>
      </c>
      <c r="V694" s="7">
        <f>IF(A694=orden_agrupada!A694,orden_agrupada!B694,-1)</f>
        <v>78</v>
      </c>
      <c r="W694" s="7">
        <f>IF(A694=orden_agrupada!A694,orden_agrupada!C694,-1)</f>
        <v>30</v>
      </c>
    </row>
    <row r="695" spans="1:23" x14ac:dyDescent="0.3">
      <c r="A695">
        <v>694</v>
      </c>
      <c r="B695" t="s">
        <v>70</v>
      </c>
      <c r="C695">
        <v>4</v>
      </c>
      <c r="D695" s="1">
        <v>45023.07708333333</v>
      </c>
      <c r="E695" s="1">
        <v>45023.217361111114</v>
      </c>
      <c r="F695" t="s">
        <v>26</v>
      </c>
      <c r="G695" t="s">
        <v>14</v>
      </c>
      <c r="H695" t="s">
        <v>27</v>
      </c>
      <c r="I695" s="7">
        <v>23.66</v>
      </c>
      <c r="J695" t="s">
        <v>28</v>
      </c>
      <c r="K695" t="s">
        <v>44</v>
      </c>
      <c r="L695" t="s">
        <v>60</v>
      </c>
      <c r="M695" s="7">
        <f>IF(A695=orden_agrupada!A695,orden_agrupada!B695,-1)+I695</f>
        <v>180.66</v>
      </c>
      <c r="N695" s="5">
        <f t="shared" si="70"/>
        <v>45023.07708333333</v>
      </c>
      <c r="O695" s="6">
        <f t="shared" si="71"/>
        <v>45023.07708333333</v>
      </c>
      <c r="P695" s="6">
        <f t="shared" si="72"/>
        <v>45023.217361111114</v>
      </c>
      <c r="Q695" s="6">
        <f t="shared" si="73"/>
        <v>0.14027777778392192</v>
      </c>
      <c r="R695" s="2">
        <f>IF(A695=orden_agrupada!A695,orden_agrupada!D695/60,-1)</f>
        <v>2.1333333333333333</v>
      </c>
      <c r="S695" s="6">
        <f t="shared" si="74"/>
        <v>5.1388888895033041E-2</v>
      </c>
      <c r="T695" s="6" t="str">
        <f t="shared" si="75"/>
        <v>SI</v>
      </c>
      <c r="U695" s="6" t="str">
        <f t="shared" si="76"/>
        <v>viernes</v>
      </c>
      <c r="V695" s="7">
        <f>IF(A695=orden_agrupada!A695,orden_agrupada!B695,-1)</f>
        <v>157</v>
      </c>
      <c r="W695" s="7">
        <f>IF(A695=orden_agrupada!A695,orden_agrupada!C695,-1)</f>
        <v>63</v>
      </c>
    </row>
    <row r="696" spans="1:23" x14ac:dyDescent="0.3">
      <c r="A696">
        <v>695</v>
      </c>
      <c r="B696" t="s">
        <v>319</v>
      </c>
      <c r="C696">
        <v>1</v>
      </c>
      <c r="D696" s="1">
        <v>45023.084722222222</v>
      </c>
      <c r="E696" s="1">
        <v>45023.230555555558</v>
      </c>
      <c r="F696" t="s">
        <v>13</v>
      </c>
      <c r="G696" t="s">
        <v>14</v>
      </c>
      <c r="H696" t="s">
        <v>27</v>
      </c>
      <c r="I696" s="7">
        <v>18.23</v>
      </c>
      <c r="J696" t="s">
        <v>43</v>
      </c>
      <c r="K696" t="s">
        <v>44</v>
      </c>
      <c r="L696" t="s">
        <v>55</v>
      </c>
      <c r="M696" s="7">
        <f>IF(A696=orden_agrupada!A696,orden_agrupada!B696,-1)+I696</f>
        <v>134.22999999999999</v>
      </c>
      <c r="N696" s="5">
        <f t="shared" si="70"/>
        <v>45023.084722222222</v>
      </c>
      <c r="O696" s="6">
        <f t="shared" si="71"/>
        <v>45023.084722222222</v>
      </c>
      <c r="P696" s="6">
        <f t="shared" si="72"/>
        <v>45023.230555555558</v>
      </c>
      <c r="Q696" s="6">
        <f t="shared" si="73"/>
        <v>0.15625000000242531</v>
      </c>
      <c r="R696" s="2">
        <f>IF(A696=orden_agrupada!A696,orden_agrupada!D696/60,-1)</f>
        <v>0.6166666666666667</v>
      </c>
      <c r="S696" s="6">
        <f t="shared" si="74"/>
        <v>0.13055555555798087</v>
      </c>
      <c r="T696" s="6" t="str">
        <f t="shared" si="75"/>
        <v>SI</v>
      </c>
      <c r="U696" s="6" t="str">
        <f t="shared" si="76"/>
        <v>viernes</v>
      </c>
      <c r="V696" s="7">
        <f>IF(A696=orden_agrupada!A696,orden_agrupada!B696,-1)</f>
        <v>116</v>
      </c>
      <c r="W696" s="7">
        <f>IF(A696=orden_agrupada!A696,orden_agrupada!C696,-1)</f>
        <v>48</v>
      </c>
    </row>
    <row r="697" spans="1:23" x14ac:dyDescent="0.3">
      <c r="A697">
        <v>696</v>
      </c>
      <c r="B697" t="s">
        <v>218</v>
      </c>
      <c r="C697">
        <v>6</v>
      </c>
      <c r="D697" s="1">
        <v>45023.094444444447</v>
      </c>
      <c r="E697" s="1">
        <v>45023.257638888892</v>
      </c>
      <c r="F697" t="s">
        <v>20</v>
      </c>
      <c r="G697" t="s">
        <v>40</v>
      </c>
      <c r="H697" t="s">
        <v>27</v>
      </c>
      <c r="I697" s="7">
        <v>18.760000000000002</v>
      </c>
      <c r="J697" t="s">
        <v>43</v>
      </c>
      <c r="K697" t="s">
        <v>37</v>
      </c>
      <c r="L697" t="s">
        <v>106</v>
      </c>
      <c r="M697" s="7">
        <f>IF(A697=orden_agrupada!A697,orden_agrupada!B697,-1)+I697</f>
        <v>64.760000000000005</v>
      </c>
      <c r="N697" s="5">
        <f t="shared" si="70"/>
        <v>45023.094444444447</v>
      </c>
      <c r="O697" s="6">
        <f t="shared" si="71"/>
        <v>45023.094444444447</v>
      </c>
      <c r="P697" s="6">
        <f t="shared" si="72"/>
        <v>45023.257638888892</v>
      </c>
      <c r="Q697" s="6">
        <f t="shared" si="73"/>
        <v>0.17361111111191954</v>
      </c>
      <c r="R697" s="2">
        <f>IF(A697=orden_agrupada!A697,orden_agrupada!D697/60,-1)</f>
        <v>0.38333333333333336</v>
      </c>
      <c r="S697" s="6">
        <f t="shared" si="74"/>
        <v>0.15763888888969732</v>
      </c>
      <c r="T697" s="6" t="str">
        <f t="shared" si="75"/>
        <v>SI</v>
      </c>
      <c r="U697" s="6" t="str">
        <f t="shared" si="76"/>
        <v>viernes</v>
      </c>
      <c r="V697" s="7">
        <f>IF(A697=orden_agrupada!A697,orden_agrupada!B697,-1)</f>
        <v>46</v>
      </c>
      <c r="W697" s="7">
        <f>IF(A697=orden_agrupada!A697,orden_agrupada!C697,-1)</f>
        <v>18</v>
      </c>
    </row>
    <row r="698" spans="1:23" x14ac:dyDescent="0.3">
      <c r="A698">
        <v>697</v>
      </c>
      <c r="B698" t="s">
        <v>570</v>
      </c>
      <c r="C698">
        <v>1</v>
      </c>
      <c r="D698" s="1">
        <v>45023.158333333333</v>
      </c>
      <c r="E698" s="1">
        <v>45023.279166666667</v>
      </c>
      <c r="F698" t="s">
        <v>26</v>
      </c>
      <c r="G698" t="s">
        <v>14</v>
      </c>
      <c r="H698" t="s">
        <v>27</v>
      </c>
      <c r="I698" s="7">
        <v>34.35</v>
      </c>
      <c r="J698" t="s">
        <v>16</v>
      </c>
      <c r="K698" t="s">
        <v>52</v>
      </c>
      <c r="L698" t="s">
        <v>106</v>
      </c>
      <c r="M698" s="7">
        <f>IF(A698=orden_agrupada!A698,orden_agrupada!B698,-1)+I698</f>
        <v>233.35</v>
      </c>
      <c r="N698" s="5">
        <f t="shared" si="70"/>
        <v>45023.158333333333</v>
      </c>
      <c r="O698" s="6">
        <f t="shared" si="71"/>
        <v>45023.158333333333</v>
      </c>
      <c r="P698" s="6">
        <f t="shared" si="72"/>
        <v>45023.279166666667</v>
      </c>
      <c r="Q698" s="6">
        <f t="shared" si="73"/>
        <v>0.12083333333430346</v>
      </c>
      <c r="R698" s="2">
        <f>IF(A698=orden_agrupada!A698,orden_agrupada!D698/60,-1)</f>
        <v>1.7833333333333334</v>
      </c>
      <c r="S698" s="6">
        <f t="shared" si="74"/>
        <v>4.6527777778747906E-2</v>
      </c>
      <c r="T698" s="6" t="str">
        <f t="shared" si="75"/>
        <v>SI</v>
      </c>
      <c r="U698" s="6" t="str">
        <f t="shared" si="76"/>
        <v>viernes</v>
      </c>
      <c r="V698" s="7">
        <f>IF(A698=orden_agrupada!A698,orden_agrupada!B698,-1)</f>
        <v>199</v>
      </c>
      <c r="W698" s="7">
        <f>IF(A698=orden_agrupada!A698,orden_agrupada!C698,-1)</f>
        <v>79</v>
      </c>
    </row>
    <row r="699" spans="1:23" x14ac:dyDescent="0.3">
      <c r="A699">
        <v>698</v>
      </c>
      <c r="B699" t="s">
        <v>205</v>
      </c>
      <c r="C699">
        <v>4</v>
      </c>
      <c r="D699" s="1">
        <v>45023.104166666664</v>
      </c>
      <c r="E699" s="1">
        <v>45023.267361111109</v>
      </c>
      <c r="F699" t="s">
        <v>20</v>
      </c>
      <c r="G699" t="s">
        <v>40</v>
      </c>
      <c r="H699" t="s">
        <v>27</v>
      </c>
      <c r="I699" s="7">
        <v>39.89</v>
      </c>
      <c r="J699" t="s">
        <v>28</v>
      </c>
      <c r="K699" t="s">
        <v>49</v>
      </c>
      <c r="L699" t="s">
        <v>102</v>
      </c>
      <c r="M699" s="7">
        <f>IF(A699=orden_agrupada!A699,orden_agrupada!B699,-1)+I699</f>
        <v>224.89</v>
      </c>
      <c r="N699" s="5">
        <f t="shared" si="70"/>
        <v>45023.104166666664</v>
      </c>
      <c r="O699" s="6">
        <f t="shared" si="71"/>
        <v>45023.104166666664</v>
      </c>
      <c r="P699" s="6">
        <f t="shared" si="72"/>
        <v>45023.267361111109</v>
      </c>
      <c r="Q699" s="6">
        <f t="shared" si="73"/>
        <v>0.16319444444525288</v>
      </c>
      <c r="R699" s="2">
        <f>IF(A699=orden_agrupada!A699,orden_agrupada!D699/60,-1)</f>
        <v>1.6833333333333333</v>
      </c>
      <c r="S699" s="6">
        <f t="shared" si="74"/>
        <v>9.3055555556363995E-2</v>
      </c>
      <c r="T699" s="6" t="str">
        <f t="shared" si="75"/>
        <v>SI</v>
      </c>
      <c r="U699" s="6" t="str">
        <f t="shared" si="76"/>
        <v>viernes</v>
      </c>
      <c r="V699" s="7">
        <f>IF(A699=orden_agrupada!A699,orden_agrupada!B699,-1)</f>
        <v>185</v>
      </c>
      <c r="W699" s="7">
        <f>IF(A699=orden_agrupada!A699,orden_agrupada!C699,-1)</f>
        <v>73</v>
      </c>
    </row>
    <row r="700" spans="1:23" x14ac:dyDescent="0.3">
      <c r="A700">
        <v>699</v>
      </c>
      <c r="B700" t="s">
        <v>430</v>
      </c>
      <c r="C700">
        <v>6</v>
      </c>
      <c r="D700" s="1">
        <v>45023.065972222219</v>
      </c>
      <c r="E700" s="1">
        <v>45023.12222222222</v>
      </c>
      <c r="F700" t="s">
        <v>26</v>
      </c>
      <c r="G700" t="s">
        <v>14</v>
      </c>
      <c r="H700" t="s">
        <v>27</v>
      </c>
      <c r="I700" s="7">
        <v>38.44</v>
      </c>
      <c r="J700" t="s">
        <v>16</v>
      </c>
      <c r="K700" t="s">
        <v>17</v>
      </c>
      <c r="L700" t="s">
        <v>58</v>
      </c>
      <c r="M700" s="7">
        <f>IF(A700=orden_agrupada!A700,orden_agrupada!B700,-1)+I700</f>
        <v>96.44</v>
      </c>
      <c r="N700" s="5">
        <f t="shared" si="70"/>
        <v>45023.065972222219</v>
      </c>
      <c r="O700" s="6">
        <f t="shared" si="71"/>
        <v>45023.065972222219</v>
      </c>
      <c r="P700" s="6">
        <f t="shared" si="72"/>
        <v>45023.12222222222</v>
      </c>
      <c r="Q700" s="6">
        <f t="shared" si="73"/>
        <v>5.6250000001455192E-2</v>
      </c>
      <c r="R700" s="2">
        <f>IF(A700=orden_agrupada!A700,orden_agrupada!D700/60,-1)</f>
        <v>0.18333333333333332</v>
      </c>
      <c r="S700" s="6">
        <f t="shared" si="74"/>
        <v>4.8611111112566302E-2</v>
      </c>
      <c r="T700" s="6" t="str">
        <f t="shared" si="75"/>
        <v>SI</v>
      </c>
      <c r="U700" s="6" t="str">
        <f t="shared" si="76"/>
        <v>viernes</v>
      </c>
      <c r="V700" s="7">
        <f>IF(A700=orden_agrupada!A700,orden_agrupada!B700,-1)</f>
        <v>58</v>
      </c>
      <c r="W700" s="7">
        <f>IF(A700=orden_agrupada!A700,orden_agrupada!C700,-1)</f>
        <v>24</v>
      </c>
    </row>
    <row r="701" spans="1:23" x14ac:dyDescent="0.3">
      <c r="A701">
        <v>700</v>
      </c>
      <c r="B701" t="s">
        <v>571</v>
      </c>
      <c r="C701">
        <v>2</v>
      </c>
      <c r="D701" s="1">
        <v>45023.015972222223</v>
      </c>
      <c r="E701" s="1">
        <v>45023.118055555555</v>
      </c>
      <c r="F701" t="s">
        <v>26</v>
      </c>
      <c r="G701" t="s">
        <v>14</v>
      </c>
      <c r="H701" t="s">
        <v>27</v>
      </c>
      <c r="I701" s="7">
        <v>21.66</v>
      </c>
      <c r="J701" t="s">
        <v>16</v>
      </c>
      <c r="K701" t="s">
        <v>79</v>
      </c>
      <c r="L701" t="s">
        <v>53</v>
      </c>
      <c r="M701" s="7">
        <f>IF(A701=orden_agrupada!A701,orden_agrupada!B701,-1)+I701</f>
        <v>255.66</v>
      </c>
      <c r="N701" s="5">
        <f t="shared" si="70"/>
        <v>45023.015972222223</v>
      </c>
      <c r="O701" s="6">
        <f t="shared" si="71"/>
        <v>45023.015972222223</v>
      </c>
      <c r="P701" s="6">
        <f t="shared" si="72"/>
        <v>45023.118055555555</v>
      </c>
      <c r="Q701" s="6">
        <f t="shared" si="73"/>
        <v>0.10208333333139308</v>
      </c>
      <c r="R701" s="2">
        <f>IF(A701=orden_agrupada!A701,orden_agrupada!D701/60,-1)</f>
        <v>1.4333333333333333</v>
      </c>
      <c r="S701" s="6">
        <f t="shared" si="74"/>
        <v>4.236111110917086E-2</v>
      </c>
      <c r="T701" s="6" t="str">
        <f t="shared" si="75"/>
        <v>SI</v>
      </c>
      <c r="U701" s="6" t="str">
        <f t="shared" si="76"/>
        <v>viernes</v>
      </c>
      <c r="V701" s="7">
        <f>IF(A701=orden_agrupada!A701,orden_agrupada!B701,-1)</f>
        <v>234</v>
      </c>
      <c r="W701" s="7">
        <f>IF(A701=orden_agrupada!A701,orden_agrupada!C701,-1)</f>
        <v>97</v>
      </c>
    </row>
    <row r="702" spans="1:23" x14ac:dyDescent="0.3">
      <c r="A702">
        <v>701</v>
      </c>
      <c r="B702" t="s">
        <v>572</v>
      </c>
      <c r="C702">
        <v>5</v>
      </c>
      <c r="D702" s="1">
        <v>45023.138888888891</v>
      </c>
      <c r="E702" s="1">
        <v>45023.239583333336</v>
      </c>
      <c r="F702" t="s">
        <v>36</v>
      </c>
      <c r="G702" t="s">
        <v>14</v>
      </c>
      <c r="H702" t="s">
        <v>27</v>
      </c>
      <c r="I702" s="7">
        <v>39.83</v>
      </c>
      <c r="J702" t="s">
        <v>28</v>
      </c>
      <c r="K702" t="s">
        <v>49</v>
      </c>
      <c r="L702" t="s">
        <v>34</v>
      </c>
      <c r="M702" s="7">
        <f>IF(A702=orden_agrupada!A702,orden_agrupada!B702,-1)+I702</f>
        <v>141.82999999999998</v>
      </c>
      <c r="N702" s="5">
        <f t="shared" si="70"/>
        <v>45023.138888888891</v>
      </c>
      <c r="O702" s="6">
        <f t="shared" si="71"/>
        <v>45023.138888888891</v>
      </c>
      <c r="P702" s="6">
        <f t="shared" si="72"/>
        <v>45023.239583333336</v>
      </c>
      <c r="Q702" s="6">
        <f t="shared" si="73"/>
        <v>0.10069444444525288</v>
      </c>
      <c r="R702" s="2">
        <f>IF(A702=orden_agrupada!A702,orden_agrupada!D702/60,-1)</f>
        <v>1.6166666666666667</v>
      </c>
      <c r="S702" s="6">
        <f t="shared" si="74"/>
        <v>3.3333333334141776E-2</v>
      </c>
      <c r="T702" s="6" t="str">
        <f t="shared" si="75"/>
        <v>SI</v>
      </c>
      <c r="U702" s="6" t="str">
        <f t="shared" si="76"/>
        <v>viernes</v>
      </c>
      <c r="V702" s="7">
        <f>IF(A702=orden_agrupada!A702,orden_agrupada!B702,-1)</f>
        <v>102</v>
      </c>
      <c r="W702" s="7">
        <f>IF(A702=orden_agrupada!A702,orden_agrupada!C702,-1)</f>
        <v>42</v>
      </c>
    </row>
    <row r="703" spans="1:23" x14ac:dyDescent="0.3">
      <c r="A703">
        <v>702</v>
      </c>
      <c r="B703" t="s">
        <v>573</v>
      </c>
      <c r="C703">
        <v>2</v>
      </c>
      <c r="D703" s="1">
        <v>45023.104166666664</v>
      </c>
      <c r="E703" s="1">
        <v>45023.21875</v>
      </c>
      <c r="F703" t="s">
        <v>13</v>
      </c>
      <c r="G703" t="s">
        <v>40</v>
      </c>
      <c r="H703" t="s">
        <v>27</v>
      </c>
      <c r="I703" s="7">
        <v>47.07</v>
      </c>
      <c r="J703" t="s">
        <v>28</v>
      </c>
      <c r="K703" t="s">
        <v>29</v>
      </c>
      <c r="L703" t="s">
        <v>71</v>
      </c>
      <c r="M703" s="7">
        <f>IF(A703=orden_agrupada!A703,orden_agrupada!B703,-1)+I703</f>
        <v>242.07</v>
      </c>
      <c r="N703" s="5">
        <f t="shared" si="70"/>
        <v>45023.104166666664</v>
      </c>
      <c r="O703" s="6">
        <f t="shared" si="71"/>
        <v>45023.104166666664</v>
      </c>
      <c r="P703" s="6">
        <f t="shared" si="72"/>
        <v>45023.21875</v>
      </c>
      <c r="Q703" s="6">
        <f t="shared" si="73"/>
        <v>0.11458333333575865</v>
      </c>
      <c r="R703" s="2">
        <f>IF(A703=orden_agrupada!A703,orden_agrupada!D703/60,-1)</f>
        <v>2.5833333333333335</v>
      </c>
      <c r="S703" s="6">
        <f t="shared" si="74"/>
        <v>6.9444444468697575E-3</v>
      </c>
      <c r="T703" s="6" t="str">
        <f t="shared" si="75"/>
        <v>SI</v>
      </c>
      <c r="U703" s="6" t="str">
        <f t="shared" si="76"/>
        <v>viernes</v>
      </c>
      <c r="V703" s="7">
        <f>IF(A703=orden_agrupada!A703,orden_agrupada!B703,-1)</f>
        <v>195</v>
      </c>
      <c r="W703" s="7">
        <f>IF(A703=orden_agrupada!A703,orden_agrupada!C703,-1)</f>
        <v>82</v>
      </c>
    </row>
    <row r="704" spans="1:23" x14ac:dyDescent="0.3">
      <c r="A704">
        <v>703</v>
      </c>
      <c r="B704" t="s">
        <v>574</v>
      </c>
      <c r="C704">
        <v>5</v>
      </c>
      <c r="D704" s="1">
        <v>45023.011805555558</v>
      </c>
      <c r="E704" s="1">
        <v>45023.09652777778</v>
      </c>
      <c r="F704" t="s">
        <v>20</v>
      </c>
      <c r="G704" t="s">
        <v>14</v>
      </c>
      <c r="H704" t="s">
        <v>27</v>
      </c>
      <c r="I704" s="7">
        <v>22.24</v>
      </c>
      <c r="J704" t="s">
        <v>43</v>
      </c>
      <c r="K704" t="s">
        <v>44</v>
      </c>
      <c r="L704" t="s">
        <v>90</v>
      </c>
      <c r="M704" s="7">
        <f>IF(A704=orden_agrupada!A704,orden_agrupada!B704,-1)+I704</f>
        <v>85.24</v>
      </c>
      <c r="N704" s="5">
        <f t="shared" si="70"/>
        <v>45023.011805555558</v>
      </c>
      <c r="O704" s="6">
        <f t="shared" si="71"/>
        <v>45023.011805555558</v>
      </c>
      <c r="P704" s="6">
        <f t="shared" si="72"/>
        <v>45023.09652777778</v>
      </c>
      <c r="Q704" s="6">
        <f t="shared" si="73"/>
        <v>9.5138888888565518E-2</v>
      </c>
      <c r="R704" s="2">
        <f>IF(A704=orden_agrupada!A704,orden_agrupada!D704/60,-1)</f>
        <v>0.48333333333333334</v>
      </c>
      <c r="S704" s="6">
        <f t="shared" si="74"/>
        <v>7.4999999999676631E-2</v>
      </c>
      <c r="T704" s="6" t="str">
        <f t="shared" si="75"/>
        <v>SI</v>
      </c>
      <c r="U704" s="6" t="str">
        <f t="shared" si="76"/>
        <v>viernes</v>
      </c>
      <c r="V704" s="7">
        <f>IF(A704=orden_agrupada!A704,orden_agrupada!B704,-1)</f>
        <v>63</v>
      </c>
      <c r="W704" s="7">
        <f>IF(A704=orden_agrupada!A704,orden_agrupada!C704,-1)</f>
        <v>24</v>
      </c>
    </row>
    <row r="705" spans="1:23" x14ac:dyDescent="0.3">
      <c r="A705">
        <v>704</v>
      </c>
      <c r="B705" t="s">
        <v>575</v>
      </c>
      <c r="C705">
        <v>6</v>
      </c>
      <c r="D705" s="1">
        <v>45023.069444444445</v>
      </c>
      <c r="E705" s="1">
        <v>45023.186805555553</v>
      </c>
      <c r="F705" t="s">
        <v>26</v>
      </c>
      <c r="G705" t="s">
        <v>40</v>
      </c>
      <c r="H705" t="s">
        <v>27</v>
      </c>
      <c r="I705" s="7">
        <v>33.29</v>
      </c>
      <c r="J705" t="s">
        <v>16</v>
      </c>
      <c r="K705" t="s">
        <v>49</v>
      </c>
      <c r="L705" t="s">
        <v>71</v>
      </c>
      <c r="M705" s="7">
        <f>IF(A705=orden_agrupada!A705,orden_agrupada!B705,-1)+I705</f>
        <v>51.29</v>
      </c>
      <c r="N705" s="5">
        <f t="shared" si="70"/>
        <v>45023.069444444445</v>
      </c>
      <c r="O705" s="6">
        <f t="shared" si="71"/>
        <v>45023.069444444445</v>
      </c>
      <c r="P705" s="6">
        <f t="shared" si="72"/>
        <v>45023.186805555553</v>
      </c>
      <c r="Q705" s="6">
        <f t="shared" si="73"/>
        <v>0.11736111110803904</v>
      </c>
      <c r="R705" s="2">
        <f>IF(A705=orden_agrupada!A705,orden_agrupada!D705/60,-1)</f>
        <v>0.6333333333333333</v>
      </c>
      <c r="S705" s="6">
        <f t="shared" si="74"/>
        <v>9.0972222219150162E-2</v>
      </c>
      <c r="T705" s="6" t="str">
        <f t="shared" si="75"/>
        <v>SI</v>
      </c>
      <c r="U705" s="6" t="str">
        <f t="shared" si="76"/>
        <v>viernes</v>
      </c>
      <c r="V705" s="7">
        <f>IF(A705=orden_agrupada!A705,orden_agrupada!B705,-1)</f>
        <v>18</v>
      </c>
      <c r="W705" s="7">
        <f>IF(A705=orden_agrupada!A705,orden_agrupada!C705,-1)</f>
        <v>8</v>
      </c>
    </row>
    <row r="706" spans="1:23" x14ac:dyDescent="0.3">
      <c r="A706">
        <v>705</v>
      </c>
      <c r="B706" t="s">
        <v>511</v>
      </c>
      <c r="C706">
        <v>3</v>
      </c>
      <c r="D706" s="1">
        <v>45023.074999999997</v>
      </c>
      <c r="E706" s="1">
        <v>45023.120138888888</v>
      </c>
      <c r="F706" t="s">
        <v>26</v>
      </c>
      <c r="G706" t="s">
        <v>14</v>
      </c>
      <c r="H706" t="s">
        <v>27</v>
      </c>
      <c r="I706" s="7">
        <v>43.07</v>
      </c>
      <c r="J706" t="s">
        <v>28</v>
      </c>
      <c r="K706" t="s">
        <v>44</v>
      </c>
      <c r="L706" t="s">
        <v>60</v>
      </c>
      <c r="M706" s="7">
        <f>IF(A706=orden_agrupada!A706,orden_agrupada!B706,-1)+I706</f>
        <v>155.07</v>
      </c>
      <c r="N706" s="5">
        <f t="shared" ref="N706:N768" si="77">D706</f>
        <v>45023.074999999997</v>
      </c>
      <c r="O706" s="6">
        <f t="shared" ref="O706:O768" si="78">D706</f>
        <v>45023.074999999997</v>
      </c>
      <c r="P706" s="6">
        <f t="shared" ref="P706:P768" si="79">E706</f>
        <v>45023.120138888888</v>
      </c>
      <c r="Q706" s="6">
        <f t="shared" ref="Q706:Q768" si="80">IF(J706="Ocupada",(P706-O706)+15/1440,P706-O706)</f>
        <v>4.5138888890505768E-2</v>
      </c>
      <c r="R706" s="2">
        <f>IF(A706=orden_agrupada!A706,orden_agrupada!D706/60,-1)</f>
        <v>0.55000000000000004</v>
      </c>
      <c r="S706" s="6">
        <f t="shared" ref="S706:S768" si="81">IF(Q706-(R706*(1/24))&gt;0,Q706-(R706*(1/24)),0)</f>
        <v>2.22222222238391E-2</v>
      </c>
      <c r="T706" s="6" t="str">
        <f t="shared" ref="T706:T768" si="82">IF(S706&gt;0,"SI","NO")</f>
        <v>SI</v>
      </c>
      <c r="U706" s="6" t="str">
        <f t="shared" ref="U706:U768" si="83">TEXT(N706, "dddd")</f>
        <v>viernes</v>
      </c>
      <c r="V706" s="7">
        <f>IF(A706=orden_agrupada!A706,orden_agrupada!B706,-1)</f>
        <v>112</v>
      </c>
      <c r="W706" s="7">
        <f>IF(A706=orden_agrupada!A706,orden_agrupada!C706,-1)</f>
        <v>46</v>
      </c>
    </row>
    <row r="707" spans="1:23" x14ac:dyDescent="0.3">
      <c r="A707">
        <v>706</v>
      </c>
      <c r="B707" t="s">
        <v>576</v>
      </c>
      <c r="C707">
        <v>6</v>
      </c>
      <c r="D707" s="1">
        <v>45023.051388888889</v>
      </c>
      <c r="E707" s="1">
        <v>45023.20416666667</v>
      </c>
      <c r="F707" t="s">
        <v>20</v>
      </c>
      <c r="G707" t="s">
        <v>14</v>
      </c>
      <c r="H707" t="s">
        <v>27</v>
      </c>
      <c r="I707" s="7">
        <v>44.45</v>
      </c>
      <c r="J707" t="s">
        <v>43</v>
      </c>
      <c r="K707" t="s">
        <v>79</v>
      </c>
      <c r="L707" t="s">
        <v>71</v>
      </c>
      <c r="M707" s="7">
        <f>IF(A707=orden_agrupada!A707,orden_agrupada!B707,-1)+I707</f>
        <v>98.45</v>
      </c>
      <c r="N707" s="5">
        <f t="shared" si="77"/>
        <v>45023.051388888889</v>
      </c>
      <c r="O707" s="6">
        <f t="shared" si="78"/>
        <v>45023.051388888889</v>
      </c>
      <c r="P707" s="6">
        <f t="shared" si="79"/>
        <v>45023.20416666667</v>
      </c>
      <c r="Q707" s="6">
        <f t="shared" si="80"/>
        <v>0.16319444444767819</v>
      </c>
      <c r="R707" s="2">
        <f>IF(A707=orden_agrupada!A707,orden_agrupada!D707/60,-1)</f>
        <v>0.55000000000000004</v>
      </c>
      <c r="S707" s="6">
        <f t="shared" si="81"/>
        <v>0.14027777778101153</v>
      </c>
      <c r="T707" s="6" t="str">
        <f t="shared" si="82"/>
        <v>SI</v>
      </c>
      <c r="U707" s="6" t="str">
        <f t="shared" si="83"/>
        <v>viernes</v>
      </c>
      <c r="V707" s="7">
        <f>IF(A707=orden_agrupada!A707,orden_agrupada!B707,-1)</f>
        <v>54</v>
      </c>
      <c r="W707" s="7">
        <f>IF(A707=orden_agrupada!A707,orden_agrupada!C707,-1)</f>
        <v>24</v>
      </c>
    </row>
    <row r="708" spans="1:23" x14ac:dyDescent="0.3">
      <c r="A708">
        <v>707</v>
      </c>
      <c r="B708" t="s">
        <v>577</v>
      </c>
      <c r="C708">
        <v>1</v>
      </c>
      <c r="D708" s="1">
        <v>45023.128472222219</v>
      </c>
      <c r="E708" s="1">
        <v>45023.224305555559</v>
      </c>
      <c r="F708" t="s">
        <v>26</v>
      </c>
      <c r="G708" t="s">
        <v>21</v>
      </c>
      <c r="H708" t="s">
        <v>27</v>
      </c>
      <c r="I708" s="7">
        <v>40.39</v>
      </c>
      <c r="J708" t="s">
        <v>16</v>
      </c>
      <c r="K708" t="s">
        <v>52</v>
      </c>
      <c r="L708" t="s">
        <v>45</v>
      </c>
      <c r="M708" s="7">
        <f>IF(A708=orden_agrupada!A708,orden_agrupada!B708,-1)+I708</f>
        <v>225.39</v>
      </c>
      <c r="N708" s="5">
        <f t="shared" si="77"/>
        <v>45023.128472222219</v>
      </c>
      <c r="O708" s="6">
        <f t="shared" si="78"/>
        <v>45023.128472222219</v>
      </c>
      <c r="P708" s="6">
        <f t="shared" si="79"/>
        <v>45023.224305555559</v>
      </c>
      <c r="Q708" s="6">
        <f t="shared" si="80"/>
        <v>9.5833333340124227E-2</v>
      </c>
      <c r="R708" s="2">
        <f>IF(A708=orden_agrupada!A708,orden_agrupada!D708/60,-1)</f>
        <v>2.2833333333333332</v>
      </c>
      <c r="S708" s="6">
        <f t="shared" si="81"/>
        <v>6.9444445123534315E-4</v>
      </c>
      <c r="T708" s="6" t="str">
        <f t="shared" si="82"/>
        <v>SI</v>
      </c>
      <c r="U708" s="6" t="str">
        <f t="shared" si="83"/>
        <v>viernes</v>
      </c>
      <c r="V708" s="7">
        <f>IF(A708=orden_agrupada!A708,orden_agrupada!B708,-1)</f>
        <v>185</v>
      </c>
      <c r="W708" s="7">
        <f>IF(A708=orden_agrupada!A708,orden_agrupada!C708,-1)</f>
        <v>73</v>
      </c>
    </row>
    <row r="709" spans="1:23" x14ac:dyDescent="0.3">
      <c r="A709">
        <v>708</v>
      </c>
      <c r="B709" t="s">
        <v>578</v>
      </c>
      <c r="C709">
        <v>2</v>
      </c>
      <c r="D709" s="1">
        <v>45023.15</v>
      </c>
      <c r="E709" s="1">
        <v>45023.308333333334</v>
      </c>
      <c r="F709" t="s">
        <v>13</v>
      </c>
      <c r="G709" t="s">
        <v>40</v>
      </c>
      <c r="H709" t="s">
        <v>27</v>
      </c>
      <c r="I709" s="7">
        <v>41.8</v>
      </c>
      <c r="J709" t="s">
        <v>43</v>
      </c>
      <c r="K709" t="s">
        <v>17</v>
      </c>
      <c r="L709" t="s">
        <v>102</v>
      </c>
      <c r="M709" s="7">
        <f>IF(A709=orden_agrupada!A709,orden_agrupada!B709,-1)+I709</f>
        <v>95.8</v>
      </c>
      <c r="N709" s="5">
        <f t="shared" si="77"/>
        <v>45023.15</v>
      </c>
      <c r="O709" s="6">
        <f t="shared" si="78"/>
        <v>45023.15</v>
      </c>
      <c r="P709" s="6">
        <f t="shared" si="79"/>
        <v>45023.308333333334</v>
      </c>
      <c r="Q709" s="6">
        <f t="shared" si="80"/>
        <v>0.16874999999951493</v>
      </c>
      <c r="R709" s="2">
        <f>IF(A709=orden_agrupada!A709,orden_agrupada!D709/60,-1)</f>
        <v>0.4</v>
      </c>
      <c r="S709" s="6">
        <f t="shared" si="81"/>
        <v>0.15208333333284826</v>
      </c>
      <c r="T709" s="6" t="str">
        <f t="shared" si="82"/>
        <v>SI</v>
      </c>
      <c r="U709" s="6" t="str">
        <f t="shared" si="83"/>
        <v>viernes</v>
      </c>
      <c r="V709" s="7">
        <f>IF(A709=orden_agrupada!A709,orden_agrupada!B709,-1)</f>
        <v>54</v>
      </c>
      <c r="W709" s="7">
        <f>IF(A709=orden_agrupada!A709,orden_agrupada!C709,-1)</f>
        <v>22</v>
      </c>
    </row>
    <row r="710" spans="1:23" x14ac:dyDescent="0.3">
      <c r="A710">
        <v>709</v>
      </c>
      <c r="B710" t="s">
        <v>514</v>
      </c>
      <c r="C710">
        <v>4</v>
      </c>
      <c r="D710" s="1">
        <v>45023.079861111109</v>
      </c>
      <c r="E710" s="1">
        <v>45023.152777777781</v>
      </c>
      <c r="F710" t="s">
        <v>26</v>
      </c>
      <c r="G710" t="s">
        <v>14</v>
      </c>
      <c r="H710" t="s">
        <v>22</v>
      </c>
      <c r="I710" s="7">
        <v>26.15</v>
      </c>
      <c r="J710" t="s">
        <v>43</v>
      </c>
      <c r="K710" t="s">
        <v>64</v>
      </c>
      <c r="L710" t="s">
        <v>90</v>
      </c>
      <c r="M710" s="7">
        <f>IF(A710=orden_agrupada!A710,orden_agrupada!B710,-1)+I710</f>
        <v>219.15</v>
      </c>
      <c r="N710" s="5">
        <f t="shared" si="77"/>
        <v>45023.079861111109</v>
      </c>
      <c r="O710" s="6">
        <f t="shared" si="78"/>
        <v>45023.079861111109</v>
      </c>
      <c r="P710" s="6">
        <f t="shared" si="79"/>
        <v>45023.152777777781</v>
      </c>
      <c r="Q710" s="6">
        <f t="shared" si="80"/>
        <v>8.3333333338183976E-2</v>
      </c>
      <c r="R710" s="2">
        <f>IF(A710=orden_agrupada!A710,orden_agrupada!D710/60,-1)</f>
        <v>1.6333333333333333</v>
      </c>
      <c r="S710" s="6">
        <f t="shared" si="81"/>
        <v>1.5277777782628427E-2</v>
      </c>
      <c r="T710" s="6" t="str">
        <f t="shared" si="82"/>
        <v>SI</v>
      </c>
      <c r="U710" s="6" t="str">
        <f t="shared" si="83"/>
        <v>viernes</v>
      </c>
      <c r="V710" s="7">
        <f>IF(A710=orden_agrupada!A710,orden_agrupada!B710,-1)</f>
        <v>193</v>
      </c>
      <c r="W710" s="7">
        <f>IF(A710=orden_agrupada!A710,orden_agrupada!C710,-1)</f>
        <v>76</v>
      </c>
    </row>
    <row r="711" spans="1:23" x14ac:dyDescent="0.3">
      <c r="A711">
        <v>710</v>
      </c>
      <c r="B711" t="s">
        <v>579</v>
      </c>
      <c r="C711">
        <v>1</v>
      </c>
      <c r="D711" s="1">
        <v>45023.102777777778</v>
      </c>
      <c r="E711" s="1">
        <v>45023.151388888888</v>
      </c>
      <c r="F711" t="s">
        <v>32</v>
      </c>
      <c r="G711" t="s">
        <v>14</v>
      </c>
      <c r="H711" t="s">
        <v>27</v>
      </c>
      <c r="I711" s="7">
        <v>28.43</v>
      </c>
      <c r="J711" t="s">
        <v>43</v>
      </c>
      <c r="K711" t="s">
        <v>17</v>
      </c>
      <c r="L711" t="s">
        <v>60</v>
      </c>
      <c r="M711" s="7">
        <f>IF(A711=orden_agrupada!A711,orden_agrupada!B711,-1)+I711</f>
        <v>166.43</v>
      </c>
      <c r="N711" s="5">
        <f t="shared" si="77"/>
        <v>45023.102777777778</v>
      </c>
      <c r="O711" s="6">
        <f t="shared" si="78"/>
        <v>45023.102777777778</v>
      </c>
      <c r="P711" s="6">
        <f t="shared" si="79"/>
        <v>45023.151388888888</v>
      </c>
      <c r="Q711" s="6">
        <f t="shared" si="80"/>
        <v>5.9027777776160896E-2</v>
      </c>
      <c r="R711" s="2">
        <f>IF(A711=orden_agrupada!A711,orden_agrupada!D711/60,-1)</f>
        <v>2.3333333333333335</v>
      </c>
      <c r="S711" s="6">
        <f t="shared" si="81"/>
        <v>0</v>
      </c>
      <c r="T711" s="6" t="str">
        <f t="shared" si="82"/>
        <v>NO</v>
      </c>
      <c r="U711" s="6" t="str">
        <f t="shared" si="83"/>
        <v>viernes</v>
      </c>
      <c r="V711" s="7">
        <f>IF(A711=orden_agrupada!A711,orden_agrupada!B711,-1)</f>
        <v>138</v>
      </c>
      <c r="W711" s="7">
        <f>IF(A711=orden_agrupada!A711,orden_agrupada!C711,-1)</f>
        <v>57</v>
      </c>
    </row>
    <row r="712" spans="1:23" x14ac:dyDescent="0.3">
      <c r="A712">
        <v>711</v>
      </c>
      <c r="B712" t="s">
        <v>84</v>
      </c>
      <c r="C712">
        <v>6</v>
      </c>
      <c r="D712" s="1">
        <v>45023.07708333333</v>
      </c>
      <c r="E712" s="1">
        <v>45023.220833333333</v>
      </c>
      <c r="F712" t="s">
        <v>20</v>
      </c>
      <c r="G712" t="s">
        <v>14</v>
      </c>
      <c r="H712" t="s">
        <v>15</v>
      </c>
      <c r="I712" s="7">
        <v>49.74</v>
      </c>
      <c r="J712" t="s">
        <v>43</v>
      </c>
      <c r="K712" t="s">
        <v>52</v>
      </c>
      <c r="L712" t="s">
        <v>53</v>
      </c>
      <c r="M712" s="7">
        <f>IF(A712=orden_agrupada!A712,orden_agrupada!B712,-1)+I712</f>
        <v>215.74</v>
      </c>
      <c r="N712" s="5">
        <f t="shared" si="77"/>
        <v>45023.07708333333</v>
      </c>
      <c r="O712" s="6">
        <f t="shared" si="78"/>
        <v>45023.07708333333</v>
      </c>
      <c r="P712" s="6">
        <f t="shared" si="79"/>
        <v>45023.220833333333</v>
      </c>
      <c r="Q712" s="6">
        <f t="shared" si="80"/>
        <v>0.15416666666957704</v>
      </c>
      <c r="R712" s="2">
        <f>IF(A712=orden_agrupada!A712,orden_agrupada!D712/60,-1)</f>
        <v>0.98333333333333328</v>
      </c>
      <c r="S712" s="6">
        <f t="shared" si="81"/>
        <v>0.11319444444735483</v>
      </c>
      <c r="T712" s="6" t="str">
        <f t="shared" si="82"/>
        <v>SI</v>
      </c>
      <c r="U712" s="6" t="str">
        <f t="shared" si="83"/>
        <v>viernes</v>
      </c>
      <c r="V712" s="7">
        <f>IF(A712=orden_agrupada!A712,orden_agrupada!B712,-1)</f>
        <v>166</v>
      </c>
      <c r="W712" s="7">
        <f>IF(A712=orden_agrupada!A712,orden_agrupada!C712,-1)</f>
        <v>68</v>
      </c>
    </row>
    <row r="713" spans="1:23" x14ac:dyDescent="0.3">
      <c r="A713">
        <v>712</v>
      </c>
      <c r="B713" t="s">
        <v>580</v>
      </c>
      <c r="C713">
        <v>5</v>
      </c>
      <c r="D713" s="1">
        <v>45023.004166666666</v>
      </c>
      <c r="E713" s="1">
        <v>45023.102083333331</v>
      </c>
      <c r="F713" t="s">
        <v>26</v>
      </c>
      <c r="G713" t="s">
        <v>21</v>
      </c>
      <c r="H713" t="s">
        <v>22</v>
      </c>
      <c r="I713" s="7">
        <v>42.21</v>
      </c>
      <c r="J713" t="s">
        <v>16</v>
      </c>
      <c r="K713" t="s">
        <v>37</v>
      </c>
      <c r="L713" t="s">
        <v>18</v>
      </c>
      <c r="M713" s="7">
        <f>IF(A713=orden_agrupada!A713,orden_agrupada!B713,-1)+I713</f>
        <v>90.210000000000008</v>
      </c>
      <c r="N713" s="5">
        <f t="shared" si="77"/>
        <v>45023.004166666666</v>
      </c>
      <c r="O713" s="6">
        <f t="shared" si="78"/>
        <v>45023.004166666666</v>
      </c>
      <c r="P713" s="6">
        <f t="shared" si="79"/>
        <v>45023.102083333331</v>
      </c>
      <c r="Q713" s="6">
        <f t="shared" si="80"/>
        <v>9.7916666665696539E-2</v>
      </c>
      <c r="R713" s="2">
        <f>IF(A713=orden_agrupada!A713,orden_agrupada!D713/60,-1)</f>
        <v>0.81666666666666665</v>
      </c>
      <c r="S713" s="6">
        <f t="shared" si="81"/>
        <v>6.3888888887918771E-2</v>
      </c>
      <c r="T713" s="6" t="str">
        <f t="shared" si="82"/>
        <v>SI</v>
      </c>
      <c r="U713" s="6" t="str">
        <f t="shared" si="83"/>
        <v>viernes</v>
      </c>
      <c r="V713" s="7">
        <f>IF(A713=orden_agrupada!A713,orden_agrupada!B713,-1)</f>
        <v>48</v>
      </c>
      <c r="W713" s="7">
        <f>IF(A713=orden_agrupada!A713,orden_agrupada!C713,-1)</f>
        <v>20</v>
      </c>
    </row>
    <row r="714" spans="1:23" x14ac:dyDescent="0.3">
      <c r="A714">
        <v>713</v>
      </c>
      <c r="B714" t="s">
        <v>581</v>
      </c>
      <c r="C714">
        <v>4</v>
      </c>
      <c r="D714" s="1">
        <v>45023.010416666664</v>
      </c>
      <c r="E714" s="1">
        <v>45023.119444444441</v>
      </c>
      <c r="F714" t="s">
        <v>20</v>
      </c>
      <c r="G714" t="s">
        <v>40</v>
      </c>
      <c r="H714" t="s">
        <v>27</v>
      </c>
      <c r="I714" s="7">
        <v>35.11</v>
      </c>
      <c r="J714" t="s">
        <v>28</v>
      </c>
      <c r="K714" t="s">
        <v>52</v>
      </c>
      <c r="L714" t="s">
        <v>34</v>
      </c>
      <c r="M714" s="7">
        <f>IF(A714=orden_agrupada!A714,orden_agrupada!B714,-1)+I714</f>
        <v>395.11</v>
      </c>
      <c r="N714" s="5">
        <f t="shared" si="77"/>
        <v>45023.010416666664</v>
      </c>
      <c r="O714" s="6">
        <f t="shared" si="78"/>
        <v>45023.010416666664</v>
      </c>
      <c r="P714" s="6">
        <f t="shared" si="79"/>
        <v>45023.119444444441</v>
      </c>
      <c r="Q714" s="6">
        <f t="shared" si="80"/>
        <v>0.10902777777664596</v>
      </c>
      <c r="R714" s="2">
        <f>IF(A714=orden_agrupada!A714,orden_agrupada!D714/60,-1)</f>
        <v>2.0833333333333335</v>
      </c>
      <c r="S714" s="6">
        <f t="shared" si="81"/>
        <v>2.222222222109041E-2</v>
      </c>
      <c r="T714" s="6" t="str">
        <f t="shared" si="82"/>
        <v>SI</v>
      </c>
      <c r="U714" s="6" t="str">
        <f t="shared" si="83"/>
        <v>viernes</v>
      </c>
      <c r="V714" s="7">
        <f>IF(A714=orden_agrupada!A714,orden_agrupada!B714,-1)</f>
        <v>360</v>
      </c>
      <c r="W714" s="7">
        <f>IF(A714=orden_agrupada!A714,orden_agrupada!C714,-1)</f>
        <v>147</v>
      </c>
    </row>
    <row r="715" spans="1:23" x14ac:dyDescent="0.3">
      <c r="A715">
        <v>714</v>
      </c>
      <c r="B715" t="s">
        <v>294</v>
      </c>
      <c r="C715">
        <v>2</v>
      </c>
      <c r="D715" s="1">
        <v>45023.097916666666</v>
      </c>
      <c r="E715" s="1">
        <v>45023.170138888891</v>
      </c>
      <c r="F715" t="s">
        <v>32</v>
      </c>
      <c r="G715" t="s">
        <v>14</v>
      </c>
      <c r="H715" t="s">
        <v>27</v>
      </c>
      <c r="I715" s="7">
        <v>10.69</v>
      </c>
      <c r="J715" t="s">
        <v>28</v>
      </c>
      <c r="K715" t="s">
        <v>23</v>
      </c>
      <c r="L715" t="s">
        <v>53</v>
      </c>
      <c r="M715" s="7">
        <f>IF(A715=orden_agrupada!A715,orden_agrupada!B715,-1)+I715</f>
        <v>235.69</v>
      </c>
      <c r="N715" s="5">
        <f t="shared" si="77"/>
        <v>45023.097916666666</v>
      </c>
      <c r="O715" s="6">
        <f t="shared" si="78"/>
        <v>45023.097916666666</v>
      </c>
      <c r="P715" s="6">
        <f t="shared" si="79"/>
        <v>45023.170138888891</v>
      </c>
      <c r="Q715" s="6">
        <f t="shared" si="80"/>
        <v>7.2222222224809229E-2</v>
      </c>
      <c r="R715" s="2">
        <f>IF(A715=orden_agrupada!A715,orden_agrupada!D715/60,-1)</f>
        <v>1.05</v>
      </c>
      <c r="S715" s="6">
        <f t="shared" si="81"/>
        <v>2.8472222224809232E-2</v>
      </c>
      <c r="T715" s="6" t="str">
        <f t="shared" si="82"/>
        <v>SI</v>
      </c>
      <c r="U715" s="6" t="str">
        <f t="shared" si="83"/>
        <v>viernes</v>
      </c>
      <c r="V715" s="7">
        <f>IF(A715=orden_agrupada!A715,orden_agrupada!B715,-1)</f>
        <v>225</v>
      </c>
      <c r="W715" s="7">
        <f>IF(A715=orden_agrupada!A715,orden_agrupada!C715,-1)</f>
        <v>91</v>
      </c>
    </row>
    <row r="716" spans="1:23" x14ac:dyDescent="0.3">
      <c r="A716">
        <v>715</v>
      </c>
      <c r="B716" t="s">
        <v>582</v>
      </c>
      <c r="C716">
        <v>6</v>
      </c>
      <c r="D716" s="1">
        <v>45023.072916666664</v>
      </c>
      <c r="E716" s="1">
        <v>45023.177083333336</v>
      </c>
      <c r="F716" t="s">
        <v>13</v>
      </c>
      <c r="G716" t="s">
        <v>14</v>
      </c>
      <c r="H716" t="s">
        <v>15</v>
      </c>
      <c r="I716" s="7">
        <v>39.909999999999997</v>
      </c>
      <c r="J716" t="s">
        <v>43</v>
      </c>
      <c r="K716" t="s">
        <v>37</v>
      </c>
      <c r="L716" t="s">
        <v>50</v>
      </c>
      <c r="M716" s="7">
        <f>IF(A716=orden_agrupada!A716,orden_agrupada!B716,-1)+I716</f>
        <v>285.90999999999997</v>
      </c>
      <c r="N716" s="5">
        <f t="shared" si="77"/>
        <v>45023.072916666664</v>
      </c>
      <c r="O716" s="6">
        <f t="shared" si="78"/>
        <v>45023.072916666664</v>
      </c>
      <c r="P716" s="6">
        <f t="shared" si="79"/>
        <v>45023.177083333336</v>
      </c>
      <c r="Q716" s="6">
        <f t="shared" si="80"/>
        <v>0.11458333333818398</v>
      </c>
      <c r="R716" s="2">
        <f>IF(A716=orden_agrupada!A716,orden_agrupada!D716/60,-1)</f>
        <v>2.2666666666666666</v>
      </c>
      <c r="S716" s="6">
        <f t="shared" si="81"/>
        <v>2.0138888893739534E-2</v>
      </c>
      <c r="T716" s="6" t="str">
        <f t="shared" si="82"/>
        <v>SI</v>
      </c>
      <c r="U716" s="6" t="str">
        <f t="shared" si="83"/>
        <v>viernes</v>
      </c>
      <c r="V716" s="7">
        <f>IF(A716=orden_agrupada!A716,orden_agrupada!B716,-1)</f>
        <v>246</v>
      </c>
      <c r="W716" s="7">
        <f>IF(A716=orden_agrupada!A716,orden_agrupada!C716,-1)</f>
        <v>101</v>
      </c>
    </row>
    <row r="717" spans="1:23" x14ac:dyDescent="0.3">
      <c r="A717">
        <v>716</v>
      </c>
      <c r="B717" t="s">
        <v>363</v>
      </c>
      <c r="C717">
        <v>4</v>
      </c>
      <c r="D717" s="1">
        <v>45023.074305555558</v>
      </c>
      <c r="E717" s="1">
        <v>45023.197222222225</v>
      </c>
      <c r="F717" t="s">
        <v>26</v>
      </c>
      <c r="G717" t="s">
        <v>40</v>
      </c>
      <c r="H717" t="s">
        <v>27</v>
      </c>
      <c r="I717" s="7">
        <v>44.73</v>
      </c>
      <c r="J717" t="s">
        <v>43</v>
      </c>
      <c r="K717" t="s">
        <v>29</v>
      </c>
      <c r="L717" t="s">
        <v>90</v>
      </c>
      <c r="M717" s="7">
        <f>IF(A717=orden_agrupada!A717,orden_agrupada!B717,-1)+I717</f>
        <v>275.73</v>
      </c>
      <c r="N717" s="5">
        <f t="shared" si="77"/>
        <v>45023.074305555558</v>
      </c>
      <c r="O717" s="6">
        <f t="shared" si="78"/>
        <v>45023.074305555558</v>
      </c>
      <c r="P717" s="6">
        <f t="shared" si="79"/>
        <v>45023.197222222225</v>
      </c>
      <c r="Q717" s="6">
        <f t="shared" si="80"/>
        <v>0.13333333333381839</v>
      </c>
      <c r="R717" s="2">
        <f>IF(A717=orden_agrupada!A717,orden_agrupada!D717/60,-1)</f>
        <v>1.5</v>
      </c>
      <c r="S717" s="6">
        <f t="shared" si="81"/>
        <v>7.0833333333818388E-2</v>
      </c>
      <c r="T717" s="6" t="str">
        <f t="shared" si="82"/>
        <v>SI</v>
      </c>
      <c r="U717" s="6" t="str">
        <f t="shared" si="83"/>
        <v>viernes</v>
      </c>
      <c r="V717" s="7">
        <f>IF(A717=orden_agrupada!A717,orden_agrupada!B717,-1)</f>
        <v>231</v>
      </c>
      <c r="W717" s="7">
        <f>IF(A717=orden_agrupada!A717,orden_agrupada!C717,-1)</f>
        <v>90</v>
      </c>
    </row>
    <row r="718" spans="1:23" x14ac:dyDescent="0.3">
      <c r="A718">
        <v>717</v>
      </c>
      <c r="B718" t="s">
        <v>490</v>
      </c>
      <c r="C718">
        <v>5</v>
      </c>
      <c r="D718" s="1">
        <v>45023.163888888892</v>
      </c>
      <c r="E718" s="1">
        <v>45023.252083333333</v>
      </c>
      <c r="F718" t="s">
        <v>20</v>
      </c>
      <c r="G718" t="s">
        <v>14</v>
      </c>
      <c r="H718" t="s">
        <v>27</v>
      </c>
      <c r="I718" s="7">
        <v>23.67</v>
      </c>
      <c r="J718" t="s">
        <v>28</v>
      </c>
      <c r="K718" t="s">
        <v>49</v>
      </c>
      <c r="L718" t="s">
        <v>47</v>
      </c>
      <c r="M718" s="7">
        <f>IF(A718=orden_agrupada!A718,orden_agrupada!B718,-1)+I718</f>
        <v>178.67000000000002</v>
      </c>
      <c r="N718" s="5">
        <f t="shared" si="77"/>
        <v>45023.163888888892</v>
      </c>
      <c r="O718" s="6">
        <f t="shared" si="78"/>
        <v>45023.163888888892</v>
      </c>
      <c r="P718" s="6">
        <f t="shared" si="79"/>
        <v>45023.252083333333</v>
      </c>
      <c r="Q718" s="6">
        <f t="shared" si="80"/>
        <v>8.819444444088731E-2</v>
      </c>
      <c r="R718" s="2">
        <f>IF(A718=orden_agrupada!A718,orden_agrupada!D718/60,-1)</f>
        <v>1.2</v>
      </c>
      <c r="S718" s="6">
        <f t="shared" si="81"/>
        <v>3.8194444440887314E-2</v>
      </c>
      <c r="T718" s="6" t="str">
        <f t="shared" si="82"/>
        <v>SI</v>
      </c>
      <c r="U718" s="6" t="str">
        <f t="shared" si="83"/>
        <v>viernes</v>
      </c>
      <c r="V718" s="7">
        <f>IF(A718=orden_agrupada!A718,orden_agrupada!B718,-1)</f>
        <v>155</v>
      </c>
      <c r="W718" s="7">
        <f>IF(A718=orden_agrupada!A718,orden_agrupada!C718,-1)</f>
        <v>63</v>
      </c>
    </row>
    <row r="719" spans="1:23" x14ac:dyDescent="0.3">
      <c r="A719">
        <v>718</v>
      </c>
      <c r="B719" t="s">
        <v>341</v>
      </c>
      <c r="C719">
        <v>6</v>
      </c>
      <c r="D719" s="1">
        <v>45023.137499999997</v>
      </c>
      <c r="E719" s="1">
        <v>45023.29583333333</v>
      </c>
      <c r="F719" t="s">
        <v>26</v>
      </c>
      <c r="G719" t="s">
        <v>21</v>
      </c>
      <c r="H719" t="s">
        <v>27</v>
      </c>
      <c r="I719" s="7">
        <v>37.21</v>
      </c>
      <c r="J719" t="s">
        <v>28</v>
      </c>
      <c r="K719" t="s">
        <v>44</v>
      </c>
      <c r="L719" t="s">
        <v>60</v>
      </c>
      <c r="M719" s="7">
        <f>IF(A719=orden_agrupada!A719,orden_agrupada!B719,-1)+I719</f>
        <v>57.21</v>
      </c>
      <c r="N719" s="5">
        <f t="shared" si="77"/>
        <v>45023.137499999997</v>
      </c>
      <c r="O719" s="6">
        <f t="shared" si="78"/>
        <v>45023.137499999997</v>
      </c>
      <c r="P719" s="6">
        <f t="shared" si="79"/>
        <v>45023.29583333333</v>
      </c>
      <c r="Q719" s="6">
        <f t="shared" si="80"/>
        <v>0.15833333333284827</v>
      </c>
      <c r="R719" s="2">
        <f>IF(A719=orden_agrupada!A719,orden_agrupada!D719/60,-1)</f>
        <v>0.96666666666666667</v>
      </c>
      <c r="S719" s="6">
        <f t="shared" si="81"/>
        <v>0.1180555555550705</v>
      </c>
      <c r="T719" s="6" t="str">
        <f t="shared" si="82"/>
        <v>SI</v>
      </c>
      <c r="U719" s="6" t="str">
        <f t="shared" si="83"/>
        <v>viernes</v>
      </c>
      <c r="V719" s="7">
        <f>IF(A719=orden_agrupada!A719,orden_agrupada!B719,-1)</f>
        <v>20</v>
      </c>
      <c r="W719" s="7">
        <f>IF(A719=orden_agrupada!A719,orden_agrupada!C719,-1)</f>
        <v>8</v>
      </c>
    </row>
    <row r="720" spans="1:23" x14ac:dyDescent="0.3">
      <c r="A720">
        <v>719</v>
      </c>
      <c r="B720" t="s">
        <v>583</v>
      </c>
      <c r="C720">
        <v>3</v>
      </c>
      <c r="D720" s="1">
        <v>45023.054166666669</v>
      </c>
      <c r="E720" s="1">
        <v>45023.117361111108</v>
      </c>
      <c r="F720" t="s">
        <v>20</v>
      </c>
      <c r="G720" t="s">
        <v>14</v>
      </c>
      <c r="H720" t="s">
        <v>15</v>
      </c>
      <c r="I720" s="7">
        <v>17.23</v>
      </c>
      <c r="J720" t="s">
        <v>28</v>
      </c>
      <c r="K720" t="s">
        <v>23</v>
      </c>
      <c r="L720" t="s">
        <v>30</v>
      </c>
      <c r="M720" s="7">
        <f>IF(A720=orden_agrupada!A720,orden_agrupada!B720,-1)+I720</f>
        <v>124.23</v>
      </c>
      <c r="N720" s="5">
        <f t="shared" si="77"/>
        <v>45023.054166666669</v>
      </c>
      <c r="O720" s="6">
        <f t="shared" si="78"/>
        <v>45023.054166666669</v>
      </c>
      <c r="P720" s="6">
        <f t="shared" si="79"/>
        <v>45023.117361111108</v>
      </c>
      <c r="Q720" s="6">
        <f t="shared" si="80"/>
        <v>6.3194444439432118E-2</v>
      </c>
      <c r="R720" s="2">
        <f>IF(A720=orden_agrupada!A720,orden_agrupada!D720/60,-1)</f>
        <v>1.1666666666666667</v>
      </c>
      <c r="S720" s="6">
        <f t="shared" si="81"/>
        <v>1.4583333328321006E-2</v>
      </c>
      <c r="T720" s="6" t="str">
        <f t="shared" si="82"/>
        <v>SI</v>
      </c>
      <c r="U720" s="6" t="str">
        <f t="shared" si="83"/>
        <v>viernes</v>
      </c>
      <c r="V720" s="7">
        <f>IF(A720=orden_agrupada!A720,orden_agrupada!B720,-1)</f>
        <v>107</v>
      </c>
      <c r="W720" s="7">
        <f>IF(A720=orden_agrupada!A720,orden_agrupada!C720,-1)</f>
        <v>43</v>
      </c>
    </row>
    <row r="721" spans="1:23" x14ac:dyDescent="0.3">
      <c r="A721">
        <v>720</v>
      </c>
      <c r="B721" t="s">
        <v>584</v>
      </c>
      <c r="C721">
        <v>5</v>
      </c>
      <c r="D721" s="1">
        <v>45023.092361111114</v>
      </c>
      <c r="E721" s="1">
        <v>45023.240277777775</v>
      </c>
      <c r="F721" t="s">
        <v>13</v>
      </c>
      <c r="G721" t="s">
        <v>14</v>
      </c>
      <c r="H721" t="s">
        <v>27</v>
      </c>
      <c r="I721" s="7">
        <v>40.28</v>
      </c>
      <c r="J721" t="s">
        <v>16</v>
      </c>
      <c r="K721" t="s">
        <v>33</v>
      </c>
      <c r="L721" t="s">
        <v>34</v>
      </c>
      <c r="M721" s="7">
        <f>IF(A721=orden_agrupada!A721,orden_agrupada!B721,-1)+I721</f>
        <v>208.28</v>
      </c>
      <c r="N721" s="5">
        <f t="shared" si="77"/>
        <v>45023.092361111114</v>
      </c>
      <c r="O721" s="6">
        <f t="shared" si="78"/>
        <v>45023.092361111114</v>
      </c>
      <c r="P721" s="6">
        <f t="shared" si="79"/>
        <v>45023.240277777775</v>
      </c>
      <c r="Q721" s="6">
        <f t="shared" si="80"/>
        <v>0.14791666666133096</v>
      </c>
      <c r="R721" s="2">
        <f>IF(A721=orden_agrupada!A721,orden_agrupada!D721/60,-1)</f>
        <v>2.2166666666666668</v>
      </c>
      <c r="S721" s="6">
        <f t="shared" si="81"/>
        <v>5.5555555550219848E-2</v>
      </c>
      <c r="T721" s="6" t="str">
        <f t="shared" si="82"/>
        <v>SI</v>
      </c>
      <c r="U721" s="6" t="str">
        <f t="shared" si="83"/>
        <v>viernes</v>
      </c>
      <c r="V721" s="7">
        <f>IF(A721=orden_agrupada!A721,orden_agrupada!B721,-1)</f>
        <v>168</v>
      </c>
      <c r="W721" s="7">
        <f>IF(A721=orden_agrupada!A721,orden_agrupada!C721,-1)</f>
        <v>69</v>
      </c>
    </row>
    <row r="722" spans="1:23" x14ac:dyDescent="0.3">
      <c r="A722">
        <v>721</v>
      </c>
      <c r="B722" t="s">
        <v>140</v>
      </c>
      <c r="C722">
        <v>2</v>
      </c>
      <c r="D722" s="1">
        <v>45023.161805555559</v>
      </c>
      <c r="E722" s="1">
        <v>45023.292361111111</v>
      </c>
      <c r="F722" t="s">
        <v>26</v>
      </c>
      <c r="G722" t="s">
        <v>21</v>
      </c>
      <c r="H722" t="s">
        <v>27</v>
      </c>
      <c r="I722" s="7">
        <v>47.13</v>
      </c>
      <c r="J722" t="s">
        <v>28</v>
      </c>
      <c r="K722" t="s">
        <v>33</v>
      </c>
      <c r="L722" t="s">
        <v>58</v>
      </c>
      <c r="M722" s="7">
        <f>IF(A722=orden_agrupada!A722,orden_agrupada!B722,-1)+I722</f>
        <v>265.13</v>
      </c>
      <c r="N722" s="5">
        <f t="shared" si="77"/>
        <v>45023.161805555559</v>
      </c>
      <c r="O722" s="6">
        <f t="shared" si="78"/>
        <v>45023.161805555559</v>
      </c>
      <c r="P722" s="6">
        <f t="shared" si="79"/>
        <v>45023.292361111111</v>
      </c>
      <c r="Q722" s="6">
        <f t="shared" si="80"/>
        <v>0.13055555555183673</v>
      </c>
      <c r="R722" s="2">
        <f>IF(A722=orden_agrupada!A722,orden_agrupada!D722/60,-1)</f>
        <v>2.2166666666666668</v>
      </c>
      <c r="S722" s="6">
        <f t="shared" si="81"/>
        <v>3.8194444440725617E-2</v>
      </c>
      <c r="T722" s="6" t="str">
        <f t="shared" si="82"/>
        <v>SI</v>
      </c>
      <c r="U722" s="6" t="str">
        <f t="shared" si="83"/>
        <v>viernes</v>
      </c>
      <c r="V722" s="7">
        <f>IF(A722=orden_agrupada!A722,orden_agrupada!B722,-1)</f>
        <v>218</v>
      </c>
      <c r="W722" s="7">
        <f>IF(A722=orden_agrupada!A722,orden_agrupada!C722,-1)</f>
        <v>89</v>
      </c>
    </row>
    <row r="723" spans="1:23" x14ac:dyDescent="0.3">
      <c r="A723">
        <v>722</v>
      </c>
      <c r="B723" t="s">
        <v>585</v>
      </c>
      <c r="C723">
        <v>5</v>
      </c>
      <c r="D723" s="1">
        <v>45023.118750000001</v>
      </c>
      <c r="E723" s="1">
        <v>45023.172222222223</v>
      </c>
      <c r="F723" t="s">
        <v>26</v>
      </c>
      <c r="G723" t="s">
        <v>14</v>
      </c>
      <c r="H723" t="s">
        <v>27</v>
      </c>
      <c r="I723" s="7">
        <v>20.62</v>
      </c>
      <c r="J723" t="s">
        <v>28</v>
      </c>
      <c r="K723" t="s">
        <v>64</v>
      </c>
      <c r="L723" t="s">
        <v>90</v>
      </c>
      <c r="M723" s="7">
        <f>IF(A723=orden_agrupada!A723,orden_agrupada!B723,-1)+I723</f>
        <v>105.62</v>
      </c>
      <c r="N723" s="5">
        <f t="shared" si="77"/>
        <v>45023.118750000001</v>
      </c>
      <c r="O723" s="6">
        <f t="shared" si="78"/>
        <v>45023.118750000001</v>
      </c>
      <c r="P723" s="6">
        <f t="shared" si="79"/>
        <v>45023.172222222223</v>
      </c>
      <c r="Q723" s="6">
        <f t="shared" si="80"/>
        <v>5.3472222221898846E-2</v>
      </c>
      <c r="R723" s="2">
        <f>IF(A723=orden_agrupada!A723,orden_agrupada!D723/60,-1)</f>
        <v>0.98333333333333328</v>
      </c>
      <c r="S723" s="6">
        <f t="shared" si="81"/>
        <v>1.2499999999676631E-2</v>
      </c>
      <c r="T723" s="6" t="str">
        <f t="shared" si="82"/>
        <v>SI</v>
      </c>
      <c r="U723" s="6" t="str">
        <f t="shared" si="83"/>
        <v>viernes</v>
      </c>
      <c r="V723" s="7">
        <f>IF(A723=orden_agrupada!A723,orden_agrupada!B723,-1)</f>
        <v>85</v>
      </c>
      <c r="W723" s="7">
        <f>IF(A723=orden_agrupada!A723,orden_agrupada!C723,-1)</f>
        <v>33</v>
      </c>
    </row>
    <row r="724" spans="1:23" x14ac:dyDescent="0.3">
      <c r="A724">
        <v>723</v>
      </c>
      <c r="B724" t="s">
        <v>159</v>
      </c>
      <c r="C724">
        <v>2</v>
      </c>
      <c r="D724" s="1">
        <v>45023.065972222219</v>
      </c>
      <c r="E724" s="1">
        <v>45023.200694444444</v>
      </c>
      <c r="F724" t="s">
        <v>36</v>
      </c>
      <c r="G724" t="s">
        <v>21</v>
      </c>
      <c r="H724" t="s">
        <v>22</v>
      </c>
      <c r="I724" s="7">
        <v>27.79</v>
      </c>
      <c r="J724" t="s">
        <v>28</v>
      </c>
      <c r="K724" t="s">
        <v>67</v>
      </c>
      <c r="L724" t="s">
        <v>55</v>
      </c>
      <c r="M724" s="7">
        <f>IF(A724=orden_agrupada!A724,orden_agrupada!B724,-1)+I724</f>
        <v>153.79</v>
      </c>
      <c r="N724" s="5">
        <f t="shared" si="77"/>
        <v>45023.065972222219</v>
      </c>
      <c r="O724" s="6">
        <f t="shared" si="78"/>
        <v>45023.065972222219</v>
      </c>
      <c r="P724" s="6">
        <f t="shared" si="79"/>
        <v>45023.200694444444</v>
      </c>
      <c r="Q724" s="6">
        <f t="shared" si="80"/>
        <v>0.13472222222480923</v>
      </c>
      <c r="R724" s="2">
        <f>IF(A724=orden_agrupada!A724,orden_agrupada!D724/60,-1)</f>
        <v>0.51666666666666672</v>
      </c>
      <c r="S724" s="6">
        <f t="shared" si="81"/>
        <v>0.11319444444703144</v>
      </c>
      <c r="T724" s="6" t="str">
        <f t="shared" si="82"/>
        <v>SI</v>
      </c>
      <c r="U724" s="6" t="str">
        <f t="shared" si="83"/>
        <v>viernes</v>
      </c>
      <c r="V724" s="7">
        <f>IF(A724=orden_agrupada!A724,orden_agrupada!B724,-1)</f>
        <v>126</v>
      </c>
      <c r="W724" s="7">
        <f>IF(A724=orden_agrupada!A724,orden_agrupada!C724,-1)</f>
        <v>52</v>
      </c>
    </row>
    <row r="725" spans="1:23" x14ac:dyDescent="0.3">
      <c r="A725">
        <v>724</v>
      </c>
      <c r="B725" t="s">
        <v>103</v>
      </c>
      <c r="C725">
        <v>6</v>
      </c>
      <c r="D725" s="1">
        <v>45023.12222222222</v>
      </c>
      <c r="E725" s="1">
        <v>45023.177083333336</v>
      </c>
      <c r="F725" t="s">
        <v>32</v>
      </c>
      <c r="G725" t="s">
        <v>40</v>
      </c>
      <c r="H725" t="s">
        <v>22</v>
      </c>
      <c r="I725" s="7">
        <v>14.12</v>
      </c>
      <c r="J725" t="s">
        <v>28</v>
      </c>
      <c r="K725" t="s">
        <v>44</v>
      </c>
      <c r="L725" t="s">
        <v>47</v>
      </c>
      <c r="M725" s="7">
        <f>IF(A725=orden_agrupada!A725,orden_agrupada!B725,-1)+I725</f>
        <v>80.12</v>
      </c>
      <c r="N725" s="5">
        <f t="shared" si="77"/>
        <v>45023.12222222222</v>
      </c>
      <c r="O725" s="6">
        <f t="shared" si="78"/>
        <v>45023.12222222222</v>
      </c>
      <c r="P725" s="6">
        <f t="shared" si="79"/>
        <v>45023.177083333336</v>
      </c>
      <c r="Q725" s="6">
        <f t="shared" si="80"/>
        <v>5.4861111115314998E-2</v>
      </c>
      <c r="R725" s="2">
        <f>IF(A725=orden_agrupada!A725,orden_agrupada!D725/60,-1)</f>
        <v>0.93333333333333335</v>
      </c>
      <c r="S725" s="6">
        <f t="shared" si="81"/>
        <v>1.5972222226426108E-2</v>
      </c>
      <c r="T725" s="6" t="str">
        <f t="shared" si="82"/>
        <v>SI</v>
      </c>
      <c r="U725" s="6" t="str">
        <f t="shared" si="83"/>
        <v>viernes</v>
      </c>
      <c r="V725" s="7">
        <f>IF(A725=orden_agrupada!A725,orden_agrupada!B725,-1)</f>
        <v>66</v>
      </c>
      <c r="W725" s="7">
        <f>IF(A725=orden_agrupada!A725,orden_agrupada!C725,-1)</f>
        <v>27</v>
      </c>
    </row>
    <row r="726" spans="1:23" x14ac:dyDescent="0.3">
      <c r="A726">
        <v>725</v>
      </c>
      <c r="B726" t="s">
        <v>586</v>
      </c>
      <c r="C726">
        <v>4</v>
      </c>
      <c r="D726" s="1">
        <v>45023.074999999997</v>
      </c>
      <c r="E726" s="1">
        <v>45023.138888888891</v>
      </c>
      <c r="F726" t="s">
        <v>36</v>
      </c>
      <c r="G726" t="s">
        <v>14</v>
      </c>
      <c r="H726" t="s">
        <v>22</v>
      </c>
      <c r="I726" s="7">
        <v>18.66</v>
      </c>
      <c r="J726" t="s">
        <v>43</v>
      </c>
      <c r="K726" t="s">
        <v>67</v>
      </c>
      <c r="L726" t="s">
        <v>53</v>
      </c>
      <c r="M726" s="7">
        <f>IF(A726=orden_agrupada!A726,orden_agrupada!B726,-1)+I726</f>
        <v>186.66</v>
      </c>
      <c r="N726" s="5">
        <f t="shared" si="77"/>
        <v>45023.074999999997</v>
      </c>
      <c r="O726" s="6">
        <f t="shared" si="78"/>
        <v>45023.074999999997</v>
      </c>
      <c r="P726" s="6">
        <f t="shared" si="79"/>
        <v>45023.138888888891</v>
      </c>
      <c r="Q726" s="6">
        <f t="shared" si="80"/>
        <v>7.4305555560082823E-2</v>
      </c>
      <c r="R726" s="2">
        <f>IF(A726=orden_agrupada!A726,orden_agrupada!D726/60,-1)</f>
        <v>1.4166666666666667</v>
      </c>
      <c r="S726" s="6">
        <f t="shared" si="81"/>
        <v>1.5277777782305046E-2</v>
      </c>
      <c r="T726" s="6" t="str">
        <f t="shared" si="82"/>
        <v>SI</v>
      </c>
      <c r="U726" s="6" t="str">
        <f t="shared" si="83"/>
        <v>viernes</v>
      </c>
      <c r="V726" s="7">
        <f>IF(A726=orden_agrupada!A726,orden_agrupada!B726,-1)</f>
        <v>168</v>
      </c>
      <c r="W726" s="7">
        <f>IF(A726=orden_agrupada!A726,orden_agrupada!C726,-1)</f>
        <v>69</v>
      </c>
    </row>
    <row r="727" spans="1:23" x14ac:dyDescent="0.3">
      <c r="A727">
        <v>726</v>
      </c>
      <c r="B727" t="s">
        <v>229</v>
      </c>
      <c r="C727">
        <v>2</v>
      </c>
      <c r="D727" s="1">
        <v>45023.102777777778</v>
      </c>
      <c r="E727" s="1">
        <v>45023.238194444442</v>
      </c>
      <c r="F727" t="s">
        <v>32</v>
      </c>
      <c r="G727" t="s">
        <v>21</v>
      </c>
      <c r="H727" t="s">
        <v>27</v>
      </c>
      <c r="I727" s="7">
        <v>41.38</v>
      </c>
      <c r="J727" t="s">
        <v>16</v>
      </c>
      <c r="K727" t="s">
        <v>17</v>
      </c>
      <c r="L727" t="s">
        <v>47</v>
      </c>
      <c r="M727" s="7">
        <f>IF(A727=orden_agrupada!A727,orden_agrupada!B727,-1)+I727</f>
        <v>167.38</v>
      </c>
      <c r="N727" s="5">
        <f t="shared" si="77"/>
        <v>45023.102777777778</v>
      </c>
      <c r="O727" s="6">
        <f t="shared" si="78"/>
        <v>45023.102777777778</v>
      </c>
      <c r="P727" s="6">
        <f t="shared" si="79"/>
        <v>45023.238194444442</v>
      </c>
      <c r="Q727" s="6">
        <f t="shared" si="80"/>
        <v>0.13541666666424135</v>
      </c>
      <c r="R727" s="2">
        <f>IF(A727=orden_agrupada!A727,orden_agrupada!D727/60,-1)</f>
        <v>1.2333333333333334</v>
      </c>
      <c r="S727" s="6">
        <f t="shared" si="81"/>
        <v>8.4027777775352461E-2</v>
      </c>
      <c r="T727" s="6" t="str">
        <f t="shared" si="82"/>
        <v>SI</v>
      </c>
      <c r="U727" s="6" t="str">
        <f t="shared" si="83"/>
        <v>viernes</v>
      </c>
      <c r="V727" s="7">
        <f>IF(A727=orden_agrupada!A727,orden_agrupada!B727,-1)</f>
        <v>126</v>
      </c>
      <c r="W727" s="7">
        <f>IF(A727=orden_agrupada!A727,orden_agrupada!C727,-1)</f>
        <v>50</v>
      </c>
    </row>
    <row r="728" spans="1:23" x14ac:dyDescent="0.3">
      <c r="A728">
        <v>727</v>
      </c>
      <c r="B728" t="s">
        <v>509</v>
      </c>
      <c r="C728">
        <v>6</v>
      </c>
      <c r="D728" s="1">
        <v>45023.021527777775</v>
      </c>
      <c r="E728" s="1">
        <v>45023.126388888886</v>
      </c>
      <c r="F728" t="s">
        <v>26</v>
      </c>
      <c r="G728" t="s">
        <v>40</v>
      </c>
      <c r="H728" t="s">
        <v>15</v>
      </c>
      <c r="I728" s="7">
        <v>13.24</v>
      </c>
      <c r="J728" t="s">
        <v>16</v>
      </c>
      <c r="K728" t="s">
        <v>23</v>
      </c>
      <c r="L728" t="s">
        <v>60</v>
      </c>
      <c r="M728" s="7">
        <f>IF(A728=orden_agrupada!A728,orden_agrupada!B728,-1)+I728</f>
        <v>53.24</v>
      </c>
      <c r="N728" s="5">
        <f t="shared" si="77"/>
        <v>45023.021527777775</v>
      </c>
      <c r="O728" s="6">
        <f t="shared" si="78"/>
        <v>45023.021527777775</v>
      </c>
      <c r="P728" s="6">
        <f t="shared" si="79"/>
        <v>45023.126388888886</v>
      </c>
      <c r="Q728" s="6">
        <f t="shared" si="80"/>
        <v>0.10486111111094942</v>
      </c>
      <c r="R728" s="2">
        <f>IF(A728=orden_agrupada!A728,orden_agrupada!D728/60,-1)</f>
        <v>0.35</v>
      </c>
      <c r="S728" s="6">
        <f t="shared" si="81"/>
        <v>9.0277777777616086E-2</v>
      </c>
      <c r="T728" s="6" t="str">
        <f t="shared" si="82"/>
        <v>SI</v>
      </c>
      <c r="U728" s="6" t="str">
        <f t="shared" si="83"/>
        <v>viernes</v>
      </c>
      <c r="V728" s="7">
        <f>IF(A728=orden_agrupada!A728,orden_agrupada!B728,-1)</f>
        <v>40</v>
      </c>
      <c r="W728" s="7">
        <f>IF(A728=orden_agrupada!A728,orden_agrupada!C728,-1)</f>
        <v>16</v>
      </c>
    </row>
    <row r="729" spans="1:23" x14ac:dyDescent="0.3">
      <c r="A729">
        <v>728</v>
      </c>
      <c r="B729" t="s">
        <v>332</v>
      </c>
      <c r="C729">
        <v>6</v>
      </c>
      <c r="D729" s="1">
        <v>45023.087500000001</v>
      </c>
      <c r="E729" s="1">
        <v>45023.186805555553</v>
      </c>
      <c r="F729" t="s">
        <v>20</v>
      </c>
      <c r="G729" t="s">
        <v>21</v>
      </c>
      <c r="H729" t="s">
        <v>15</v>
      </c>
      <c r="I729" s="7">
        <v>34.28</v>
      </c>
      <c r="J729" t="s">
        <v>43</v>
      </c>
      <c r="K729" t="s">
        <v>79</v>
      </c>
      <c r="L729" t="s">
        <v>71</v>
      </c>
      <c r="M729" s="7">
        <f>IF(A729=orden_agrupada!A729,orden_agrupada!B729,-1)+I729</f>
        <v>229.28</v>
      </c>
      <c r="N729" s="5">
        <f t="shared" si="77"/>
        <v>45023.087500000001</v>
      </c>
      <c r="O729" s="6">
        <f t="shared" si="78"/>
        <v>45023.087500000001</v>
      </c>
      <c r="P729" s="6">
        <f t="shared" si="79"/>
        <v>45023.186805555553</v>
      </c>
      <c r="Q729" s="6">
        <f t="shared" si="80"/>
        <v>0.1097222222185034</v>
      </c>
      <c r="R729" s="2">
        <f>IF(A729=orden_agrupada!A729,orden_agrupada!D729/60,-1)</f>
        <v>1.2</v>
      </c>
      <c r="S729" s="6">
        <f t="shared" si="81"/>
        <v>5.9722222218503408E-2</v>
      </c>
      <c r="T729" s="6" t="str">
        <f t="shared" si="82"/>
        <v>SI</v>
      </c>
      <c r="U729" s="6" t="str">
        <f t="shared" si="83"/>
        <v>viernes</v>
      </c>
      <c r="V729" s="7">
        <f>IF(A729=orden_agrupada!A729,orden_agrupada!B729,-1)</f>
        <v>195</v>
      </c>
      <c r="W729" s="7">
        <f>IF(A729=orden_agrupada!A729,orden_agrupada!C729,-1)</f>
        <v>80</v>
      </c>
    </row>
    <row r="730" spans="1:23" x14ac:dyDescent="0.3">
      <c r="A730">
        <v>729</v>
      </c>
      <c r="B730" t="s">
        <v>271</v>
      </c>
      <c r="C730">
        <v>2</v>
      </c>
      <c r="D730" s="1">
        <v>45023.117361111108</v>
      </c>
      <c r="E730" s="1">
        <v>45023.253472222219</v>
      </c>
      <c r="F730" t="s">
        <v>32</v>
      </c>
      <c r="G730" t="s">
        <v>21</v>
      </c>
      <c r="H730" t="s">
        <v>27</v>
      </c>
      <c r="I730" s="7">
        <v>18.97</v>
      </c>
      <c r="J730" t="s">
        <v>43</v>
      </c>
      <c r="K730" t="s">
        <v>52</v>
      </c>
      <c r="L730" t="s">
        <v>53</v>
      </c>
      <c r="M730" s="7">
        <f>IF(A730=orden_agrupada!A730,orden_agrupada!B730,-1)+I730</f>
        <v>146.97</v>
      </c>
      <c r="N730" s="5">
        <f t="shared" si="77"/>
        <v>45023.117361111108</v>
      </c>
      <c r="O730" s="6">
        <f t="shared" si="78"/>
        <v>45023.117361111108</v>
      </c>
      <c r="P730" s="6">
        <f t="shared" si="79"/>
        <v>45023.253472222219</v>
      </c>
      <c r="Q730" s="6">
        <f t="shared" si="80"/>
        <v>0.14652777777761608</v>
      </c>
      <c r="R730" s="2">
        <f>IF(A730=orden_agrupada!A730,orden_agrupada!D730/60,-1)</f>
        <v>1.0833333333333333</v>
      </c>
      <c r="S730" s="6">
        <f t="shared" si="81"/>
        <v>0.1013888888887272</v>
      </c>
      <c r="T730" s="6" t="str">
        <f t="shared" si="82"/>
        <v>SI</v>
      </c>
      <c r="U730" s="6" t="str">
        <f t="shared" si="83"/>
        <v>viernes</v>
      </c>
      <c r="V730" s="7">
        <f>IF(A730=orden_agrupada!A730,orden_agrupada!B730,-1)</f>
        <v>128</v>
      </c>
      <c r="W730" s="7">
        <f>IF(A730=orden_agrupada!A730,orden_agrupada!C730,-1)</f>
        <v>52</v>
      </c>
    </row>
    <row r="731" spans="1:23" x14ac:dyDescent="0.3">
      <c r="A731">
        <v>730</v>
      </c>
      <c r="B731" t="s">
        <v>515</v>
      </c>
      <c r="C731">
        <v>3</v>
      </c>
      <c r="D731" s="1">
        <v>45023.020138888889</v>
      </c>
      <c r="E731" s="1">
        <v>45023.106249999997</v>
      </c>
      <c r="F731" t="s">
        <v>13</v>
      </c>
      <c r="G731" t="s">
        <v>14</v>
      </c>
      <c r="H731" t="s">
        <v>27</v>
      </c>
      <c r="I731" s="7">
        <v>15.02</v>
      </c>
      <c r="J731" t="s">
        <v>43</v>
      </c>
      <c r="K731" t="s">
        <v>17</v>
      </c>
      <c r="L731" t="s">
        <v>50</v>
      </c>
      <c r="M731" s="7">
        <f>IF(A731=orden_agrupada!A731,orden_agrupada!B731,-1)+I731</f>
        <v>129.02000000000001</v>
      </c>
      <c r="N731" s="5">
        <f t="shared" si="77"/>
        <v>45023.020138888889</v>
      </c>
      <c r="O731" s="6">
        <f t="shared" si="78"/>
        <v>45023.020138888889</v>
      </c>
      <c r="P731" s="6">
        <f t="shared" si="79"/>
        <v>45023.106249999997</v>
      </c>
      <c r="Q731" s="6">
        <f t="shared" si="80"/>
        <v>9.6527777774705711E-2</v>
      </c>
      <c r="R731" s="2">
        <f>IF(A731=orden_agrupada!A731,orden_agrupada!D731/60,-1)</f>
        <v>1.3166666666666667</v>
      </c>
      <c r="S731" s="6">
        <f t="shared" si="81"/>
        <v>4.1666666663594601E-2</v>
      </c>
      <c r="T731" s="6" t="str">
        <f t="shared" si="82"/>
        <v>SI</v>
      </c>
      <c r="U731" s="6" t="str">
        <f t="shared" si="83"/>
        <v>viernes</v>
      </c>
      <c r="V731" s="7">
        <f>IF(A731=orden_agrupada!A731,orden_agrupada!B731,-1)</f>
        <v>114</v>
      </c>
      <c r="W731" s="7">
        <f>IF(A731=orden_agrupada!A731,orden_agrupada!C731,-1)</f>
        <v>46</v>
      </c>
    </row>
    <row r="732" spans="1:23" x14ac:dyDescent="0.3">
      <c r="A732">
        <v>731</v>
      </c>
      <c r="B732" t="s">
        <v>403</v>
      </c>
      <c r="C732">
        <v>3</v>
      </c>
      <c r="D732" s="1">
        <v>45023.136111111111</v>
      </c>
      <c r="E732" s="1">
        <v>45023.267361111109</v>
      </c>
      <c r="F732" t="s">
        <v>26</v>
      </c>
      <c r="G732" t="s">
        <v>14</v>
      </c>
      <c r="H732" t="s">
        <v>27</v>
      </c>
      <c r="I732" s="7">
        <v>14.35</v>
      </c>
      <c r="J732" t="s">
        <v>16</v>
      </c>
      <c r="K732" t="s">
        <v>67</v>
      </c>
      <c r="L732" t="s">
        <v>45</v>
      </c>
      <c r="M732" s="7">
        <f>IF(A732=orden_agrupada!A732,orden_agrupada!B732,-1)+I732</f>
        <v>78.349999999999994</v>
      </c>
      <c r="N732" s="5">
        <f t="shared" si="77"/>
        <v>45023.136111111111</v>
      </c>
      <c r="O732" s="6">
        <f t="shared" si="78"/>
        <v>45023.136111111111</v>
      </c>
      <c r="P732" s="6">
        <f t="shared" si="79"/>
        <v>45023.267361111109</v>
      </c>
      <c r="Q732" s="6">
        <f t="shared" si="80"/>
        <v>0.13124999999854481</v>
      </c>
      <c r="R732" s="2">
        <f>IF(A732=orden_agrupada!A732,orden_agrupada!D732/60,-1)</f>
        <v>0.78333333333333333</v>
      </c>
      <c r="S732" s="6">
        <f t="shared" si="81"/>
        <v>9.8611111109655925E-2</v>
      </c>
      <c r="T732" s="6" t="str">
        <f t="shared" si="82"/>
        <v>SI</v>
      </c>
      <c r="U732" s="6" t="str">
        <f t="shared" si="83"/>
        <v>viernes</v>
      </c>
      <c r="V732" s="7">
        <f>IF(A732=orden_agrupada!A732,orden_agrupada!B732,-1)</f>
        <v>64</v>
      </c>
      <c r="W732" s="7">
        <f>IF(A732=orden_agrupada!A732,orden_agrupada!C732,-1)</f>
        <v>26</v>
      </c>
    </row>
    <row r="733" spans="1:23" x14ac:dyDescent="0.3">
      <c r="A733">
        <v>732</v>
      </c>
      <c r="B733" t="s">
        <v>587</v>
      </c>
      <c r="C733">
        <v>3</v>
      </c>
      <c r="D733" s="1">
        <v>45023.136805555558</v>
      </c>
      <c r="E733" s="1">
        <v>45023.300694444442</v>
      </c>
      <c r="F733" t="s">
        <v>36</v>
      </c>
      <c r="G733" t="s">
        <v>14</v>
      </c>
      <c r="H733" t="s">
        <v>27</v>
      </c>
      <c r="I733" s="7">
        <v>43.35</v>
      </c>
      <c r="J733" t="s">
        <v>16</v>
      </c>
      <c r="K733" t="s">
        <v>29</v>
      </c>
      <c r="L733" t="s">
        <v>30</v>
      </c>
      <c r="M733" s="7">
        <f>IF(A733=orden_agrupada!A733,orden_agrupada!B733,-1)+I733</f>
        <v>349.35</v>
      </c>
      <c r="N733" s="5">
        <f t="shared" si="77"/>
        <v>45023.136805555558</v>
      </c>
      <c r="O733" s="6">
        <f t="shared" si="78"/>
        <v>45023.136805555558</v>
      </c>
      <c r="P733" s="6">
        <f t="shared" si="79"/>
        <v>45023.300694444442</v>
      </c>
      <c r="Q733" s="6">
        <f t="shared" si="80"/>
        <v>0.163888888884685</v>
      </c>
      <c r="R733" s="2">
        <f>IF(A733=orden_agrupada!A733,orden_agrupada!D733/60,-1)</f>
        <v>2.0166666666666666</v>
      </c>
      <c r="S733" s="6">
        <f t="shared" si="81"/>
        <v>7.9861111106907232E-2</v>
      </c>
      <c r="T733" s="6" t="str">
        <f t="shared" si="82"/>
        <v>SI</v>
      </c>
      <c r="U733" s="6" t="str">
        <f t="shared" si="83"/>
        <v>viernes</v>
      </c>
      <c r="V733" s="7">
        <f>IF(A733=orden_agrupada!A733,orden_agrupada!B733,-1)</f>
        <v>306</v>
      </c>
      <c r="W733" s="7">
        <f>IF(A733=orden_agrupada!A733,orden_agrupada!C733,-1)</f>
        <v>120</v>
      </c>
    </row>
    <row r="734" spans="1:23" x14ac:dyDescent="0.3">
      <c r="A734">
        <v>733</v>
      </c>
      <c r="B734" t="s">
        <v>214</v>
      </c>
      <c r="C734">
        <v>6</v>
      </c>
      <c r="D734" s="1">
        <v>45023.152777777781</v>
      </c>
      <c r="E734" s="1">
        <v>45023.227777777778</v>
      </c>
      <c r="F734" t="s">
        <v>36</v>
      </c>
      <c r="G734" t="s">
        <v>40</v>
      </c>
      <c r="H734" t="s">
        <v>27</v>
      </c>
      <c r="I734" s="7">
        <v>35.090000000000003</v>
      </c>
      <c r="J734" t="s">
        <v>28</v>
      </c>
      <c r="K734" t="s">
        <v>79</v>
      </c>
      <c r="L734" t="s">
        <v>93</v>
      </c>
      <c r="M734" s="7">
        <f>IF(A734=orden_agrupada!A734,orden_agrupada!B734,-1)+I734</f>
        <v>221.09</v>
      </c>
      <c r="N734" s="5">
        <f t="shared" si="77"/>
        <v>45023.152777777781</v>
      </c>
      <c r="O734" s="6">
        <f t="shared" si="78"/>
        <v>45023.152777777781</v>
      </c>
      <c r="P734" s="6">
        <f t="shared" si="79"/>
        <v>45023.227777777778</v>
      </c>
      <c r="Q734" s="6">
        <f t="shared" si="80"/>
        <v>7.4999999997089617E-2</v>
      </c>
      <c r="R734" s="2">
        <f>IF(A734=orden_agrupada!A734,orden_agrupada!D734/60,-1)</f>
        <v>1.2333333333333334</v>
      </c>
      <c r="S734" s="6">
        <f t="shared" si="81"/>
        <v>2.361111110820073E-2</v>
      </c>
      <c r="T734" s="6" t="str">
        <f t="shared" si="82"/>
        <v>SI</v>
      </c>
      <c r="U734" s="6" t="str">
        <f t="shared" si="83"/>
        <v>viernes</v>
      </c>
      <c r="V734" s="7">
        <f>IF(A734=orden_agrupada!A734,orden_agrupada!B734,-1)</f>
        <v>186</v>
      </c>
      <c r="W734" s="7">
        <f>IF(A734=orden_agrupada!A734,orden_agrupada!C734,-1)</f>
        <v>74</v>
      </c>
    </row>
    <row r="735" spans="1:23" x14ac:dyDescent="0.3">
      <c r="A735">
        <v>734</v>
      </c>
      <c r="B735" t="s">
        <v>588</v>
      </c>
      <c r="C735">
        <v>2</v>
      </c>
      <c r="D735" s="1">
        <v>45023.102083333331</v>
      </c>
      <c r="E735" s="1">
        <v>45023.206250000003</v>
      </c>
      <c r="F735" t="s">
        <v>26</v>
      </c>
      <c r="G735" t="s">
        <v>14</v>
      </c>
      <c r="H735" t="s">
        <v>22</v>
      </c>
      <c r="I735" s="7">
        <v>46.82</v>
      </c>
      <c r="J735" t="s">
        <v>28</v>
      </c>
      <c r="K735" t="s">
        <v>44</v>
      </c>
      <c r="L735" t="s">
        <v>45</v>
      </c>
      <c r="M735" s="7">
        <f>IF(A735=orden_agrupada!A735,orden_agrupada!B735,-1)+I735</f>
        <v>185.82</v>
      </c>
      <c r="N735" s="5">
        <f t="shared" si="77"/>
        <v>45023.102083333331</v>
      </c>
      <c r="O735" s="6">
        <f t="shared" si="78"/>
        <v>45023.102083333331</v>
      </c>
      <c r="P735" s="6">
        <f t="shared" si="79"/>
        <v>45023.206250000003</v>
      </c>
      <c r="Q735" s="6">
        <f t="shared" si="80"/>
        <v>0.10416666667151731</v>
      </c>
      <c r="R735" s="2">
        <f>IF(A735=orden_agrupada!A735,orden_agrupada!D735/60,-1)</f>
        <v>0.8666666666666667</v>
      </c>
      <c r="S735" s="6">
        <f t="shared" si="81"/>
        <v>6.8055555560406197E-2</v>
      </c>
      <c r="T735" s="6" t="str">
        <f t="shared" si="82"/>
        <v>SI</v>
      </c>
      <c r="U735" s="6" t="str">
        <f t="shared" si="83"/>
        <v>viernes</v>
      </c>
      <c r="V735" s="7">
        <f>IF(A735=orden_agrupada!A735,orden_agrupada!B735,-1)</f>
        <v>139</v>
      </c>
      <c r="W735" s="7">
        <f>IF(A735=orden_agrupada!A735,orden_agrupada!C735,-1)</f>
        <v>57</v>
      </c>
    </row>
    <row r="736" spans="1:23" x14ac:dyDescent="0.3">
      <c r="A736">
        <v>735</v>
      </c>
      <c r="B736" t="s">
        <v>340</v>
      </c>
      <c r="C736">
        <v>4</v>
      </c>
      <c r="D736" s="1">
        <v>45023.077777777777</v>
      </c>
      <c r="E736" s="1">
        <v>45023.157638888886</v>
      </c>
      <c r="F736" t="s">
        <v>13</v>
      </c>
      <c r="G736" t="s">
        <v>21</v>
      </c>
      <c r="H736" t="s">
        <v>27</v>
      </c>
      <c r="I736" s="7">
        <v>38.43</v>
      </c>
      <c r="J736" t="s">
        <v>28</v>
      </c>
      <c r="K736" t="s">
        <v>17</v>
      </c>
      <c r="L736" t="s">
        <v>106</v>
      </c>
      <c r="M736" s="7">
        <f>IF(A736=orden_agrupada!A736,orden_agrupada!B736,-1)+I736</f>
        <v>180.43</v>
      </c>
      <c r="N736" s="5">
        <f t="shared" si="77"/>
        <v>45023.077777777777</v>
      </c>
      <c r="O736" s="6">
        <f t="shared" si="78"/>
        <v>45023.077777777777</v>
      </c>
      <c r="P736" s="6">
        <f t="shared" si="79"/>
        <v>45023.157638888886</v>
      </c>
      <c r="Q736" s="6">
        <f t="shared" si="80"/>
        <v>7.9861111109494232E-2</v>
      </c>
      <c r="R736" s="2">
        <f>IF(A736=orden_agrupada!A736,orden_agrupada!D736/60,-1)</f>
        <v>1.45</v>
      </c>
      <c r="S736" s="6">
        <f t="shared" si="81"/>
        <v>1.9444444442827571E-2</v>
      </c>
      <c r="T736" s="6" t="str">
        <f t="shared" si="82"/>
        <v>SI</v>
      </c>
      <c r="U736" s="6" t="str">
        <f t="shared" si="83"/>
        <v>viernes</v>
      </c>
      <c r="V736" s="7">
        <f>IF(A736=orden_agrupada!A736,orden_agrupada!B736,-1)</f>
        <v>142</v>
      </c>
      <c r="W736" s="7">
        <f>IF(A736=orden_agrupada!A736,orden_agrupada!C736,-1)</f>
        <v>57</v>
      </c>
    </row>
    <row r="737" spans="1:23" x14ac:dyDescent="0.3">
      <c r="A737">
        <v>736</v>
      </c>
      <c r="B737" t="s">
        <v>220</v>
      </c>
      <c r="C737">
        <v>2</v>
      </c>
      <c r="D737" s="1">
        <v>45023.047222222223</v>
      </c>
      <c r="E737" s="1">
        <v>45023.14166666667</v>
      </c>
      <c r="F737" t="s">
        <v>36</v>
      </c>
      <c r="G737" t="s">
        <v>21</v>
      </c>
      <c r="H737" t="s">
        <v>27</v>
      </c>
      <c r="I737" s="7">
        <v>25.91</v>
      </c>
      <c r="J737" t="s">
        <v>43</v>
      </c>
      <c r="K737" t="s">
        <v>17</v>
      </c>
      <c r="L737" t="s">
        <v>47</v>
      </c>
      <c r="M737" s="7">
        <f>IF(A737=orden_agrupada!A737,orden_agrupada!B737,-1)+I737</f>
        <v>240.91</v>
      </c>
      <c r="N737" s="5">
        <f t="shared" si="77"/>
        <v>45023.047222222223</v>
      </c>
      <c r="O737" s="6">
        <f t="shared" si="78"/>
        <v>45023.047222222223</v>
      </c>
      <c r="P737" s="6">
        <f t="shared" si="79"/>
        <v>45023.14166666667</v>
      </c>
      <c r="Q737" s="6">
        <f t="shared" si="80"/>
        <v>0.10486111111337475</v>
      </c>
      <c r="R737" s="2">
        <f>IF(A737=orden_agrupada!A737,orden_agrupada!D737/60,-1)</f>
        <v>1.5333333333333334</v>
      </c>
      <c r="S737" s="6">
        <f t="shared" si="81"/>
        <v>4.0972222224485863E-2</v>
      </c>
      <c r="T737" s="6" t="str">
        <f t="shared" si="82"/>
        <v>SI</v>
      </c>
      <c r="U737" s="6" t="str">
        <f t="shared" si="83"/>
        <v>viernes</v>
      </c>
      <c r="V737" s="7">
        <f>IF(A737=orden_agrupada!A737,orden_agrupada!B737,-1)</f>
        <v>215</v>
      </c>
      <c r="W737" s="7">
        <f>IF(A737=orden_agrupada!A737,orden_agrupada!C737,-1)</f>
        <v>87</v>
      </c>
    </row>
    <row r="738" spans="1:23" x14ac:dyDescent="0.3">
      <c r="A738">
        <v>737</v>
      </c>
      <c r="B738" t="s">
        <v>589</v>
      </c>
      <c r="C738">
        <v>1</v>
      </c>
      <c r="D738" s="1">
        <v>45023.027083333334</v>
      </c>
      <c r="E738" s="1">
        <v>45023.129166666666</v>
      </c>
      <c r="F738" t="s">
        <v>26</v>
      </c>
      <c r="G738" t="s">
        <v>21</v>
      </c>
      <c r="H738" t="s">
        <v>15</v>
      </c>
      <c r="I738" s="7">
        <v>24.09</v>
      </c>
      <c r="J738" t="s">
        <v>16</v>
      </c>
      <c r="K738" t="s">
        <v>33</v>
      </c>
      <c r="L738" t="s">
        <v>58</v>
      </c>
      <c r="M738" s="7">
        <f>IF(A738=orden_agrupada!A738,orden_agrupada!B738,-1)+I738</f>
        <v>142.09</v>
      </c>
      <c r="N738" s="5">
        <f t="shared" si="77"/>
        <v>45023.027083333334</v>
      </c>
      <c r="O738" s="6">
        <f t="shared" si="78"/>
        <v>45023.027083333334</v>
      </c>
      <c r="P738" s="6">
        <f t="shared" si="79"/>
        <v>45023.129166666666</v>
      </c>
      <c r="Q738" s="6">
        <f t="shared" si="80"/>
        <v>0.10208333333139308</v>
      </c>
      <c r="R738" s="2">
        <f>IF(A738=orden_agrupada!A738,orden_agrupada!D738/60,-1)</f>
        <v>0.36666666666666664</v>
      </c>
      <c r="S738" s="6">
        <f t="shared" si="81"/>
        <v>8.6805555553615299E-2</v>
      </c>
      <c r="T738" s="6" t="str">
        <f t="shared" si="82"/>
        <v>SI</v>
      </c>
      <c r="U738" s="6" t="str">
        <f t="shared" si="83"/>
        <v>viernes</v>
      </c>
      <c r="V738" s="7">
        <f>IF(A738=orden_agrupada!A738,orden_agrupada!B738,-1)</f>
        <v>118</v>
      </c>
      <c r="W738" s="7">
        <f>IF(A738=orden_agrupada!A738,orden_agrupada!C738,-1)</f>
        <v>48</v>
      </c>
    </row>
    <row r="739" spans="1:23" x14ac:dyDescent="0.3">
      <c r="A739">
        <v>738</v>
      </c>
      <c r="B739" t="s">
        <v>468</v>
      </c>
      <c r="C739">
        <v>1</v>
      </c>
      <c r="D739" s="1">
        <v>45023.035416666666</v>
      </c>
      <c r="E739" s="1">
        <v>45023.086111111108</v>
      </c>
      <c r="F739" t="s">
        <v>13</v>
      </c>
      <c r="G739" t="s">
        <v>14</v>
      </c>
      <c r="H739" t="s">
        <v>27</v>
      </c>
      <c r="I739" s="7">
        <v>17.37</v>
      </c>
      <c r="J739" t="s">
        <v>43</v>
      </c>
      <c r="K739" t="s">
        <v>17</v>
      </c>
      <c r="L739" t="s">
        <v>74</v>
      </c>
      <c r="M739" s="7">
        <f>IF(A739=orden_agrupada!A739,orden_agrupada!B739,-1)+I739</f>
        <v>151.37</v>
      </c>
      <c r="N739" s="5">
        <f t="shared" si="77"/>
        <v>45023.035416666666</v>
      </c>
      <c r="O739" s="6">
        <f t="shared" si="78"/>
        <v>45023.035416666666</v>
      </c>
      <c r="P739" s="6">
        <f t="shared" si="79"/>
        <v>45023.086111111108</v>
      </c>
      <c r="Q739" s="6">
        <f t="shared" si="80"/>
        <v>6.1111111109009165E-2</v>
      </c>
      <c r="R739" s="2">
        <f>IF(A739=orden_agrupada!A739,orden_agrupada!D739/60,-1)</f>
        <v>1.5666666666666667</v>
      </c>
      <c r="S739" s="6">
        <f t="shared" si="81"/>
        <v>0</v>
      </c>
      <c r="T739" s="6" t="str">
        <f t="shared" si="82"/>
        <v>NO</v>
      </c>
      <c r="U739" s="6" t="str">
        <f t="shared" si="83"/>
        <v>viernes</v>
      </c>
      <c r="V739" s="7">
        <f>IF(A739=orden_agrupada!A739,orden_agrupada!B739,-1)</f>
        <v>134</v>
      </c>
      <c r="W739" s="7">
        <f>IF(A739=orden_agrupada!A739,orden_agrupada!C739,-1)</f>
        <v>58</v>
      </c>
    </row>
    <row r="740" spans="1:23" x14ac:dyDescent="0.3">
      <c r="A740">
        <v>739</v>
      </c>
      <c r="B740" t="s">
        <v>590</v>
      </c>
      <c r="C740">
        <v>5</v>
      </c>
      <c r="D740" s="1">
        <v>45023.161805555559</v>
      </c>
      <c r="E740" s="1">
        <v>45023.256944444445</v>
      </c>
      <c r="F740" t="s">
        <v>26</v>
      </c>
      <c r="G740" t="s">
        <v>14</v>
      </c>
      <c r="H740" t="s">
        <v>15</v>
      </c>
      <c r="I740" s="7">
        <v>33.69</v>
      </c>
      <c r="J740" t="s">
        <v>16</v>
      </c>
      <c r="K740" t="s">
        <v>23</v>
      </c>
      <c r="L740" t="s">
        <v>106</v>
      </c>
      <c r="M740" s="7">
        <f>IF(A740=orden_agrupada!A740,orden_agrupada!B740,-1)+I740</f>
        <v>79.69</v>
      </c>
      <c r="N740" s="5">
        <f t="shared" si="77"/>
        <v>45023.161805555559</v>
      </c>
      <c r="O740" s="6">
        <f t="shared" si="78"/>
        <v>45023.161805555559</v>
      </c>
      <c r="P740" s="6">
        <f t="shared" si="79"/>
        <v>45023.256944444445</v>
      </c>
      <c r="Q740" s="6">
        <f t="shared" si="80"/>
        <v>9.5138888886140194E-2</v>
      </c>
      <c r="R740" s="2">
        <f>IF(A740=orden_agrupada!A740,orden_agrupada!D740/60,-1)</f>
        <v>0.9</v>
      </c>
      <c r="S740" s="6">
        <f t="shared" si="81"/>
        <v>5.7638888886140195E-2</v>
      </c>
      <c r="T740" s="6" t="str">
        <f t="shared" si="82"/>
        <v>SI</v>
      </c>
      <c r="U740" s="6" t="str">
        <f t="shared" si="83"/>
        <v>viernes</v>
      </c>
      <c r="V740" s="7">
        <f>IF(A740=orden_agrupada!A740,orden_agrupada!B740,-1)</f>
        <v>46</v>
      </c>
      <c r="W740" s="7">
        <f>IF(A740=orden_agrupada!A740,orden_agrupada!C740,-1)</f>
        <v>18</v>
      </c>
    </row>
    <row r="741" spans="1:23" x14ac:dyDescent="0.3">
      <c r="A741">
        <v>740</v>
      </c>
      <c r="B741" t="s">
        <v>591</v>
      </c>
      <c r="C741">
        <v>6</v>
      </c>
      <c r="D741" s="1">
        <v>45023.15902777778</v>
      </c>
      <c r="E741" s="1">
        <v>45023.26666666667</v>
      </c>
      <c r="F741" t="s">
        <v>20</v>
      </c>
      <c r="G741" t="s">
        <v>14</v>
      </c>
      <c r="H741" t="s">
        <v>15</v>
      </c>
      <c r="I741" s="7">
        <v>16.05</v>
      </c>
      <c r="J741" t="s">
        <v>16</v>
      </c>
      <c r="K741" t="s">
        <v>64</v>
      </c>
      <c r="L741" t="s">
        <v>55</v>
      </c>
      <c r="M741" s="7">
        <f>IF(A741=orden_agrupada!A741,orden_agrupada!B741,-1)+I741</f>
        <v>309.05</v>
      </c>
      <c r="N741" s="5">
        <f t="shared" si="77"/>
        <v>45023.15902777778</v>
      </c>
      <c r="O741" s="6">
        <f t="shared" si="78"/>
        <v>45023.15902777778</v>
      </c>
      <c r="P741" s="6">
        <f t="shared" si="79"/>
        <v>45023.26666666667</v>
      </c>
      <c r="Q741" s="6">
        <f t="shared" si="80"/>
        <v>0.10763888889050577</v>
      </c>
      <c r="R741" s="2">
        <f>IF(A741=orden_agrupada!A741,orden_agrupada!D741/60,-1)</f>
        <v>1.8833333333333333</v>
      </c>
      <c r="S741" s="6">
        <f t="shared" si="81"/>
        <v>2.9166666668283547E-2</v>
      </c>
      <c r="T741" s="6" t="str">
        <f t="shared" si="82"/>
        <v>SI</v>
      </c>
      <c r="U741" s="6" t="str">
        <f t="shared" si="83"/>
        <v>viernes</v>
      </c>
      <c r="V741" s="7">
        <f>IF(A741=orden_agrupada!A741,orden_agrupada!B741,-1)</f>
        <v>293</v>
      </c>
      <c r="W741" s="7">
        <f>IF(A741=orden_agrupada!A741,orden_agrupada!C741,-1)</f>
        <v>118</v>
      </c>
    </row>
    <row r="742" spans="1:23" x14ac:dyDescent="0.3">
      <c r="A742">
        <v>741</v>
      </c>
      <c r="B742" t="s">
        <v>395</v>
      </c>
      <c r="C742">
        <v>4</v>
      </c>
      <c r="D742" s="1">
        <v>45023.020138888889</v>
      </c>
      <c r="E742" s="1">
        <v>45023.182638888888</v>
      </c>
      <c r="F742" t="s">
        <v>26</v>
      </c>
      <c r="G742" t="s">
        <v>14</v>
      </c>
      <c r="H742" t="s">
        <v>15</v>
      </c>
      <c r="I742" s="7">
        <v>40.31</v>
      </c>
      <c r="J742" t="s">
        <v>43</v>
      </c>
      <c r="K742" t="s">
        <v>52</v>
      </c>
      <c r="L742" t="s">
        <v>18</v>
      </c>
      <c r="M742" s="7">
        <f>IF(A742=orden_agrupada!A742,orden_agrupada!B742,-1)+I742</f>
        <v>325.31</v>
      </c>
      <c r="N742" s="5">
        <f t="shared" si="77"/>
        <v>45023.020138888889</v>
      </c>
      <c r="O742" s="6">
        <f t="shared" si="78"/>
        <v>45023.020138888889</v>
      </c>
      <c r="P742" s="6">
        <f t="shared" si="79"/>
        <v>45023.182638888888</v>
      </c>
      <c r="Q742" s="6">
        <f t="shared" si="80"/>
        <v>0.17291666666521147</v>
      </c>
      <c r="R742" s="2">
        <f>IF(A742=orden_agrupada!A742,orden_agrupada!D742/60,-1)</f>
        <v>2.75</v>
      </c>
      <c r="S742" s="6">
        <f t="shared" si="81"/>
        <v>5.8333333331878137E-2</v>
      </c>
      <c r="T742" s="6" t="str">
        <f t="shared" si="82"/>
        <v>SI</v>
      </c>
      <c r="U742" s="6" t="str">
        <f t="shared" si="83"/>
        <v>viernes</v>
      </c>
      <c r="V742" s="7">
        <f>IF(A742=orden_agrupada!A742,orden_agrupada!B742,-1)</f>
        <v>285</v>
      </c>
      <c r="W742" s="7">
        <f>IF(A742=orden_agrupada!A742,orden_agrupada!C742,-1)</f>
        <v>117</v>
      </c>
    </row>
    <row r="743" spans="1:23" x14ac:dyDescent="0.3">
      <c r="A743">
        <v>742</v>
      </c>
      <c r="B743" t="s">
        <v>488</v>
      </c>
      <c r="C743">
        <v>4</v>
      </c>
      <c r="D743" s="1">
        <v>45023.025000000001</v>
      </c>
      <c r="E743" s="1">
        <v>45023.098611111112</v>
      </c>
      <c r="F743" t="s">
        <v>26</v>
      </c>
      <c r="G743" t="s">
        <v>21</v>
      </c>
      <c r="H743" t="s">
        <v>27</v>
      </c>
      <c r="I743" s="7">
        <v>10.51</v>
      </c>
      <c r="J743" t="s">
        <v>16</v>
      </c>
      <c r="K743" t="s">
        <v>23</v>
      </c>
      <c r="L743" t="s">
        <v>24</v>
      </c>
      <c r="M743" s="7">
        <f>IF(A743=orden_agrupada!A743,orden_agrupada!B743,-1)+I743</f>
        <v>176.51</v>
      </c>
      <c r="N743" s="5">
        <f t="shared" si="77"/>
        <v>45023.025000000001</v>
      </c>
      <c r="O743" s="6">
        <f t="shared" si="78"/>
        <v>45023.025000000001</v>
      </c>
      <c r="P743" s="6">
        <f t="shared" si="79"/>
        <v>45023.098611111112</v>
      </c>
      <c r="Q743" s="6">
        <f t="shared" si="80"/>
        <v>7.3611111110949423E-2</v>
      </c>
      <c r="R743" s="2">
        <f>IF(A743=orden_agrupada!A743,orden_agrupada!D743/60,-1)</f>
        <v>2.4166666666666665</v>
      </c>
      <c r="S743" s="6">
        <f t="shared" si="81"/>
        <v>0</v>
      </c>
      <c r="T743" s="6" t="str">
        <f t="shared" si="82"/>
        <v>NO</v>
      </c>
      <c r="U743" s="6" t="str">
        <f t="shared" si="83"/>
        <v>viernes</v>
      </c>
      <c r="V743" s="7">
        <f>IF(A743=orden_agrupada!A743,orden_agrupada!B743,-1)</f>
        <v>166</v>
      </c>
      <c r="W743" s="7">
        <f>IF(A743=orden_agrupada!A743,orden_agrupada!C743,-1)</f>
        <v>67</v>
      </c>
    </row>
    <row r="744" spans="1:23" x14ac:dyDescent="0.3">
      <c r="A744">
        <v>743</v>
      </c>
      <c r="B744" t="s">
        <v>345</v>
      </c>
      <c r="C744">
        <v>2</v>
      </c>
      <c r="D744" s="1">
        <v>45023.157638888886</v>
      </c>
      <c r="E744" s="1">
        <v>45023.322222222225</v>
      </c>
      <c r="F744" t="s">
        <v>13</v>
      </c>
      <c r="G744" t="s">
        <v>14</v>
      </c>
      <c r="H744" t="s">
        <v>15</v>
      </c>
      <c r="I744" s="7">
        <v>25.7</v>
      </c>
      <c r="J744" t="s">
        <v>43</v>
      </c>
      <c r="K744" t="s">
        <v>29</v>
      </c>
      <c r="L744" t="s">
        <v>74</v>
      </c>
      <c r="M744" s="7">
        <f>IF(A744=orden_agrupada!A744,orden_agrupada!B744,-1)+I744</f>
        <v>159.69999999999999</v>
      </c>
      <c r="N744" s="5">
        <f t="shared" si="77"/>
        <v>45023.157638888886</v>
      </c>
      <c r="O744" s="6">
        <f t="shared" si="78"/>
        <v>45023.157638888886</v>
      </c>
      <c r="P744" s="6">
        <f t="shared" si="79"/>
        <v>45023.322222222225</v>
      </c>
      <c r="Q744" s="6">
        <f t="shared" si="80"/>
        <v>0.17500000000533569</v>
      </c>
      <c r="R744" s="2">
        <f>IF(A744=orden_agrupada!A744,orden_agrupada!D744/60,-1)</f>
        <v>2.3833333333333333</v>
      </c>
      <c r="S744" s="6">
        <f t="shared" si="81"/>
        <v>7.5694444449780143E-2</v>
      </c>
      <c r="T744" s="6" t="str">
        <f t="shared" si="82"/>
        <v>SI</v>
      </c>
      <c r="U744" s="6" t="str">
        <f t="shared" si="83"/>
        <v>viernes</v>
      </c>
      <c r="V744" s="7">
        <f>IF(A744=orden_agrupada!A744,orden_agrupada!B744,-1)</f>
        <v>134</v>
      </c>
      <c r="W744" s="7">
        <f>IF(A744=orden_agrupada!A744,orden_agrupada!C744,-1)</f>
        <v>56</v>
      </c>
    </row>
    <row r="745" spans="1:23" x14ac:dyDescent="0.3">
      <c r="A745">
        <v>744</v>
      </c>
      <c r="B745" t="s">
        <v>46</v>
      </c>
      <c r="C745">
        <v>1</v>
      </c>
      <c r="D745" s="1">
        <v>45023.082638888889</v>
      </c>
      <c r="E745" s="1">
        <v>45023.242361111108</v>
      </c>
      <c r="F745" t="s">
        <v>20</v>
      </c>
      <c r="G745" t="s">
        <v>14</v>
      </c>
      <c r="H745" t="s">
        <v>27</v>
      </c>
      <c r="I745" s="7">
        <v>26.5</v>
      </c>
      <c r="J745" t="s">
        <v>28</v>
      </c>
      <c r="K745" t="s">
        <v>17</v>
      </c>
      <c r="L745" t="s">
        <v>71</v>
      </c>
      <c r="M745" s="7">
        <f>IF(A745=orden_agrupada!A745,orden_agrupada!B745,-1)+I745</f>
        <v>102.5</v>
      </c>
      <c r="N745" s="5">
        <f t="shared" si="77"/>
        <v>45023.082638888889</v>
      </c>
      <c r="O745" s="6">
        <f t="shared" si="78"/>
        <v>45023.082638888889</v>
      </c>
      <c r="P745" s="6">
        <f t="shared" si="79"/>
        <v>45023.242361111108</v>
      </c>
      <c r="Q745" s="6">
        <f t="shared" si="80"/>
        <v>0.15972222221898846</v>
      </c>
      <c r="R745" s="2">
        <f>IF(A745=orden_agrupada!A745,orden_agrupada!D745/60,-1)</f>
        <v>1.1166666666666667</v>
      </c>
      <c r="S745" s="6">
        <f t="shared" si="81"/>
        <v>0.11319444444121068</v>
      </c>
      <c r="T745" s="6" t="str">
        <f t="shared" si="82"/>
        <v>SI</v>
      </c>
      <c r="U745" s="6" t="str">
        <f t="shared" si="83"/>
        <v>viernes</v>
      </c>
      <c r="V745" s="7">
        <f>IF(A745=orden_agrupada!A745,orden_agrupada!B745,-1)</f>
        <v>76</v>
      </c>
      <c r="W745" s="7">
        <f>IF(A745=orden_agrupada!A745,orden_agrupada!C745,-1)</f>
        <v>32</v>
      </c>
    </row>
    <row r="746" spans="1:23" x14ac:dyDescent="0.3">
      <c r="A746">
        <v>745</v>
      </c>
      <c r="B746" t="s">
        <v>570</v>
      </c>
      <c r="C746">
        <v>1</v>
      </c>
      <c r="D746" s="1">
        <v>45023.106944444444</v>
      </c>
      <c r="E746" s="1">
        <v>45023.202777777777</v>
      </c>
      <c r="F746" t="s">
        <v>32</v>
      </c>
      <c r="G746" t="s">
        <v>14</v>
      </c>
      <c r="H746" t="s">
        <v>22</v>
      </c>
      <c r="I746" s="7">
        <v>18.75</v>
      </c>
      <c r="J746" t="s">
        <v>28</v>
      </c>
      <c r="K746" t="s">
        <v>49</v>
      </c>
      <c r="L746" t="s">
        <v>41</v>
      </c>
      <c r="M746" s="7">
        <f>IF(A746=orden_agrupada!A746,orden_agrupada!B746,-1)+I746</f>
        <v>302.75</v>
      </c>
      <c r="N746" s="5">
        <f t="shared" si="77"/>
        <v>45023.106944444444</v>
      </c>
      <c r="O746" s="6">
        <f t="shared" si="78"/>
        <v>45023.106944444444</v>
      </c>
      <c r="P746" s="6">
        <f t="shared" si="79"/>
        <v>45023.202777777777</v>
      </c>
      <c r="Q746" s="6">
        <f t="shared" si="80"/>
        <v>9.5833333332848269E-2</v>
      </c>
      <c r="R746" s="2">
        <f>IF(A746=orden_agrupada!A746,orden_agrupada!D746/60,-1)</f>
        <v>1.2166666666666666</v>
      </c>
      <c r="S746" s="6">
        <f t="shared" si="81"/>
        <v>4.5138888888403832E-2</v>
      </c>
      <c r="T746" s="6" t="str">
        <f t="shared" si="82"/>
        <v>SI</v>
      </c>
      <c r="U746" s="6" t="str">
        <f t="shared" si="83"/>
        <v>viernes</v>
      </c>
      <c r="V746" s="7">
        <f>IF(A746=orden_agrupada!A746,orden_agrupada!B746,-1)</f>
        <v>284</v>
      </c>
      <c r="W746" s="7">
        <f>IF(A746=orden_agrupada!A746,orden_agrupada!C746,-1)</f>
        <v>115</v>
      </c>
    </row>
    <row r="747" spans="1:23" x14ac:dyDescent="0.3">
      <c r="A747">
        <v>746</v>
      </c>
      <c r="B747" t="s">
        <v>575</v>
      </c>
      <c r="C747">
        <v>2</v>
      </c>
      <c r="D747" s="1">
        <v>45023.131944444445</v>
      </c>
      <c r="E747" s="1">
        <v>45023.268750000003</v>
      </c>
      <c r="F747" t="s">
        <v>20</v>
      </c>
      <c r="G747" t="s">
        <v>14</v>
      </c>
      <c r="H747" t="s">
        <v>27</v>
      </c>
      <c r="I747" s="7">
        <v>44.9</v>
      </c>
      <c r="J747" t="s">
        <v>43</v>
      </c>
      <c r="K747" t="s">
        <v>67</v>
      </c>
      <c r="L747" t="s">
        <v>41</v>
      </c>
      <c r="M747" s="7">
        <f>IF(A747=orden_agrupada!A747,orden_agrupada!B747,-1)+I747</f>
        <v>245.9</v>
      </c>
      <c r="N747" s="5">
        <f t="shared" si="77"/>
        <v>45023.131944444445</v>
      </c>
      <c r="O747" s="6">
        <f t="shared" si="78"/>
        <v>45023.131944444445</v>
      </c>
      <c r="P747" s="6">
        <f t="shared" si="79"/>
        <v>45023.268750000003</v>
      </c>
      <c r="Q747" s="6">
        <f t="shared" si="80"/>
        <v>0.14722222222432416</v>
      </c>
      <c r="R747" s="2">
        <f>IF(A747=orden_agrupada!A747,orden_agrupada!D747/60,-1)</f>
        <v>1.2833333333333334</v>
      </c>
      <c r="S747" s="6">
        <f t="shared" si="81"/>
        <v>9.375000000210193E-2</v>
      </c>
      <c r="T747" s="6" t="str">
        <f t="shared" si="82"/>
        <v>SI</v>
      </c>
      <c r="U747" s="6" t="str">
        <f t="shared" si="83"/>
        <v>viernes</v>
      </c>
      <c r="V747" s="7">
        <f>IF(A747=orden_agrupada!A747,orden_agrupada!B747,-1)</f>
        <v>201</v>
      </c>
      <c r="W747" s="7">
        <f>IF(A747=orden_agrupada!A747,orden_agrupada!C747,-1)</f>
        <v>81</v>
      </c>
    </row>
    <row r="748" spans="1:23" x14ac:dyDescent="0.3">
      <c r="A748">
        <v>747</v>
      </c>
      <c r="B748" t="s">
        <v>592</v>
      </c>
      <c r="C748">
        <v>3</v>
      </c>
      <c r="D748" s="1">
        <v>45023.120138888888</v>
      </c>
      <c r="E748" s="1">
        <v>45023.200694444444</v>
      </c>
      <c r="F748" t="s">
        <v>20</v>
      </c>
      <c r="G748" t="s">
        <v>21</v>
      </c>
      <c r="H748" t="s">
        <v>15</v>
      </c>
      <c r="I748" s="7">
        <v>37.229999999999997</v>
      </c>
      <c r="J748" t="s">
        <v>16</v>
      </c>
      <c r="K748" t="s">
        <v>52</v>
      </c>
      <c r="L748" t="s">
        <v>81</v>
      </c>
      <c r="M748" s="7">
        <f>IF(A748=orden_agrupada!A748,orden_agrupada!B748,-1)+I748</f>
        <v>62.23</v>
      </c>
      <c r="N748" s="5">
        <f t="shared" si="77"/>
        <v>45023.120138888888</v>
      </c>
      <c r="O748" s="6">
        <f t="shared" si="78"/>
        <v>45023.120138888888</v>
      </c>
      <c r="P748" s="6">
        <f t="shared" si="79"/>
        <v>45023.200694444444</v>
      </c>
      <c r="Q748" s="6">
        <f t="shared" si="80"/>
        <v>8.0555555556202307E-2</v>
      </c>
      <c r="R748" s="2">
        <f>IF(A748=orden_agrupada!A748,orden_agrupada!D748/60,-1)</f>
        <v>0.46666666666666667</v>
      </c>
      <c r="S748" s="6">
        <f t="shared" si="81"/>
        <v>6.1111111111757863E-2</v>
      </c>
      <c r="T748" s="6" t="str">
        <f t="shared" si="82"/>
        <v>SI</v>
      </c>
      <c r="U748" s="6" t="str">
        <f t="shared" si="83"/>
        <v>viernes</v>
      </c>
      <c r="V748" s="7">
        <f>IF(A748=orden_agrupada!A748,orden_agrupada!B748,-1)</f>
        <v>25</v>
      </c>
      <c r="W748" s="7">
        <f>IF(A748=orden_agrupada!A748,orden_agrupada!C748,-1)</f>
        <v>10</v>
      </c>
    </row>
    <row r="749" spans="1:23" x14ac:dyDescent="0.3">
      <c r="A749">
        <v>748</v>
      </c>
      <c r="B749" t="s">
        <v>593</v>
      </c>
      <c r="C749">
        <v>4</v>
      </c>
      <c r="D749" s="1">
        <v>45023.105555555558</v>
      </c>
      <c r="E749" s="1">
        <v>45023.248611111114</v>
      </c>
      <c r="F749" t="s">
        <v>26</v>
      </c>
      <c r="G749" t="s">
        <v>14</v>
      </c>
      <c r="H749" t="s">
        <v>27</v>
      </c>
      <c r="I749" s="7">
        <v>12.55</v>
      </c>
      <c r="J749" t="s">
        <v>16</v>
      </c>
      <c r="K749" t="s">
        <v>44</v>
      </c>
      <c r="L749" t="s">
        <v>45</v>
      </c>
      <c r="M749" s="7">
        <f>IF(A749=orden_agrupada!A749,orden_agrupada!B749,-1)+I749</f>
        <v>122.55</v>
      </c>
      <c r="N749" s="5">
        <f t="shared" si="77"/>
        <v>45023.105555555558</v>
      </c>
      <c r="O749" s="6">
        <f t="shared" si="78"/>
        <v>45023.105555555558</v>
      </c>
      <c r="P749" s="6">
        <f t="shared" si="79"/>
        <v>45023.248611111114</v>
      </c>
      <c r="Q749" s="6">
        <f t="shared" si="80"/>
        <v>0.14305555555620231</v>
      </c>
      <c r="R749" s="2">
        <f>IF(A749=orden_agrupada!A749,orden_agrupada!D749/60,-1)</f>
        <v>0.6166666666666667</v>
      </c>
      <c r="S749" s="6">
        <f t="shared" si="81"/>
        <v>0.11736111111175787</v>
      </c>
      <c r="T749" s="6" t="str">
        <f t="shared" si="82"/>
        <v>SI</v>
      </c>
      <c r="U749" s="6" t="str">
        <f t="shared" si="83"/>
        <v>viernes</v>
      </c>
      <c r="V749" s="7">
        <f>IF(A749=orden_agrupada!A749,orden_agrupada!B749,-1)</f>
        <v>110</v>
      </c>
      <c r="W749" s="7">
        <f>IF(A749=orden_agrupada!A749,orden_agrupada!C749,-1)</f>
        <v>46</v>
      </c>
    </row>
    <row r="750" spans="1:23" x14ac:dyDescent="0.3">
      <c r="A750">
        <v>749</v>
      </c>
      <c r="B750" t="s">
        <v>592</v>
      </c>
      <c r="C750">
        <v>2</v>
      </c>
      <c r="D750" s="1">
        <v>45023.056250000001</v>
      </c>
      <c r="E750" s="1">
        <v>45023.119444444441</v>
      </c>
      <c r="F750" t="s">
        <v>36</v>
      </c>
      <c r="G750" t="s">
        <v>14</v>
      </c>
      <c r="H750" t="s">
        <v>15</v>
      </c>
      <c r="I750" s="7">
        <v>24.12</v>
      </c>
      <c r="J750" t="s">
        <v>43</v>
      </c>
      <c r="K750" t="s">
        <v>37</v>
      </c>
      <c r="L750" t="s">
        <v>41</v>
      </c>
      <c r="M750" s="7">
        <f>IF(A750=orden_agrupada!A750,orden_agrupada!B750,-1)+I750</f>
        <v>94.12</v>
      </c>
      <c r="N750" s="5">
        <f t="shared" si="77"/>
        <v>45023.056250000001</v>
      </c>
      <c r="O750" s="6">
        <f t="shared" si="78"/>
        <v>45023.056250000001</v>
      </c>
      <c r="P750" s="6">
        <f t="shared" si="79"/>
        <v>45023.119444444441</v>
      </c>
      <c r="Q750" s="6">
        <f t="shared" si="80"/>
        <v>7.3611111106098789E-2</v>
      </c>
      <c r="R750" s="2">
        <f>IF(A750=orden_agrupada!A750,orden_agrupada!D750/60,-1)</f>
        <v>0.13333333333333333</v>
      </c>
      <c r="S750" s="6">
        <f t="shared" si="81"/>
        <v>6.805555555054324E-2</v>
      </c>
      <c r="T750" s="6" t="str">
        <f t="shared" si="82"/>
        <v>SI</v>
      </c>
      <c r="U750" s="6" t="str">
        <f t="shared" si="83"/>
        <v>viernes</v>
      </c>
      <c r="V750" s="7">
        <f>IF(A750=orden_agrupada!A750,orden_agrupada!B750,-1)</f>
        <v>70</v>
      </c>
      <c r="W750" s="7">
        <f>IF(A750=orden_agrupada!A750,orden_agrupada!C750,-1)</f>
        <v>28</v>
      </c>
    </row>
    <row r="751" spans="1:23" x14ac:dyDescent="0.3">
      <c r="A751">
        <v>750</v>
      </c>
      <c r="B751" t="s">
        <v>594</v>
      </c>
      <c r="C751">
        <v>4</v>
      </c>
      <c r="D751" s="1">
        <v>45023.073611111111</v>
      </c>
      <c r="E751" s="1">
        <v>45023.125</v>
      </c>
      <c r="F751" t="s">
        <v>20</v>
      </c>
      <c r="G751" t="s">
        <v>14</v>
      </c>
      <c r="H751" t="s">
        <v>27</v>
      </c>
      <c r="I751" s="7">
        <v>21.82</v>
      </c>
      <c r="J751" t="s">
        <v>28</v>
      </c>
      <c r="K751" t="s">
        <v>49</v>
      </c>
      <c r="L751" t="s">
        <v>24</v>
      </c>
      <c r="M751" s="7">
        <f>IF(A751=orden_agrupada!A751,orden_agrupada!B751,-1)+I751</f>
        <v>140.82</v>
      </c>
      <c r="N751" s="5">
        <f t="shared" si="77"/>
        <v>45023.073611111111</v>
      </c>
      <c r="O751" s="6">
        <f t="shared" si="78"/>
        <v>45023.073611111111</v>
      </c>
      <c r="P751" s="6">
        <f t="shared" si="79"/>
        <v>45023.125</v>
      </c>
      <c r="Q751" s="6">
        <f t="shared" si="80"/>
        <v>5.1388888889050577E-2</v>
      </c>
      <c r="R751" s="2">
        <f>IF(A751=orden_agrupada!A751,orden_agrupada!D751/60,-1)</f>
        <v>1.4333333333333333</v>
      </c>
      <c r="S751" s="6">
        <f t="shared" si="81"/>
        <v>0</v>
      </c>
      <c r="T751" s="6" t="str">
        <f t="shared" si="82"/>
        <v>NO</v>
      </c>
      <c r="U751" s="6" t="str">
        <f t="shared" si="83"/>
        <v>viernes</v>
      </c>
      <c r="V751" s="7">
        <f>IF(A751=orden_agrupada!A751,orden_agrupada!B751,-1)</f>
        <v>119</v>
      </c>
      <c r="W751" s="7">
        <f>IF(A751=orden_agrupada!A751,orden_agrupada!C751,-1)</f>
        <v>47</v>
      </c>
    </row>
    <row r="752" spans="1:23" x14ac:dyDescent="0.3">
      <c r="A752">
        <v>751</v>
      </c>
      <c r="B752" t="s">
        <v>406</v>
      </c>
      <c r="C752">
        <v>6</v>
      </c>
      <c r="D752" s="1">
        <v>45023.063888888886</v>
      </c>
      <c r="E752" s="1">
        <v>45023.131944444445</v>
      </c>
      <c r="F752" t="s">
        <v>26</v>
      </c>
      <c r="G752" t="s">
        <v>21</v>
      </c>
      <c r="H752" t="s">
        <v>27</v>
      </c>
      <c r="I752" s="7">
        <v>49.35</v>
      </c>
      <c r="J752" t="s">
        <v>28</v>
      </c>
      <c r="K752" t="s">
        <v>29</v>
      </c>
      <c r="L752" t="s">
        <v>58</v>
      </c>
      <c r="M752" s="7">
        <f>IF(A752=orden_agrupada!A752,orden_agrupada!B752,-1)+I752</f>
        <v>219.35</v>
      </c>
      <c r="N752" s="5">
        <f t="shared" si="77"/>
        <v>45023.063888888886</v>
      </c>
      <c r="O752" s="6">
        <f t="shared" si="78"/>
        <v>45023.063888888886</v>
      </c>
      <c r="P752" s="6">
        <f t="shared" si="79"/>
        <v>45023.131944444445</v>
      </c>
      <c r="Q752" s="6">
        <f t="shared" si="80"/>
        <v>6.805555555911269E-2</v>
      </c>
      <c r="R752" s="2">
        <f>IF(A752=orden_agrupada!A752,orden_agrupada!D752/60,-1)</f>
        <v>1.45</v>
      </c>
      <c r="S752" s="6">
        <f t="shared" si="81"/>
        <v>7.6388888924460302E-3</v>
      </c>
      <c r="T752" s="6" t="str">
        <f t="shared" si="82"/>
        <v>SI</v>
      </c>
      <c r="U752" s="6" t="str">
        <f t="shared" si="83"/>
        <v>viernes</v>
      </c>
      <c r="V752" s="7">
        <f>IF(A752=orden_agrupada!A752,orden_agrupada!B752,-1)</f>
        <v>170</v>
      </c>
      <c r="W752" s="7">
        <f>IF(A752=orden_agrupada!A752,orden_agrupada!C752,-1)</f>
        <v>69</v>
      </c>
    </row>
    <row r="753" spans="1:23" x14ac:dyDescent="0.3">
      <c r="A753">
        <v>752</v>
      </c>
      <c r="B753" t="s">
        <v>408</v>
      </c>
      <c r="C753">
        <v>5</v>
      </c>
      <c r="D753" s="1">
        <v>45023.086805555555</v>
      </c>
      <c r="E753" s="1">
        <v>45023.182638888888</v>
      </c>
      <c r="F753" t="s">
        <v>13</v>
      </c>
      <c r="G753" t="s">
        <v>14</v>
      </c>
      <c r="H753" t="s">
        <v>27</v>
      </c>
      <c r="I753" s="7">
        <v>46.27</v>
      </c>
      <c r="J753" t="s">
        <v>28</v>
      </c>
      <c r="K753" t="s">
        <v>37</v>
      </c>
      <c r="L753" t="s">
        <v>50</v>
      </c>
      <c r="M753" s="7">
        <f>IF(A753=orden_agrupada!A753,orden_agrupada!B753,-1)+I753</f>
        <v>106.27000000000001</v>
      </c>
      <c r="N753" s="5">
        <f t="shared" si="77"/>
        <v>45023.086805555555</v>
      </c>
      <c r="O753" s="6">
        <f t="shared" si="78"/>
        <v>45023.086805555555</v>
      </c>
      <c r="P753" s="6">
        <f t="shared" si="79"/>
        <v>45023.182638888888</v>
      </c>
      <c r="Q753" s="6">
        <f t="shared" si="80"/>
        <v>9.5833333332848269E-2</v>
      </c>
      <c r="R753" s="2">
        <f>IF(A753=orden_agrupada!A753,orden_agrupada!D753/60,-1)</f>
        <v>0.5</v>
      </c>
      <c r="S753" s="6">
        <f t="shared" si="81"/>
        <v>7.4999999999514941E-2</v>
      </c>
      <c r="T753" s="6" t="str">
        <f t="shared" si="82"/>
        <v>SI</v>
      </c>
      <c r="U753" s="6" t="str">
        <f t="shared" si="83"/>
        <v>viernes</v>
      </c>
      <c r="V753" s="7">
        <f>IF(A753=orden_agrupada!A753,orden_agrupada!B753,-1)</f>
        <v>60</v>
      </c>
      <c r="W753" s="7">
        <f>IF(A753=orden_agrupada!A753,orden_agrupada!C753,-1)</f>
        <v>24</v>
      </c>
    </row>
    <row r="754" spans="1:23" x14ac:dyDescent="0.3">
      <c r="A754">
        <v>753</v>
      </c>
      <c r="B754" t="s">
        <v>307</v>
      </c>
      <c r="C754">
        <v>4</v>
      </c>
      <c r="D754" s="1">
        <v>45023.102083333331</v>
      </c>
      <c r="E754" s="1">
        <v>45023.193055555559</v>
      </c>
      <c r="F754" t="s">
        <v>36</v>
      </c>
      <c r="G754" t="s">
        <v>14</v>
      </c>
      <c r="H754" t="s">
        <v>15</v>
      </c>
      <c r="I754" s="7">
        <v>26.24</v>
      </c>
      <c r="J754" t="s">
        <v>28</v>
      </c>
      <c r="K754" t="s">
        <v>67</v>
      </c>
      <c r="L754" t="s">
        <v>45</v>
      </c>
      <c r="M754" s="7">
        <f>IF(A754=orden_agrupada!A754,orden_agrupada!B754,-1)+I754</f>
        <v>189.24</v>
      </c>
      <c r="N754" s="5">
        <f t="shared" si="77"/>
        <v>45023.102083333331</v>
      </c>
      <c r="O754" s="6">
        <f t="shared" si="78"/>
        <v>45023.102083333331</v>
      </c>
      <c r="P754" s="6">
        <f t="shared" si="79"/>
        <v>45023.193055555559</v>
      </c>
      <c r="Q754" s="6">
        <f t="shared" si="80"/>
        <v>9.0972222227719612E-2</v>
      </c>
      <c r="R754" s="2">
        <f>IF(A754=orden_agrupada!A754,orden_agrupada!D754/60,-1)</f>
        <v>2.1333333333333333</v>
      </c>
      <c r="S754" s="6">
        <f t="shared" si="81"/>
        <v>2.083333338830734E-3</v>
      </c>
      <c r="T754" s="6" t="str">
        <f t="shared" si="82"/>
        <v>SI</v>
      </c>
      <c r="U754" s="6" t="str">
        <f t="shared" si="83"/>
        <v>viernes</v>
      </c>
      <c r="V754" s="7">
        <f>IF(A754=orden_agrupada!A754,orden_agrupada!B754,-1)</f>
        <v>163</v>
      </c>
      <c r="W754" s="7">
        <f>IF(A754=orden_agrupada!A754,orden_agrupada!C754,-1)</f>
        <v>66</v>
      </c>
    </row>
    <row r="755" spans="1:23" x14ac:dyDescent="0.3">
      <c r="A755">
        <v>754</v>
      </c>
      <c r="B755" t="s">
        <v>384</v>
      </c>
      <c r="C755">
        <v>3</v>
      </c>
      <c r="D755" s="1">
        <v>45023.13958333333</v>
      </c>
      <c r="E755" s="1">
        <v>45023.191666666666</v>
      </c>
      <c r="F755" t="s">
        <v>13</v>
      </c>
      <c r="G755" t="s">
        <v>14</v>
      </c>
      <c r="H755" t="s">
        <v>27</v>
      </c>
      <c r="I755" s="7">
        <v>42.74</v>
      </c>
      <c r="J755" t="s">
        <v>16</v>
      </c>
      <c r="K755" t="s">
        <v>17</v>
      </c>
      <c r="L755" t="s">
        <v>18</v>
      </c>
      <c r="M755" s="7">
        <f>IF(A755=orden_agrupada!A755,orden_agrupada!B755,-1)+I755</f>
        <v>279.74</v>
      </c>
      <c r="N755" s="5">
        <f t="shared" si="77"/>
        <v>45023.13958333333</v>
      </c>
      <c r="O755" s="6">
        <f t="shared" si="78"/>
        <v>45023.13958333333</v>
      </c>
      <c r="P755" s="6">
        <f t="shared" si="79"/>
        <v>45023.191666666666</v>
      </c>
      <c r="Q755" s="6">
        <f t="shared" si="80"/>
        <v>5.2083333335758653E-2</v>
      </c>
      <c r="R755" s="2">
        <f>IF(A755=orden_agrupada!A755,orden_agrupada!D755/60,-1)</f>
        <v>1.4833333333333334</v>
      </c>
      <c r="S755" s="6">
        <f t="shared" si="81"/>
        <v>0</v>
      </c>
      <c r="T755" s="6" t="str">
        <f t="shared" si="82"/>
        <v>NO</v>
      </c>
      <c r="U755" s="6" t="str">
        <f t="shared" si="83"/>
        <v>viernes</v>
      </c>
      <c r="V755" s="7">
        <f>IF(A755=orden_agrupada!A755,orden_agrupada!B755,-1)</f>
        <v>237</v>
      </c>
      <c r="W755" s="7">
        <f>IF(A755=orden_agrupada!A755,orden_agrupada!C755,-1)</f>
        <v>99</v>
      </c>
    </row>
    <row r="756" spans="1:23" x14ac:dyDescent="0.3">
      <c r="A756">
        <v>755</v>
      </c>
      <c r="B756" t="s">
        <v>595</v>
      </c>
      <c r="C756">
        <v>3</v>
      </c>
      <c r="D756" s="1">
        <v>45023.084027777775</v>
      </c>
      <c r="E756" s="1">
        <v>45023.185416666667</v>
      </c>
      <c r="F756" t="s">
        <v>26</v>
      </c>
      <c r="G756" t="s">
        <v>14</v>
      </c>
      <c r="H756" t="s">
        <v>27</v>
      </c>
      <c r="I756" s="7">
        <v>26.65</v>
      </c>
      <c r="J756" t="s">
        <v>43</v>
      </c>
      <c r="K756" t="s">
        <v>29</v>
      </c>
      <c r="L756" t="s">
        <v>90</v>
      </c>
      <c r="M756" s="7">
        <f>IF(A756=orden_agrupada!A756,orden_agrupada!B756,-1)+I756</f>
        <v>237.65</v>
      </c>
      <c r="N756" s="5">
        <f t="shared" si="77"/>
        <v>45023.084027777775</v>
      </c>
      <c r="O756" s="6">
        <f t="shared" si="78"/>
        <v>45023.084027777775</v>
      </c>
      <c r="P756" s="6">
        <f t="shared" si="79"/>
        <v>45023.185416666667</v>
      </c>
      <c r="Q756" s="6">
        <f t="shared" si="80"/>
        <v>0.11180555555862763</v>
      </c>
      <c r="R756" s="2">
        <f>IF(A756=orden_agrupada!A756,orden_agrupada!D756/60,-1)</f>
        <v>1.8166666666666667</v>
      </c>
      <c r="S756" s="6">
        <f t="shared" si="81"/>
        <v>3.6111111114183192E-2</v>
      </c>
      <c r="T756" s="6" t="str">
        <f t="shared" si="82"/>
        <v>SI</v>
      </c>
      <c r="U756" s="6" t="str">
        <f t="shared" si="83"/>
        <v>viernes</v>
      </c>
      <c r="V756" s="7">
        <f>IF(A756=orden_agrupada!A756,orden_agrupada!B756,-1)</f>
        <v>211</v>
      </c>
      <c r="W756" s="7">
        <f>IF(A756=orden_agrupada!A756,orden_agrupada!C756,-1)</f>
        <v>86</v>
      </c>
    </row>
    <row r="757" spans="1:23" x14ac:dyDescent="0.3">
      <c r="A757">
        <v>756</v>
      </c>
      <c r="B757" t="s">
        <v>596</v>
      </c>
      <c r="C757">
        <v>1</v>
      </c>
      <c r="D757" s="1">
        <v>45023.161805555559</v>
      </c>
      <c r="E757" s="1">
        <v>45023.32708333333</v>
      </c>
      <c r="F757" t="s">
        <v>20</v>
      </c>
      <c r="G757" t="s">
        <v>40</v>
      </c>
      <c r="H757" t="s">
        <v>27</v>
      </c>
      <c r="I757" s="7">
        <v>31.75</v>
      </c>
      <c r="J757" t="s">
        <v>28</v>
      </c>
      <c r="K757" t="s">
        <v>37</v>
      </c>
      <c r="L757" t="s">
        <v>24</v>
      </c>
      <c r="M757" s="7">
        <f>IF(A757=orden_agrupada!A757,orden_agrupada!B757,-1)+I757</f>
        <v>81.75</v>
      </c>
      <c r="N757" s="5">
        <f t="shared" si="77"/>
        <v>45023.161805555559</v>
      </c>
      <c r="O757" s="6">
        <f t="shared" si="78"/>
        <v>45023.161805555559</v>
      </c>
      <c r="P757" s="6">
        <f t="shared" si="79"/>
        <v>45023.32708333333</v>
      </c>
      <c r="Q757" s="6">
        <f t="shared" si="80"/>
        <v>0.1652777777708252</v>
      </c>
      <c r="R757" s="2">
        <f>IF(A757=orden_agrupada!A757,orden_agrupada!D757/60,-1)</f>
        <v>0.56666666666666665</v>
      </c>
      <c r="S757" s="6">
        <f t="shared" si="81"/>
        <v>0.14166666665971409</v>
      </c>
      <c r="T757" s="6" t="str">
        <f t="shared" si="82"/>
        <v>SI</v>
      </c>
      <c r="U757" s="6" t="str">
        <f t="shared" si="83"/>
        <v>viernes</v>
      </c>
      <c r="V757" s="7">
        <f>IF(A757=orden_agrupada!A757,orden_agrupada!B757,-1)</f>
        <v>50</v>
      </c>
      <c r="W757" s="7">
        <f>IF(A757=orden_agrupada!A757,orden_agrupada!C757,-1)</f>
        <v>20</v>
      </c>
    </row>
    <row r="758" spans="1:23" x14ac:dyDescent="0.3">
      <c r="A758">
        <v>757</v>
      </c>
      <c r="B758" t="s">
        <v>597</v>
      </c>
      <c r="C758">
        <v>6</v>
      </c>
      <c r="D758" s="1">
        <v>45023.074305555558</v>
      </c>
      <c r="E758" s="1">
        <v>45023.195833333331</v>
      </c>
      <c r="F758" t="s">
        <v>26</v>
      </c>
      <c r="G758" t="s">
        <v>14</v>
      </c>
      <c r="H758" t="s">
        <v>15</v>
      </c>
      <c r="I758" s="7">
        <v>10.029999999999999</v>
      </c>
      <c r="J758" t="s">
        <v>16</v>
      </c>
      <c r="K758" t="s">
        <v>29</v>
      </c>
      <c r="L758" t="s">
        <v>50</v>
      </c>
      <c r="M758" s="7">
        <f>IF(A758=orden_agrupada!A758,orden_agrupada!B758,-1)+I758</f>
        <v>70.03</v>
      </c>
      <c r="N758" s="5">
        <f t="shared" si="77"/>
        <v>45023.074305555558</v>
      </c>
      <c r="O758" s="6">
        <f t="shared" si="78"/>
        <v>45023.074305555558</v>
      </c>
      <c r="P758" s="6">
        <f t="shared" si="79"/>
        <v>45023.195833333331</v>
      </c>
      <c r="Q758" s="6">
        <f t="shared" si="80"/>
        <v>0.12152777777373558</v>
      </c>
      <c r="R758" s="2">
        <f>IF(A758=orden_agrupada!A758,orden_agrupada!D758/60,-1)</f>
        <v>0.66666666666666663</v>
      </c>
      <c r="S758" s="6">
        <f t="shared" si="81"/>
        <v>9.3749999995957803E-2</v>
      </c>
      <c r="T758" s="6" t="str">
        <f t="shared" si="82"/>
        <v>SI</v>
      </c>
      <c r="U758" s="6" t="str">
        <f t="shared" si="83"/>
        <v>viernes</v>
      </c>
      <c r="V758" s="7">
        <f>IF(A758=orden_agrupada!A758,orden_agrupada!B758,-1)</f>
        <v>60</v>
      </c>
      <c r="W758" s="7">
        <f>IF(A758=orden_agrupada!A758,orden_agrupada!C758,-1)</f>
        <v>24</v>
      </c>
    </row>
    <row r="759" spans="1:23" x14ac:dyDescent="0.3">
      <c r="A759">
        <v>758</v>
      </c>
      <c r="B759" t="s">
        <v>598</v>
      </c>
      <c r="C759">
        <v>4</v>
      </c>
      <c r="D759" s="1">
        <v>45023.011805555558</v>
      </c>
      <c r="E759" s="1">
        <v>45023.090277777781</v>
      </c>
      <c r="F759" t="s">
        <v>13</v>
      </c>
      <c r="G759" t="s">
        <v>21</v>
      </c>
      <c r="H759" t="s">
        <v>22</v>
      </c>
      <c r="I759" s="7">
        <v>27.04</v>
      </c>
      <c r="J759" t="s">
        <v>16</v>
      </c>
      <c r="K759" t="s">
        <v>37</v>
      </c>
      <c r="L759" t="s">
        <v>50</v>
      </c>
      <c r="M759" s="7">
        <f>IF(A759=orden_agrupada!A759,orden_agrupada!B759,-1)+I759</f>
        <v>79.039999999999992</v>
      </c>
      <c r="N759" s="5">
        <f t="shared" si="77"/>
        <v>45023.011805555558</v>
      </c>
      <c r="O759" s="6">
        <f t="shared" si="78"/>
        <v>45023.011805555558</v>
      </c>
      <c r="P759" s="6">
        <f t="shared" si="79"/>
        <v>45023.090277777781</v>
      </c>
      <c r="Q759" s="6">
        <f t="shared" si="80"/>
        <v>7.8472222223354038E-2</v>
      </c>
      <c r="R759" s="2">
        <f>IF(A759=orden_agrupada!A759,orden_agrupada!D759/60,-1)</f>
        <v>0.68333333333333335</v>
      </c>
      <c r="S759" s="6">
        <f t="shared" si="81"/>
        <v>5.000000000113182E-2</v>
      </c>
      <c r="T759" s="6" t="str">
        <f t="shared" si="82"/>
        <v>SI</v>
      </c>
      <c r="U759" s="6" t="str">
        <f t="shared" si="83"/>
        <v>viernes</v>
      </c>
      <c r="V759" s="7">
        <f>IF(A759=orden_agrupada!A759,orden_agrupada!B759,-1)</f>
        <v>52</v>
      </c>
      <c r="W759" s="7">
        <f>IF(A759=orden_agrupada!A759,orden_agrupada!C759,-1)</f>
        <v>21</v>
      </c>
    </row>
    <row r="760" spans="1:23" x14ac:dyDescent="0.3">
      <c r="A760">
        <v>759</v>
      </c>
      <c r="B760" t="s">
        <v>599</v>
      </c>
      <c r="C760">
        <v>5</v>
      </c>
      <c r="D760" s="1">
        <v>45023.027777777781</v>
      </c>
      <c r="E760" s="1">
        <v>45023.15625</v>
      </c>
      <c r="F760" t="s">
        <v>20</v>
      </c>
      <c r="G760" t="s">
        <v>14</v>
      </c>
      <c r="H760" t="s">
        <v>27</v>
      </c>
      <c r="I760" s="7">
        <v>13.7</v>
      </c>
      <c r="J760" t="s">
        <v>16</v>
      </c>
      <c r="K760" t="s">
        <v>79</v>
      </c>
      <c r="L760" t="s">
        <v>34</v>
      </c>
      <c r="M760" s="7">
        <f>IF(A760=orden_agrupada!A760,orden_agrupada!B760,-1)+I760</f>
        <v>355.7</v>
      </c>
      <c r="N760" s="5">
        <f t="shared" si="77"/>
        <v>45023.027777777781</v>
      </c>
      <c r="O760" s="6">
        <f t="shared" si="78"/>
        <v>45023.027777777781</v>
      </c>
      <c r="P760" s="6">
        <f t="shared" si="79"/>
        <v>45023.15625</v>
      </c>
      <c r="Q760" s="6">
        <f t="shared" si="80"/>
        <v>0.12847222221898846</v>
      </c>
      <c r="R760" s="2">
        <f>IF(A760=orden_agrupada!A760,orden_agrupada!D760/60,-1)</f>
        <v>3.2666666666666666</v>
      </c>
      <c r="S760" s="6">
        <f t="shared" si="81"/>
        <v>0</v>
      </c>
      <c r="T760" s="6" t="str">
        <f t="shared" si="82"/>
        <v>NO</v>
      </c>
      <c r="U760" s="6" t="str">
        <f t="shared" si="83"/>
        <v>viernes</v>
      </c>
      <c r="V760" s="7">
        <f>IF(A760=orden_agrupada!A760,orden_agrupada!B760,-1)</f>
        <v>342</v>
      </c>
      <c r="W760" s="7">
        <f>IF(A760=orden_agrupada!A760,orden_agrupada!C760,-1)</f>
        <v>138</v>
      </c>
    </row>
    <row r="761" spans="1:23" x14ac:dyDescent="0.3">
      <c r="A761">
        <v>760</v>
      </c>
      <c r="B761" t="s">
        <v>600</v>
      </c>
      <c r="C761">
        <v>6</v>
      </c>
      <c r="D761" s="1">
        <v>45023.017361111109</v>
      </c>
      <c r="E761" s="1">
        <v>45023.069444444445</v>
      </c>
      <c r="F761" t="s">
        <v>36</v>
      </c>
      <c r="G761" t="s">
        <v>14</v>
      </c>
      <c r="H761" t="s">
        <v>27</v>
      </c>
      <c r="I761" s="7">
        <v>39.42</v>
      </c>
      <c r="J761" t="s">
        <v>28</v>
      </c>
      <c r="K761" t="s">
        <v>79</v>
      </c>
      <c r="L761" t="s">
        <v>41</v>
      </c>
      <c r="M761" s="7">
        <f>IF(A761=orden_agrupada!A761,orden_agrupada!B761,-1)+I761</f>
        <v>144.42000000000002</v>
      </c>
      <c r="N761" s="5">
        <f t="shared" si="77"/>
        <v>45023.017361111109</v>
      </c>
      <c r="O761" s="6">
        <f t="shared" si="78"/>
        <v>45023.017361111109</v>
      </c>
      <c r="P761" s="6">
        <f t="shared" si="79"/>
        <v>45023.069444444445</v>
      </c>
      <c r="Q761" s="6">
        <f t="shared" si="80"/>
        <v>5.2083333335758653E-2</v>
      </c>
      <c r="R761" s="2">
        <f>IF(A761=orden_agrupada!A761,orden_agrupada!D761/60,-1)</f>
        <v>0.33333333333333331</v>
      </c>
      <c r="S761" s="6">
        <f t="shared" si="81"/>
        <v>3.8194444446869764E-2</v>
      </c>
      <c r="T761" s="6" t="str">
        <f t="shared" si="82"/>
        <v>SI</v>
      </c>
      <c r="U761" s="6" t="str">
        <f t="shared" si="83"/>
        <v>viernes</v>
      </c>
      <c r="V761" s="7">
        <f>IF(A761=orden_agrupada!A761,orden_agrupada!B761,-1)</f>
        <v>105</v>
      </c>
      <c r="W761" s="7">
        <f>IF(A761=orden_agrupada!A761,orden_agrupada!C761,-1)</f>
        <v>42</v>
      </c>
    </row>
    <row r="762" spans="1:23" x14ac:dyDescent="0.3">
      <c r="A762">
        <v>761</v>
      </c>
      <c r="B762" t="s">
        <v>523</v>
      </c>
      <c r="C762">
        <v>4</v>
      </c>
      <c r="D762" s="1">
        <v>45023.11041666667</v>
      </c>
      <c r="E762" s="1">
        <v>45023.154166666667</v>
      </c>
      <c r="F762" t="s">
        <v>13</v>
      </c>
      <c r="G762" t="s">
        <v>21</v>
      </c>
      <c r="H762" t="s">
        <v>27</v>
      </c>
      <c r="I762" s="7">
        <v>16.850000000000001</v>
      </c>
      <c r="J762" t="s">
        <v>28</v>
      </c>
      <c r="K762" t="s">
        <v>17</v>
      </c>
      <c r="L762" t="s">
        <v>18</v>
      </c>
      <c r="M762" s="7">
        <f>IF(A762=orden_agrupada!A762,orden_agrupada!B762,-1)+I762</f>
        <v>190.85</v>
      </c>
      <c r="N762" s="5">
        <f t="shared" si="77"/>
        <v>45023.11041666667</v>
      </c>
      <c r="O762" s="6">
        <f t="shared" si="78"/>
        <v>45023.11041666667</v>
      </c>
      <c r="P762" s="6">
        <f t="shared" si="79"/>
        <v>45023.154166666667</v>
      </c>
      <c r="Q762" s="6">
        <f t="shared" si="80"/>
        <v>4.3749999997089617E-2</v>
      </c>
      <c r="R762" s="2">
        <f>IF(A762=orden_agrupada!A762,orden_agrupada!D762/60,-1)</f>
        <v>1.7</v>
      </c>
      <c r="S762" s="6">
        <f t="shared" si="81"/>
        <v>0</v>
      </c>
      <c r="T762" s="6" t="str">
        <f t="shared" si="82"/>
        <v>NO</v>
      </c>
      <c r="U762" s="6" t="str">
        <f t="shared" si="83"/>
        <v>viernes</v>
      </c>
      <c r="V762" s="7">
        <f>IF(A762=orden_agrupada!A762,orden_agrupada!B762,-1)</f>
        <v>174</v>
      </c>
      <c r="W762" s="7">
        <f>IF(A762=orden_agrupada!A762,orden_agrupada!C762,-1)</f>
        <v>72</v>
      </c>
    </row>
    <row r="763" spans="1:23" x14ac:dyDescent="0.3">
      <c r="A763">
        <v>762</v>
      </c>
      <c r="B763" t="s">
        <v>316</v>
      </c>
      <c r="C763">
        <v>3</v>
      </c>
      <c r="D763" s="1">
        <v>45023.054166666669</v>
      </c>
      <c r="E763" s="1">
        <v>45023.142361111109</v>
      </c>
      <c r="F763" t="s">
        <v>32</v>
      </c>
      <c r="G763" t="s">
        <v>21</v>
      </c>
      <c r="H763" t="s">
        <v>27</v>
      </c>
      <c r="I763" s="7">
        <v>49.45</v>
      </c>
      <c r="J763" t="s">
        <v>16</v>
      </c>
      <c r="K763" t="s">
        <v>52</v>
      </c>
      <c r="L763" t="s">
        <v>90</v>
      </c>
      <c r="M763" s="7">
        <f>IF(A763=orden_agrupada!A763,orden_agrupada!B763,-1)+I763</f>
        <v>148.44999999999999</v>
      </c>
      <c r="N763" s="5">
        <f t="shared" si="77"/>
        <v>45023.054166666669</v>
      </c>
      <c r="O763" s="6">
        <f t="shared" si="78"/>
        <v>45023.054166666669</v>
      </c>
      <c r="P763" s="6">
        <f t="shared" si="79"/>
        <v>45023.142361111109</v>
      </c>
      <c r="Q763" s="6">
        <f t="shared" si="80"/>
        <v>8.819444444088731E-2</v>
      </c>
      <c r="R763" s="2">
        <f>IF(A763=orden_agrupada!A763,orden_agrupada!D763/60,-1)</f>
        <v>0.48333333333333334</v>
      </c>
      <c r="S763" s="6">
        <f t="shared" si="81"/>
        <v>6.8055555551998423E-2</v>
      </c>
      <c r="T763" s="6" t="str">
        <f t="shared" si="82"/>
        <v>SI</v>
      </c>
      <c r="U763" s="6" t="str">
        <f t="shared" si="83"/>
        <v>viernes</v>
      </c>
      <c r="V763" s="7">
        <f>IF(A763=orden_agrupada!A763,orden_agrupada!B763,-1)</f>
        <v>99</v>
      </c>
      <c r="W763" s="7">
        <f>IF(A763=orden_agrupada!A763,orden_agrupada!C763,-1)</f>
        <v>41</v>
      </c>
    </row>
    <row r="764" spans="1:23" x14ac:dyDescent="0.3">
      <c r="A764">
        <v>763</v>
      </c>
      <c r="B764" t="s">
        <v>520</v>
      </c>
      <c r="C764">
        <v>3</v>
      </c>
      <c r="D764" s="1">
        <v>45023.15902777778</v>
      </c>
      <c r="E764" s="1">
        <v>45023.216666666667</v>
      </c>
      <c r="F764" t="s">
        <v>36</v>
      </c>
      <c r="G764" t="s">
        <v>14</v>
      </c>
      <c r="H764" t="s">
        <v>27</v>
      </c>
      <c r="I764" s="7">
        <v>22.88</v>
      </c>
      <c r="J764" t="s">
        <v>16</v>
      </c>
      <c r="K764" t="s">
        <v>79</v>
      </c>
      <c r="L764" t="s">
        <v>34</v>
      </c>
      <c r="M764" s="7">
        <f>IF(A764=orden_agrupada!A764,orden_agrupada!B764,-1)+I764</f>
        <v>126.88</v>
      </c>
      <c r="N764" s="5">
        <f t="shared" si="77"/>
        <v>45023.15902777778</v>
      </c>
      <c r="O764" s="6">
        <f t="shared" si="78"/>
        <v>45023.15902777778</v>
      </c>
      <c r="P764" s="6">
        <f t="shared" si="79"/>
        <v>45023.216666666667</v>
      </c>
      <c r="Q764" s="6">
        <f t="shared" si="80"/>
        <v>5.7638888887595385E-2</v>
      </c>
      <c r="R764" s="2">
        <f>IF(A764=orden_agrupada!A764,orden_agrupada!D764/60,-1)</f>
        <v>0.53333333333333333</v>
      </c>
      <c r="S764" s="6">
        <f t="shared" si="81"/>
        <v>3.5416666665373166E-2</v>
      </c>
      <c r="T764" s="6" t="str">
        <f t="shared" si="82"/>
        <v>SI</v>
      </c>
      <c r="U764" s="6" t="str">
        <f t="shared" si="83"/>
        <v>viernes</v>
      </c>
      <c r="V764" s="7">
        <f>IF(A764=orden_agrupada!A764,orden_agrupada!B764,-1)</f>
        <v>104</v>
      </c>
      <c r="W764" s="7">
        <f>IF(A764=orden_agrupada!A764,orden_agrupada!C764,-1)</f>
        <v>42</v>
      </c>
    </row>
    <row r="765" spans="1:23" x14ac:dyDescent="0.3">
      <c r="A765">
        <v>764</v>
      </c>
      <c r="B765" t="s">
        <v>601</v>
      </c>
      <c r="C765">
        <v>1</v>
      </c>
      <c r="D765" s="1">
        <v>45023.145833333336</v>
      </c>
      <c r="E765" s="1">
        <v>45023.240277777775</v>
      </c>
      <c r="F765" t="s">
        <v>36</v>
      </c>
      <c r="G765" t="s">
        <v>40</v>
      </c>
      <c r="H765" t="s">
        <v>27</v>
      </c>
      <c r="I765" s="7">
        <v>20.41</v>
      </c>
      <c r="J765" t="s">
        <v>43</v>
      </c>
      <c r="K765" t="s">
        <v>23</v>
      </c>
      <c r="L765" t="s">
        <v>102</v>
      </c>
      <c r="M765" s="7">
        <f>IF(A765=orden_agrupada!A765,orden_agrupada!B765,-1)+I765</f>
        <v>105.41</v>
      </c>
      <c r="N765" s="5">
        <f t="shared" si="77"/>
        <v>45023.145833333336</v>
      </c>
      <c r="O765" s="6">
        <f t="shared" si="78"/>
        <v>45023.145833333336</v>
      </c>
      <c r="P765" s="6">
        <f t="shared" si="79"/>
        <v>45023.240277777775</v>
      </c>
      <c r="Q765" s="6">
        <f t="shared" si="80"/>
        <v>0.10486111110609879</v>
      </c>
      <c r="R765" s="2">
        <f>IF(A765=orden_agrupada!A765,orden_agrupada!D765/60,-1)</f>
        <v>1.8666666666666667</v>
      </c>
      <c r="S765" s="6">
        <f t="shared" si="81"/>
        <v>2.708333332832101E-2</v>
      </c>
      <c r="T765" s="6" t="str">
        <f t="shared" si="82"/>
        <v>SI</v>
      </c>
      <c r="U765" s="6" t="str">
        <f t="shared" si="83"/>
        <v>viernes</v>
      </c>
      <c r="V765" s="7">
        <f>IF(A765=orden_agrupada!A765,orden_agrupada!B765,-1)</f>
        <v>85</v>
      </c>
      <c r="W765" s="7">
        <f>IF(A765=orden_agrupada!A765,orden_agrupada!C765,-1)</f>
        <v>35</v>
      </c>
    </row>
    <row r="766" spans="1:23" x14ac:dyDescent="0.3">
      <c r="A766">
        <v>765</v>
      </c>
      <c r="B766" t="s">
        <v>501</v>
      </c>
      <c r="C766">
        <v>4</v>
      </c>
      <c r="D766" s="1">
        <v>45023.01666666667</v>
      </c>
      <c r="E766" s="1">
        <v>45023.067361111112</v>
      </c>
      <c r="F766" t="s">
        <v>13</v>
      </c>
      <c r="G766" t="s">
        <v>40</v>
      </c>
      <c r="H766" t="s">
        <v>27</v>
      </c>
      <c r="I766" s="7">
        <v>30.77</v>
      </c>
      <c r="J766" t="s">
        <v>28</v>
      </c>
      <c r="K766" t="s">
        <v>67</v>
      </c>
      <c r="L766" t="s">
        <v>74</v>
      </c>
      <c r="M766" s="7">
        <f>IF(A766=orden_agrupada!A766,orden_agrupada!B766,-1)+I766</f>
        <v>263.77</v>
      </c>
      <c r="N766" s="5">
        <f t="shared" si="77"/>
        <v>45023.01666666667</v>
      </c>
      <c r="O766" s="6">
        <f t="shared" si="78"/>
        <v>45023.01666666667</v>
      </c>
      <c r="P766" s="6">
        <f t="shared" si="79"/>
        <v>45023.067361111112</v>
      </c>
      <c r="Q766" s="6">
        <f t="shared" si="80"/>
        <v>5.0694444442342501E-2</v>
      </c>
      <c r="R766" s="2">
        <f>IF(A766=orden_agrupada!A766,orden_agrupada!D766/60,-1)</f>
        <v>2.7333333333333334</v>
      </c>
      <c r="S766" s="6">
        <f t="shared" si="81"/>
        <v>0</v>
      </c>
      <c r="T766" s="6" t="str">
        <f t="shared" si="82"/>
        <v>NO</v>
      </c>
      <c r="U766" s="6" t="str">
        <f t="shared" si="83"/>
        <v>viernes</v>
      </c>
      <c r="V766" s="7">
        <f>IF(A766=orden_agrupada!A766,orden_agrupada!B766,-1)</f>
        <v>233</v>
      </c>
      <c r="W766" s="7">
        <f>IF(A766=orden_agrupada!A766,orden_agrupada!C766,-1)</f>
        <v>95</v>
      </c>
    </row>
    <row r="767" spans="1:23" x14ac:dyDescent="0.3">
      <c r="A767">
        <v>766</v>
      </c>
      <c r="B767" t="s">
        <v>62</v>
      </c>
      <c r="C767">
        <v>6</v>
      </c>
      <c r="D767" s="1">
        <v>45023.06527777778</v>
      </c>
      <c r="E767" s="1">
        <v>45023.201388888891</v>
      </c>
      <c r="F767" t="s">
        <v>26</v>
      </c>
      <c r="G767" t="s">
        <v>40</v>
      </c>
      <c r="H767" t="s">
        <v>27</v>
      </c>
      <c r="I767" s="7">
        <v>12.57</v>
      </c>
      <c r="J767" t="s">
        <v>16</v>
      </c>
      <c r="K767" t="s">
        <v>79</v>
      </c>
      <c r="L767" t="s">
        <v>50</v>
      </c>
      <c r="M767" s="7">
        <f>IF(A767=orden_agrupada!A767,orden_agrupada!B767,-1)+I767</f>
        <v>197.57</v>
      </c>
      <c r="N767" s="5">
        <f t="shared" si="77"/>
        <v>45023.06527777778</v>
      </c>
      <c r="O767" s="6">
        <f t="shared" si="78"/>
        <v>45023.06527777778</v>
      </c>
      <c r="P767" s="6">
        <f t="shared" si="79"/>
        <v>45023.201388888891</v>
      </c>
      <c r="Q767" s="6">
        <f t="shared" si="80"/>
        <v>0.13611111111094942</v>
      </c>
      <c r="R767" s="2">
        <f>IF(A767=orden_agrupada!A767,orden_agrupada!D767/60,-1)</f>
        <v>2.2333333333333334</v>
      </c>
      <c r="S767" s="6">
        <f t="shared" si="81"/>
        <v>4.3055555555393865E-2</v>
      </c>
      <c r="T767" s="6" t="str">
        <f t="shared" si="82"/>
        <v>SI</v>
      </c>
      <c r="U767" s="6" t="str">
        <f t="shared" si="83"/>
        <v>viernes</v>
      </c>
      <c r="V767" s="7">
        <f>IF(A767=orden_agrupada!A767,orden_agrupada!B767,-1)</f>
        <v>185</v>
      </c>
      <c r="W767" s="7">
        <f>IF(A767=orden_agrupada!A767,orden_agrupada!C767,-1)</f>
        <v>74</v>
      </c>
    </row>
    <row r="768" spans="1:23" x14ac:dyDescent="0.3">
      <c r="A768">
        <v>767</v>
      </c>
      <c r="B768" t="s">
        <v>602</v>
      </c>
      <c r="C768">
        <v>3</v>
      </c>
      <c r="D768" s="1">
        <v>45023.047222222223</v>
      </c>
      <c r="E768" s="1">
        <v>45023.164583333331</v>
      </c>
      <c r="F768" t="s">
        <v>26</v>
      </c>
      <c r="G768" t="s">
        <v>21</v>
      </c>
      <c r="H768" t="s">
        <v>27</v>
      </c>
      <c r="I768" s="7">
        <v>15.98</v>
      </c>
      <c r="J768" t="s">
        <v>16</v>
      </c>
      <c r="K768" t="s">
        <v>64</v>
      </c>
      <c r="L768" t="s">
        <v>58</v>
      </c>
      <c r="M768" s="7">
        <f>IF(A768=orden_agrupada!A768,orden_agrupada!B768,-1)+I768</f>
        <v>184.98</v>
      </c>
      <c r="N768" s="5">
        <f t="shared" si="77"/>
        <v>45023.047222222223</v>
      </c>
      <c r="O768" s="6">
        <f t="shared" si="78"/>
        <v>45023.047222222223</v>
      </c>
      <c r="P768" s="6">
        <f t="shared" si="79"/>
        <v>45023.164583333331</v>
      </c>
      <c r="Q768" s="6">
        <f t="shared" si="80"/>
        <v>0.11736111110803904</v>
      </c>
      <c r="R768" s="2">
        <f>IF(A768=orden_agrupada!A768,orden_agrupada!D768/60,-1)</f>
        <v>1.4166666666666667</v>
      </c>
      <c r="S768" s="6">
        <f t="shared" si="81"/>
        <v>5.8333333330261264E-2</v>
      </c>
      <c r="T768" s="6" t="str">
        <f t="shared" si="82"/>
        <v>SI</v>
      </c>
      <c r="U768" s="6" t="str">
        <f t="shared" si="83"/>
        <v>viernes</v>
      </c>
      <c r="V768" s="7">
        <f>IF(A768=orden_agrupada!A768,orden_agrupada!B768,-1)</f>
        <v>169</v>
      </c>
      <c r="W768" s="7">
        <f>IF(A768=orden_agrupada!A768,orden_agrupada!C768,-1)</f>
        <v>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D990-91B4-4427-8250-76F2D19A5E28}">
  <dimension ref="A1:I1903"/>
  <sheetViews>
    <sheetView workbookViewId="0">
      <selection activeCell="F4" sqref="F4:F5"/>
    </sheetView>
  </sheetViews>
  <sheetFormatPr baseColWidth="10" defaultRowHeight="14.4" x14ac:dyDescent="0.3"/>
  <cols>
    <col min="1" max="1" width="17.77734375" bestFit="1" customWidth="1"/>
    <col min="2" max="2" width="17.6640625" bestFit="1" customWidth="1"/>
    <col min="3" max="3" width="15" style="2" bestFit="1" customWidth="1"/>
    <col min="4" max="4" width="15.5546875" style="2" bestFit="1" customWidth="1"/>
    <col min="5" max="5" width="19.5546875" bestFit="1" customWidth="1"/>
    <col min="6" max="6" width="21.5546875" customWidth="1"/>
    <col min="7" max="7" width="15.44140625" bestFit="1" customWidth="1"/>
    <col min="8" max="8" width="16" bestFit="1" customWidth="1"/>
    <col min="9" max="9" width="23.21875" style="2" bestFit="1" customWidth="1"/>
  </cols>
  <sheetData>
    <row r="1" spans="1:9" x14ac:dyDescent="0.3">
      <c r="A1" t="s">
        <v>9</v>
      </c>
      <c r="B1" t="s">
        <v>603</v>
      </c>
      <c r="C1" s="2" t="s">
        <v>604</v>
      </c>
      <c r="D1" s="2" t="s">
        <v>605</v>
      </c>
      <c r="E1" t="s">
        <v>606</v>
      </c>
      <c r="F1" t="s">
        <v>607</v>
      </c>
      <c r="G1" t="s">
        <v>608</v>
      </c>
      <c r="H1" t="s">
        <v>609</v>
      </c>
      <c r="I1" s="2" t="s">
        <v>610</v>
      </c>
    </row>
    <row r="2" spans="1:9" x14ac:dyDescent="0.3">
      <c r="A2">
        <v>1</v>
      </c>
      <c r="B2" t="s">
        <v>18</v>
      </c>
      <c r="C2" s="2">
        <v>14</v>
      </c>
      <c r="D2" s="2">
        <v>24</v>
      </c>
      <c r="E2">
        <v>2</v>
      </c>
      <c r="F2">
        <v>25</v>
      </c>
      <c r="G2">
        <f t="shared" ref="G2:G65" si="0">SUM(D2-C2)*E2</f>
        <v>20</v>
      </c>
      <c r="H2">
        <f t="shared" ref="H2:H65" si="1">(D2*E2)</f>
        <v>48</v>
      </c>
      <c r="I2" s="2">
        <f t="shared" ref="I2:I65" si="2">(G2/H2*100)</f>
        <v>41.666666666666671</v>
      </c>
    </row>
    <row r="3" spans="1:9" x14ac:dyDescent="0.3">
      <c r="A3">
        <v>1</v>
      </c>
      <c r="B3" t="s">
        <v>50</v>
      </c>
      <c r="C3" s="2">
        <v>18</v>
      </c>
      <c r="D3" s="2">
        <v>30</v>
      </c>
      <c r="E3">
        <v>3</v>
      </c>
      <c r="F3">
        <v>32</v>
      </c>
      <c r="G3">
        <f t="shared" si="0"/>
        <v>36</v>
      </c>
      <c r="H3">
        <f t="shared" si="1"/>
        <v>90</v>
      </c>
      <c r="I3" s="2">
        <f t="shared" si="2"/>
        <v>40</v>
      </c>
    </row>
    <row r="4" spans="1:9" x14ac:dyDescent="0.3">
      <c r="A4">
        <v>2</v>
      </c>
      <c r="B4" t="s">
        <v>24</v>
      </c>
      <c r="C4" s="2">
        <v>19</v>
      </c>
      <c r="D4" s="2">
        <v>31</v>
      </c>
      <c r="E4">
        <v>1</v>
      </c>
      <c r="F4">
        <v>51</v>
      </c>
      <c r="G4">
        <f t="shared" si="0"/>
        <v>12</v>
      </c>
      <c r="H4">
        <f t="shared" si="1"/>
        <v>31</v>
      </c>
      <c r="I4" s="2">
        <f t="shared" si="2"/>
        <v>38.70967741935484</v>
      </c>
    </row>
    <row r="5" spans="1:9" x14ac:dyDescent="0.3">
      <c r="A5">
        <v>2</v>
      </c>
      <c r="B5" t="s">
        <v>102</v>
      </c>
      <c r="C5" s="2">
        <v>16</v>
      </c>
      <c r="D5" s="2">
        <v>27</v>
      </c>
      <c r="E5">
        <v>1</v>
      </c>
      <c r="F5">
        <v>34</v>
      </c>
      <c r="G5">
        <f t="shared" si="0"/>
        <v>11</v>
      </c>
      <c r="H5">
        <f t="shared" si="1"/>
        <v>27</v>
      </c>
      <c r="I5" s="2">
        <f t="shared" si="2"/>
        <v>40.74074074074074</v>
      </c>
    </row>
    <row r="6" spans="1:9" x14ac:dyDescent="0.3">
      <c r="A6">
        <v>3</v>
      </c>
      <c r="B6" t="s">
        <v>30</v>
      </c>
      <c r="C6" s="2">
        <v>25</v>
      </c>
      <c r="D6" s="2">
        <v>40</v>
      </c>
      <c r="E6">
        <v>1</v>
      </c>
      <c r="F6">
        <v>9</v>
      </c>
      <c r="G6">
        <f t="shared" si="0"/>
        <v>15</v>
      </c>
      <c r="H6">
        <f t="shared" si="1"/>
        <v>40</v>
      </c>
      <c r="I6" s="2">
        <f t="shared" si="2"/>
        <v>37.5</v>
      </c>
    </row>
    <row r="7" spans="1:9" x14ac:dyDescent="0.3">
      <c r="A7">
        <v>3</v>
      </c>
      <c r="B7" t="s">
        <v>24</v>
      </c>
      <c r="C7" s="2">
        <v>19</v>
      </c>
      <c r="D7" s="2">
        <v>31</v>
      </c>
      <c r="E7">
        <v>1</v>
      </c>
      <c r="F7">
        <v>27</v>
      </c>
      <c r="G7">
        <f t="shared" si="0"/>
        <v>12</v>
      </c>
      <c r="H7">
        <f t="shared" si="1"/>
        <v>31</v>
      </c>
      <c r="I7" s="2">
        <f t="shared" si="2"/>
        <v>38.70967741935484</v>
      </c>
    </row>
    <row r="8" spans="1:9" x14ac:dyDescent="0.3">
      <c r="A8">
        <v>3</v>
      </c>
      <c r="B8" t="s">
        <v>93</v>
      </c>
      <c r="C8" s="2">
        <v>22</v>
      </c>
      <c r="D8" s="2">
        <v>36</v>
      </c>
      <c r="E8">
        <v>1</v>
      </c>
      <c r="F8">
        <v>36</v>
      </c>
      <c r="G8">
        <f t="shared" si="0"/>
        <v>14</v>
      </c>
      <c r="H8">
        <f t="shared" si="1"/>
        <v>36</v>
      </c>
      <c r="I8" s="2">
        <f t="shared" si="2"/>
        <v>38.888888888888893</v>
      </c>
    </row>
    <row r="9" spans="1:9" x14ac:dyDescent="0.3">
      <c r="A9">
        <v>3</v>
      </c>
      <c r="B9" t="s">
        <v>58</v>
      </c>
      <c r="C9" s="2">
        <v>17</v>
      </c>
      <c r="D9" s="2">
        <v>29</v>
      </c>
      <c r="E9">
        <v>2</v>
      </c>
      <c r="F9">
        <v>54</v>
      </c>
      <c r="G9">
        <f t="shared" si="0"/>
        <v>24</v>
      </c>
      <c r="H9">
        <f t="shared" si="1"/>
        <v>58</v>
      </c>
      <c r="I9" s="2">
        <f t="shared" si="2"/>
        <v>41.379310344827587</v>
      </c>
    </row>
    <row r="10" spans="1:9" x14ac:dyDescent="0.3">
      <c r="A10">
        <v>4</v>
      </c>
      <c r="B10" t="s">
        <v>34</v>
      </c>
      <c r="C10" s="2">
        <v>20</v>
      </c>
      <c r="D10" s="2">
        <v>33</v>
      </c>
      <c r="E10">
        <v>3</v>
      </c>
      <c r="F10">
        <v>23</v>
      </c>
      <c r="G10">
        <f t="shared" si="0"/>
        <v>39</v>
      </c>
      <c r="H10">
        <f t="shared" si="1"/>
        <v>99</v>
      </c>
      <c r="I10" s="2">
        <f t="shared" si="2"/>
        <v>39.393939393939391</v>
      </c>
    </row>
    <row r="11" spans="1:9" x14ac:dyDescent="0.3">
      <c r="A11">
        <v>4</v>
      </c>
      <c r="B11" t="s">
        <v>55</v>
      </c>
      <c r="C11" s="2">
        <v>16</v>
      </c>
      <c r="D11" s="2">
        <v>28</v>
      </c>
      <c r="E11">
        <v>3</v>
      </c>
      <c r="F11">
        <v>17</v>
      </c>
      <c r="G11">
        <f t="shared" si="0"/>
        <v>36</v>
      </c>
      <c r="H11">
        <f t="shared" si="1"/>
        <v>84</v>
      </c>
      <c r="I11" s="2">
        <f t="shared" si="2"/>
        <v>42.857142857142854</v>
      </c>
    </row>
    <row r="12" spans="1:9" x14ac:dyDescent="0.3">
      <c r="A12">
        <v>5</v>
      </c>
      <c r="B12" t="s">
        <v>38</v>
      </c>
      <c r="C12" s="2">
        <v>11</v>
      </c>
      <c r="D12" s="2">
        <v>19</v>
      </c>
      <c r="E12">
        <v>1</v>
      </c>
      <c r="F12">
        <v>8</v>
      </c>
      <c r="G12">
        <f t="shared" si="0"/>
        <v>8</v>
      </c>
      <c r="H12">
        <f t="shared" si="1"/>
        <v>19</v>
      </c>
      <c r="I12" s="2">
        <f t="shared" si="2"/>
        <v>42.105263157894733</v>
      </c>
    </row>
    <row r="13" spans="1:9" x14ac:dyDescent="0.3">
      <c r="A13">
        <v>5</v>
      </c>
      <c r="B13" t="s">
        <v>18</v>
      </c>
      <c r="C13" s="2">
        <v>14</v>
      </c>
      <c r="D13" s="2">
        <v>24</v>
      </c>
      <c r="E13">
        <v>2</v>
      </c>
      <c r="F13">
        <v>9</v>
      </c>
      <c r="G13">
        <f t="shared" si="0"/>
        <v>20</v>
      </c>
      <c r="H13">
        <f t="shared" si="1"/>
        <v>48</v>
      </c>
      <c r="I13" s="2">
        <f t="shared" si="2"/>
        <v>41.666666666666671</v>
      </c>
    </row>
    <row r="14" spans="1:9" x14ac:dyDescent="0.3">
      <c r="A14">
        <v>6</v>
      </c>
      <c r="B14" t="s">
        <v>41</v>
      </c>
      <c r="C14" s="2">
        <v>21</v>
      </c>
      <c r="D14" s="2">
        <v>35</v>
      </c>
      <c r="E14">
        <v>2</v>
      </c>
      <c r="F14">
        <v>11</v>
      </c>
      <c r="G14">
        <f t="shared" si="0"/>
        <v>28</v>
      </c>
      <c r="H14">
        <f t="shared" si="1"/>
        <v>70</v>
      </c>
      <c r="I14" s="2">
        <f t="shared" si="2"/>
        <v>40</v>
      </c>
    </row>
    <row r="15" spans="1:9" x14ac:dyDescent="0.3">
      <c r="A15">
        <v>7</v>
      </c>
      <c r="B15" t="s">
        <v>45</v>
      </c>
      <c r="C15" s="2">
        <v>19</v>
      </c>
      <c r="D15" s="2">
        <v>32</v>
      </c>
      <c r="E15">
        <v>2</v>
      </c>
      <c r="F15">
        <v>15</v>
      </c>
      <c r="G15">
        <f t="shared" si="0"/>
        <v>26</v>
      </c>
      <c r="H15">
        <f t="shared" si="1"/>
        <v>64</v>
      </c>
      <c r="I15" s="2">
        <f t="shared" si="2"/>
        <v>40.625</v>
      </c>
    </row>
    <row r="16" spans="1:9" x14ac:dyDescent="0.3">
      <c r="A16">
        <v>7</v>
      </c>
      <c r="B16" t="s">
        <v>93</v>
      </c>
      <c r="C16" s="2">
        <v>22</v>
      </c>
      <c r="D16" s="2">
        <v>36</v>
      </c>
      <c r="E16">
        <v>3</v>
      </c>
      <c r="F16">
        <v>26</v>
      </c>
      <c r="G16">
        <f t="shared" si="0"/>
        <v>42</v>
      </c>
      <c r="H16">
        <f t="shared" si="1"/>
        <v>108</v>
      </c>
      <c r="I16" s="2">
        <f t="shared" si="2"/>
        <v>38.888888888888893</v>
      </c>
    </row>
    <row r="17" spans="1:9" x14ac:dyDescent="0.3">
      <c r="A17">
        <v>8</v>
      </c>
      <c r="B17" t="s">
        <v>47</v>
      </c>
      <c r="C17" s="2">
        <v>13</v>
      </c>
      <c r="D17" s="2">
        <v>22</v>
      </c>
      <c r="E17">
        <v>3</v>
      </c>
      <c r="F17">
        <v>11</v>
      </c>
      <c r="G17">
        <f t="shared" si="0"/>
        <v>27</v>
      </c>
      <c r="H17">
        <f t="shared" si="1"/>
        <v>66</v>
      </c>
      <c r="I17" s="2">
        <f t="shared" si="2"/>
        <v>40.909090909090914</v>
      </c>
    </row>
    <row r="18" spans="1:9" x14ac:dyDescent="0.3">
      <c r="A18">
        <v>8</v>
      </c>
      <c r="B18" t="s">
        <v>55</v>
      </c>
      <c r="C18" s="2">
        <v>16</v>
      </c>
      <c r="D18" s="2">
        <v>28</v>
      </c>
      <c r="E18">
        <v>2</v>
      </c>
      <c r="F18">
        <v>8</v>
      </c>
      <c r="G18">
        <f t="shared" si="0"/>
        <v>24</v>
      </c>
      <c r="H18">
        <f t="shared" si="1"/>
        <v>56</v>
      </c>
      <c r="I18" s="2">
        <f t="shared" si="2"/>
        <v>42.857142857142854</v>
      </c>
    </row>
    <row r="19" spans="1:9" x14ac:dyDescent="0.3">
      <c r="A19">
        <v>8</v>
      </c>
      <c r="B19" t="s">
        <v>30</v>
      </c>
      <c r="C19" s="2">
        <v>25</v>
      </c>
      <c r="D19" s="2">
        <v>40</v>
      </c>
      <c r="E19">
        <v>3</v>
      </c>
      <c r="F19">
        <v>36</v>
      </c>
      <c r="G19">
        <f t="shared" si="0"/>
        <v>45</v>
      </c>
      <c r="H19">
        <f t="shared" si="1"/>
        <v>120</v>
      </c>
      <c r="I19" s="2">
        <f t="shared" si="2"/>
        <v>37.5</v>
      </c>
    </row>
    <row r="20" spans="1:9" x14ac:dyDescent="0.3">
      <c r="A20">
        <v>9</v>
      </c>
      <c r="B20" t="s">
        <v>50</v>
      </c>
      <c r="C20" s="2">
        <v>18</v>
      </c>
      <c r="D20" s="2">
        <v>30</v>
      </c>
      <c r="E20">
        <v>1</v>
      </c>
      <c r="F20">
        <v>51</v>
      </c>
      <c r="G20">
        <f t="shared" si="0"/>
        <v>12</v>
      </c>
      <c r="H20">
        <f t="shared" si="1"/>
        <v>30</v>
      </c>
      <c r="I20" s="2">
        <f t="shared" si="2"/>
        <v>40</v>
      </c>
    </row>
    <row r="21" spans="1:9" x14ac:dyDescent="0.3">
      <c r="A21">
        <v>9</v>
      </c>
      <c r="B21" t="s">
        <v>18</v>
      </c>
      <c r="C21" s="2">
        <v>14</v>
      </c>
      <c r="D21" s="2">
        <v>24</v>
      </c>
      <c r="E21">
        <v>1</v>
      </c>
      <c r="F21">
        <v>49</v>
      </c>
      <c r="G21">
        <f t="shared" si="0"/>
        <v>10</v>
      </c>
      <c r="H21">
        <f t="shared" si="1"/>
        <v>24</v>
      </c>
      <c r="I21" s="2">
        <f t="shared" si="2"/>
        <v>41.666666666666671</v>
      </c>
    </row>
    <row r="22" spans="1:9" x14ac:dyDescent="0.3">
      <c r="A22">
        <v>9</v>
      </c>
      <c r="B22" t="s">
        <v>38</v>
      </c>
      <c r="C22" s="2">
        <v>11</v>
      </c>
      <c r="D22" s="2">
        <v>19</v>
      </c>
      <c r="E22">
        <v>1</v>
      </c>
      <c r="F22">
        <v>15</v>
      </c>
      <c r="G22">
        <f t="shared" si="0"/>
        <v>8</v>
      </c>
      <c r="H22">
        <f t="shared" si="1"/>
        <v>19</v>
      </c>
      <c r="I22" s="2">
        <f t="shared" si="2"/>
        <v>42.105263157894733</v>
      </c>
    </row>
    <row r="23" spans="1:9" x14ac:dyDescent="0.3">
      <c r="A23">
        <v>9</v>
      </c>
      <c r="B23" t="s">
        <v>45</v>
      </c>
      <c r="C23" s="2">
        <v>19</v>
      </c>
      <c r="D23" s="2">
        <v>32</v>
      </c>
      <c r="E23">
        <v>3</v>
      </c>
      <c r="F23">
        <v>31</v>
      </c>
      <c r="G23">
        <f t="shared" si="0"/>
        <v>39</v>
      </c>
      <c r="H23">
        <f t="shared" si="1"/>
        <v>96</v>
      </c>
      <c r="I23" s="2">
        <f t="shared" si="2"/>
        <v>40.625</v>
      </c>
    </row>
    <row r="24" spans="1:9" x14ac:dyDescent="0.3">
      <c r="A24">
        <v>10</v>
      </c>
      <c r="B24" t="s">
        <v>53</v>
      </c>
      <c r="C24" s="2">
        <v>20</v>
      </c>
      <c r="D24" s="2">
        <v>34</v>
      </c>
      <c r="E24">
        <v>2</v>
      </c>
      <c r="F24">
        <v>10</v>
      </c>
      <c r="G24">
        <f t="shared" si="0"/>
        <v>28</v>
      </c>
      <c r="H24">
        <f t="shared" si="1"/>
        <v>68</v>
      </c>
      <c r="I24" s="2">
        <f t="shared" si="2"/>
        <v>41.17647058823529</v>
      </c>
    </row>
    <row r="25" spans="1:9" x14ac:dyDescent="0.3">
      <c r="A25">
        <v>10</v>
      </c>
      <c r="B25" t="s">
        <v>30</v>
      </c>
      <c r="C25" s="2">
        <v>25</v>
      </c>
      <c r="D25" s="2">
        <v>40</v>
      </c>
      <c r="E25">
        <v>2</v>
      </c>
      <c r="F25">
        <v>19</v>
      </c>
      <c r="G25">
        <f t="shared" si="0"/>
        <v>30</v>
      </c>
      <c r="H25">
        <f t="shared" si="1"/>
        <v>80</v>
      </c>
      <c r="I25" s="2">
        <f t="shared" si="2"/>
        <v>37.5</v>
      </c>
    </row>
    <row r="26" spans="1:9" x14ac:dyDescent="0.3">
      <c r="A26">
        <v>11</v>
      </c>
      <c r="B26" t="s">
        <v>55</v>
      </c>
      <c r="C26" s="2">
        <v>16</v>
      </c>
      <c r="D26" s="2">
        <v>28</v>
      </c>
      <c r="E26">
        <v>1</v>
      </c>
      <c r="F26">
        <v>32</v>
      </c>
      <c r="G26">
        <f t="shared" si="0"/>
        <v>12</v>
      </c>
      <c r="H26">
        <f t="shared" si="1"/>
        <v>28</v>
      </c>
      <c r="I26" s="2">
        <f t="shared" si="2"/>
        <v>42.857142857142854</v>
      </c>
    </row>
    <row r="27" spans="1:9" x14ac:dyDescent="0.3">
      <c r="A27">
        <v>11</v>
      </c>
      <c r="B27" t="s">
        <v>50</v>
      </c>
      <c r="C27" s="2">
        <v>18</v>
      </c>
      <c r="D27" s="2">
        <v>30</v>
      </c>
      <c r="E27">
        <v>2</v>
      </c>
      <c r="F27">
        <v>24</v>
      </c>
      <c r="G27">
        <f t="shared" si="0"/>
        <v>24</v>
      </c>
      <c r="H27">
        <f t="shared" si="1"/>
        <v>60</v>
      </c>
      <c r="I27" s="2">
        <f t="shared" si="2"/>
        <v>40</v>
      </c>
    </row>
    <row r="28" spans="1:9" x14ac:dyDescent="0.3">
      <c r="A28">
        <v>12</v>
      </c>
      <c r="B28" t="s">
        <v>55</v>
      </c>
      <c r="C28" s="2">
        <v>16</v>
      </c>
      <c r="D28" s="2">
        <v>28</v>
      </c>
      <c r="E28">
        <v>1</v>
      </c>
      <c r="F28">
        <v>5</v>
      </c>
      <c r="G28">
        <f t="shared" si="0"/>
        <v>12</v>
      </c>
      <c r="H28">
        <f t="shared" si="1"/>
        <v>28</v>
      </c>
      <c r="I28" s="2">
        <f t="shared" si="2"/>
        <v>42.857142857142854</v>
      </c>
    </row>
    <row r="29" spans="1:9" x14ac:dyDescent="0.3">
      <c r="A29">
        <v>12</v>
      </c>
      <c r="B29" t="s">
        <v>93</v>
      </c>
      <c r="C29" s="2">
        <v>22</v>
      </c>
      <c r="D29" s="2">
        <v>36</v>
      </c>
      <c r="E29">
        <v>3</v>
      </c>
      <c r="F29">
        <v>44</v>
      </c>
      <c r="G29">
        <f t="shared" si="0"/>
        <v>42</v>
      </c>
      <c r="H29">
        <f t="shared" si="1"/>
        <v>108</v>
      </c>
      <c r="I29" s="2">
        <f t="shared" si="2"/>
        <v>38.888888888888893</v>
      </c>
    </row>
    <row r="30" spans="1:9" x14ac:dyDescent="0.3">
      <c r="A30">
        <v>12</v>
      </c>
      <c r="B30" t="s">
        <v>41</v>
      </c>
      <c r="C30" s="2">
        <v>21</v>
      </c>
      <c r="D30" s="2">
        <v>35</v>
      </c>
      <c r="E30">
        <v>2</v>
      </c>
      <c r="F30">
        <v>6</v>
      </c>
      <c r="G30">
        <f t="shared" si="0"/>
        <v>28</v>
      </c>
      <c r="H30">
        <f t="shared" si="1"/>
        <v>70</v>
      </c>
      <c r="I30" s="2">
        <f t="shared" si="2"/>
        <v>40</v>
      </c>
    </row>
    <row r="31" spans="1:9" x14ac:dyDescent="0.3">
      <c r="A31">
        <v>12</v>
      </c>
      <c r="B31" t="s">
        <v>30</v>
      </c>
      <c r="C31" s="2">
        <v>25</v>
      </c>
      <c r="D31" s="2">
        <v>40</v>
      </c>
      <c r="E31">
        <v>3</v>
      </c>
      <c r="F31">
        <v>40</v>
      </c>
      <c r="G31">
        <f t="shared" si="0"/>
        <v>45</v>
      </c>
      <c r="H31">
        <f t="shared" si="1"/>
        <v>120</v>
      </c>
      <c r="I31" s="2">
        <f t="shared" si="2"/>
        <v>37.5</v>
      </c>
    </row>
    <row r="32" spans="1:9" x14ac:dyDescent="0.3">
      <c r="A32">
        <v>13</v>
      </c>
      <c r="B32" t="s">
        <v>58</v>
      </c>
      <c r="C32" s="2">
        <v>17</v>
      </c>
      <c r="D32" s="2">
        <v>29</v>
      </c>
      <c r="E32">
        <v>3</v>
      </c>
      <c r="F32">
        <v>59</v>
      </c>
      <c r="G32">
        <f t="shared" si="0"/>
        <v>36</v>
      </c>
      <c r="H32">
        <f t="shared" si="1"/>
        <v>87</v>
      </c>
      <c r="I32" s="2">
        <f t="shared" si="2"/>
        <v>41.379310344827587</v>
      </c>
    </row>
    <row r="33" spans="1:9" x14ac:dyDescent="0.3">
      <c r="A33">
        <v>14</v>
      </c>
      <c r="B33" t="s">
        <v>60</v>
      </c>
      <c r="C33" s="2">
        <v>12</v>
      </c>
      <c r="D33" s="2">
        <v>20</v>
      </c>
      <c r="E33">
        <v>1</v>
      </c>
      <c r="F33">
        <v>36</v>
      </c>
      <c r="G33">
        <f t="shared" si="0"/>
        <v>8</v>
      </c>
      <c r="H33">
        <f t="shared" si="1"/>
        <v>20</v>
      </c>
      <c r="I33" s="2">
        <f t="shared" si="2"/>
        <v>40</v>
      </c>
    </row>
    <row r="34" spans="1:9" x14ac:dyDescent="0.3">
      <c r="A34">
        <v>14</v>
      </c>
      <c r="B34" t="s">
        <v>34</v>
      </c>
      <c r="C34" s="2">
        <v>20</v>
      </c>
      <c r="D34" s="2">
        <v>33</v>
      </c>
      <c r="E34">
        <v>1</v>
      </c>
      <c r="F34">
        <v>26</v>
      </c>
      <c r="G34">
        <f t="shared" si="0"/>
        <v>13</v>
      </c>
      <c r="H34">
        <f t="shared" si="1"/>
        <v>33</v>
      </c>
      <c r="I34" s="2">
        <f t="shared" si="2"/>
        <v>39.393939393939391</v>
      </c>
    </row>
    <row r="35" spans="1:9" x14ac:dyDescent="0.3">
      <c r="A35">
        <v>14</v>
      </c>
      <c r="B35" t="s">
        <v>106</v>
      </c>
      <c r="C35" s="2">
        <v>14</v>
      </c>
      <c r="D35" s="2">
        <v>23</v>
      </c>
      <c r="E35">
        <v>2</v>
      </c>
      <c r="F35">
        <v>44</v>
      </c>
      <c r="G35">
        <f t="shared" si="0"/>
        <v>18</v>
      </c>
      <c r="H35">
        <f t="shared" si="1"/>
        <v>46</v>
      </c>
      <c r="I35" s="2">
        <f t="shared" si="2"/>
        <v>39.130434782608695</v>
      </c>
    </row>
    <row r="36" spans="1:9" x14ac:dyDescent="0.3">
      <c r="A36">
        <v>14</v>
      </c>
      <c r="B36" t="s">
        <v>50</v>
      </c>
      <c r="C36" s="2">
        <v>18</v>
      </c>
      <c r="D36" s="2">
        <v>30</v>
      </c>
      <c r="E36">
        <v>1</v>
      </c>
      <c r="F36">
        <v>48</v>
      </c>
      <c r="G36">
        <f t="shared" si="0"/>
        <v>12</v>
      </c>
      <c r="H36">
        <f t="shared" si="1"/>
        <v>30</v>
      </c>
      <c r="I36" s="2">
        <f t="shared" si="2"/>
        <v>40</v>
      </c>
    </row>
    <row r="37" spans="1:9" x14ac:dyDescent="0.3">
      <c r="A37">
        <v>15</v>
      </c>
      <c r="B37" t="s">
        <v>55</v>
      </c>
      <c r="C37" s="2">
        <v>16</v>
      </c>
      <c r="D37" s="2">
        <v>28</v>
      </c>
      <c r="E37">
        <v>2</v>
      </c>
      <c r="F37">
        <v>25</v>
      </c>
      <c r="G37">
        <f t="shared" si="0"/>
        <v>24</v>
      </c>
      <c r="H37">
        <f t="shared" si="1"/>
        <v>56</v>
      </c>
      <c r="I37" s="2">
        <f t="shared" si="2"/>
        <v>42.857142857142854</v>
      </c>
    </row>
    <row r="38" spans="1:9" x14ac:dyDescent="0.3">
      <c r="A38">
        <v>15</v>
      </c>
      <c r="B38" t="s">
        <v>90</v>
      </c>
      <c r="C38" s="2">
        <v>13</v>
      </c>
      <c r="D38" s="2">
        <v>21</v>
      </c>
      <c r="E38">
        <v>3</v>
      </c>
      <c r="F38">
        <v>27</v>
      </c>
      <c r="G38">
        <f t="shared" si="0"/>
        <v>24</v>
      </c>
      <c r="H38">
        <f t="shared" si="1"/>
        <v>63</v>
      </c>
      <c r="I38" s="2">
        <f t="shared" si="2"/>
        <v>38.095238095238095</v>
      </c>
    </row>
    <row r="39" spans="1:9" x14ac:dyDescent="0.3">
      <c r="A39">
        <v>15</v>
      </c>
      <c r="B39" t="s">
        <v>41</v>
      </c>
      <c r="C39" s="2">
        <v>21</v>
      </c>
      <c r="D39" s="2">
        <v>35</v>
      </c>
      <c r="E39">
        <v>3</v>
      </c>
      <c r="F39">
        <v>51</v>
      </c>
      <c r="G39">
        <f t="shared" si="0"/>
        <v>42</v>
      </c>
      <c r="H39">
        <f t="shared" si="1"/>
        <v>105</v>
      </c>
      <c r="I39" s="2">
        <f t="shared" si="2"/>
        <v>40</v>
      </c>
    </row>
    <row r="40" spans="1:9" x14ac:dyDescent="0.3">
      <c r="A40">
        <v>16</v>
      </c>
      <c r="B40" t="s">
        <v>55</v>
      </c>
      <c r="C40" s="2">
        <v>16</v>
      </c>
      <c r="D40" s="2">
        <v>28</v>
      </c>
      <c r="E40">
        <v>1</v>
      </c>
      <c r="F40">
        <v>38</v>
      </c>
      <c r="G40">
        <f t="shared" si="0"/>
        <v>12</v>
      </c>
      <c r="H40">
        <f t="shared" si="1"/>
        <v>28</v>
      </c>
      <c r="I40" s="2">
        <f t="shared" si="2"/>
        <v>42.857142857142854</v>
      </c>
    </row>
    <row r="41" spans="1:9" x14ac:dyDescent="0.3">
      <c r="A41">
        <v>17</v>
      </c>
      <c r="B41" t="s">
        <v>41</v>
      </c>
      <c r="C41" s="2">
        <v>21</v>
      </c>
      <c r="D41" s="2">
        <v>35</v>
      </c>
      <c r="E41">
        <v>1</v>
      </c>
      <c r="F41">
        <v>43</v>
      </c>
      <c r="G41">
        <f t="shared" si="0"/>
        <v>14</v>
      </c>
      <c r="H41">
        <f t="shared" si="1"/>
        <v>35</v>
      </c>
      <c r="I41" s="2">
        <f t="shared" si="2"/>
        <v>40</v>
      </c>
    </row>
    <row r="42" spans="1:9" x14ac:dyDescent="0.3">
      <c r="A42">
        <v>17</v>
      </c>
      <c r="B42" t="s">
        <v>71</v>
      </c>
      <c r="C42" s="2">
        <v>10</v>
      </c>
      <c r="D42" s="2">
        <v>18</v>
      </c>
      <c r="E42">
        <v>2</v>
      </c>
      <c r="F42">
        <v>58</v>
      </c>
      <c r="G42">
        <f t="shared" si="0"/>
        <v>16</v>
      </c>
      <c r="H42">
        <f t="shared" si="1"/>
        <v>36</v>
      </c>
      <c r="I42" s="2">
        <f t="shared" si="2"/>
        <v>44.444444444444443</v>
      </c>
    </row>
    <row r="43" spans="1:9" x14ac:dyDescent="0.3">
      <c r="A43">
        <v>17</v>
      </c>
      <c r="B43" t="s">
        <v>47</v>
      </c>
      <c r="C43" s="2">
        <v>13</v>
      </c>
      <c r="D43" s="2">
        <v>22</v>
      </c>
      <c r="E43">
        <v>3</v>
      </c>
      <c r="F43">
        <v>57</v>
      </c>
      <c r="G43">
        <f t="shared" si="0"/>
        <v>27</v>
      </c>
      <c r="H43">
        <f t="shared" si="1"/>
        <v>66</v>
      </c>
      <c r="I43" s="2">
        <f t="shared" si="2"/>
        <v>40.909090909090914</v>
      </c>
    </row>
    <row r="44" spans="1:9" x14ac:dyDescent="0.3">
      <c r="A44">
        <v>18</v>
      </c>
      <c r="B44" t="s">
        <v>58</v>
      </c>
      <c r="C44" s="2">
        <v>17</v>
      </c>
      <c r="D44" s="2">
        <v>29</v>
      </c>
      <c r="E44">
        <v>1</v>
      </c>
      <c r="F44">
        <v>23</v>
      </c>
      <c r="G44">
        <f t="shared" si="0"/>
        <v>12</v>
      </c>
      <c r="H44">
        <f t="shared" si="1"/>
        <v>29</v>
      </c>
      <c r="I44" s="2">
        <f t="shared" si="2"/>
        <v>41.379310344827587</v>
      </c>
    </row>
    <row r="45" spans="1:9" x14ac:dyDescent="0.3">
      <c r="A45">
        <v>18</v>
      </c>
      <c r="B45" t="s">
        <v>30</v>
      </c>
      <c r="C45" s="2">
        <v>25</v>
      </c>
      <c r="D45" s="2">
        <v>40</v>
      </c>
      <c r="E45">
        <v>2</v>
      </c>
      <c r="F45">
        <v>54</v>
      </c>
      <c r="G45">
        <f t="shared" si="0"/>
        <v>30</v>
      </c>
      <c r="H45">
        <f t="shared" si="1"/>
        <v>80</v>
      </c>
      <c r="I45" s="2">
        <f t="shared" si="2"/>
        <v>37.5</v>
      </c>
    </row>
    <row r="46" spans="1:9" x14ac:dyDescent="0.3">
      <c r="A46">
        <v>18</v>
      </c>
      <c r="B46" t="s">
        <v>74</v>
      </c>
      <c r="C46" s="2">
        <v>15</v>
      </c>
      <c r="D46" s="2">
        <v>26</v>
      </c>
      <c r="E46">
        <v>3</v>
      </c>
      <c r="F46">
        <v>23</v>
      </c>
      <c r="G46">
        <f t="shared" si="0"/>
        <v>33</v>
      </c>
      <c r="H46">
        <f t="shared" si="1"/>
        <v>78</v>
      </c>
      <c r="I46" s="2">
        <f t="shared" si="2"/>
        <v>42.307692307692307</v>
      </c>
    </row>
    <row r="47" spans="1:9" x14ac:dyDescent="0.3">
      <c r="A47">
        <v>18</v>
      </c>
      <c r="B47" t="s">
        <v>45</v>
      </c>
      <c r="C47" s="2">
        <v>19</v>
      </c>
      <c r="D47" s="2">
        <v>32</v>
      </c>
      <c r="E47">
        <v>2</v>
      </c>
      <c r="F47">
        <v>34</v>
      </c>
      <c r="G47">
        <f t="shared" si="0"/>
        <v>26</v>
      </c>
      <c r="H47">
        <f t="shared" si="1"/>
        <v>64</v>
      </c>
      <c r="I47" s="2">
        <f t="shared" si="2"/>
        <v>40.625</v>
      </c>
    </row>
    <row r="48" spans="1:9" x14ac:dyDescent="0.3">
      <c r="A48">
        <v>19</v>
      </c>
      <c r="B48" t="s">
        <v>30</v>
      </c>
      <c r="C48" s="2">
        <v>25</v>
      </c>
      <c r="D48" s="2">
        <v>40</v>
      </c>
      <c r="E48">
        <v>2</v>
      </c>
      <c r="F48">
        <v>44</v>
      </c>
      <c r="G48">
        <f t="shared" si="0"/>
        <v>30</v>
      </c>
      <c r="H48">
        <f t="shared" si="1"/>
        <v>80</v>
      </c>
      <c r="I48" s="2">
        <f t="shared" si="2"/>
        <v>37.5</v>
      </c>
    </row>
    <row r="49" spans="1:9" x14ac:dyDescent="0.3">
      <c r="A49">
        <v>20</v>
      </c>
      <c r="B49" t="s">
        <v>41</v>
      </c>
      <c r="C49" s="2">
        <v>21</v>
      </c>
      <c r="D49" s="2">
        <v>35</v>
      </c>
      <c r="E49">
        <v>3</v>
      </c>
      <c r="F49">
        <v>50</v>
      </c>
      <c r="G49">
        <f t="shared" si="0"/>
        <v>42</v>
      </c>
      <c r="H49">
        <f t="shared" si="1"/>
        <v>105</v>
      </c>
      <c r="I49" s="2">
        <f t="shared" si="2"/>
        <v>40</v>
      </c>
    </row>
    <row r="50" spans="1:9" x14ac:dyDescent="0.3">
      <c r="A50">
        <v>20</v>
      </c>
      <c r="B50" t="s">
        <v>81</v>
      </c>
      <c r="C50" s="2">
        <v>15</v>
      </c>
      <c r="D50" s="2">
        <v>25</v>
      </c>
      <c r="E50">
        <v>2</v>
      </c>
      <c r="F50">
        <v>6</v>
      </c>
      <c r="G50">
        <f t="shared" si="0"/>
        <v>20</v>
      </c>
      <c r="H50">
        <f t="shared" si="1"/>
        <v>50</v>
      </c>
      <c r="I50" s="2">
        <f t="shared" si="2"/>
        <v>40</v>
      </c>
    </row>
    <row r="51" spans="1:9" x14ac:dyDescent="0.3">
      <c r="A51">
        <v>20</v>
      </c>
      <c r="B51" t="s">
        <v>106</v>
      </c>
      <c r="C51" s="2">
        <v>14</v>
      </c>
      <c r="D51" s="2">
        <v>23</v>
      </c>
      <c r="E51">
        <v>1</v>
      </c>
      <c r="F51">
        <v>14</v>
      </c>
      <c r="G51">
        <f t="shared" si="0"/>
        <v>9</v>
      </c>
      <c r="H51">
        <f t="shared" si="1"/>
        <v>23</v>
      </c>
      <c r="I51" s="2">
        <f t="shared" si="2"/>
        <v>39.130434782608695</v>
      </c>
    </row>
    <row r="52" spans="1:9" x14ac:dyDescent="0.3">
      <c r="A52">
        <v>21</v>
      </c>
      <c r="B52" t="s">
        <v>30</v>
      </c>
      <c r="C52" s="2">
        <v>25</v>
      </c>
      <c r="D52" s="2">
        <v>40</v>
      </c>
      <c r="E52">
        <v>3</v>
      </c>
      <c r="F52">
        <v>20</v>
      </c>
      <c r="G52">
        <f t="shared" si="0"/>
        <v>45</v>
      </c>
      <c r="H52">
        <f t="shared" si="1"/>
        <v>120</v>
      </c>
      <c r="I52" s="2">
        <f t="shared" si="2"/>
        <v>37.5</v>
      </c>
    </row>
    <row r="53" spans="1:9" x14ac:dyDescent="0.3">
      <c r="A53">
        <v>21</v>
      </c>
      <c r="B53" t="s">
        <v>60</v>
      </c>
      <c r="C53" s="2">
        <v>12</v>
      </c>
      <c r="D53" s="2">
        <v>20</v>
      </c>
      <c r="E53">
        <v>2</v>
      </c>
      <c r="F53">
        <v>43</v>
      </c>
      <c r="G53">
        <f t="shared" si="0"/>
        <v>16</v>
      </c>
      <c r="H53">
        <f t="shared" si="1"/>
        <v>40</v>
      </c>
      <c r="I53" s="2">
        <f t="shared" si="2"/>
        <v>40</v>
      </c>
    </row>
    <row r="54" spans="1:9" x14ac:dyDescent="0.3">
      <c r="A54">
        <v>21</v>
      </c>
      <c r="B54" t="s">
        <v>45</v>
      </c>
      <c r="C54" s="2">
        <v>19</v>
      </c>
      <c r="D54" s="2">
        <v>32</v>
      </c>
      <c r="E54">
        <v>2</v>
      </c>
      <c r="F54">
        <v>44</v>
      </c>
      <c r="G54">
        <f t="shared" si="0"/>
        <v>26</v>
      </c>
      <c r="H54">
        <f t="shared" si="1"/>
        <v>64</v>
      </c>
      <c r="I54" s="2">
        <f t="shared" si="2"/>
        <v>40.625</v>
      </c>
    </row>
    <row r="55" spans="1:9" x14ac:dyDescent="0.3">
      <c r="A55">
        <v>21</v>
      </c>
      <c r="B55" t="s">
        <v>81</v>
      </c>
      <c r="C55" s="2">
        <v>15</v>
      </c>
      <c r="D55" s="2">
        <v>25</v>
      </c>
      <c r="E55">
        <v>2</v>
      </c>
      <c r="F55">
        <v>45</v>
      </c>
      <c r="G55">
        <f t="shared" si="0"/>
        <v>20</v>
      </c>
      <c r="H55">
        <f t="shared" si="1"/>
        <v>50</v>
      </c>
      <c r="I55" s="2">
        <f t="shared" si="2"/>
        <v>40</v>
      </c>
    </row>
    <row r="56" spans="1:9" x14ac:dyDescent="0.3">
      <c r="A56">
        <v>22</v>
      </c>
      <c r="B56" t="s">
        <v>71</v>
      </c>
      <c r="C56" s="2">
        <v>10</v>
      </c>
      <c r="D56" s="2">
        <v>18</v>
      </c>
      <c r="E56">
        <v>1</v>
      </c>
      <c r="F56">
        <v>32</v>
      </c>
      <c r="G56">
        <f t="shared" si="0"/>
        <v>8</v>
      </c>
      <c r="H56">
        <f t="shared" si="1"/>
        <v>18</v>
      </c>
      <c r="I56" s="2">
        <f t="shared" si="2"/>
        <v>44.444444444444443</v>
      </c>
    </row>
    <row r="57" spans="1:9" x14ac:dyDescent="0.3">
      <c r="A57">
        <v>22</v>
      </c>
      <c r="B57" t="s">
        <v>53</v>
      </c>
      <c r="C57" s="2">
        <v>20</v>
      </c>
      <c r="D57" s="2">
        <v>34</v>
      </c>
      <c r="E57">
        <v>3</v>
      </c>
      <c r="F57">
        <v>19</v>
      </c>
      <c r="G57">
        <f t="shared" si="0"/>
        <v>42</v>
      </c>
      <c r="H57">
        <f t="shared" si="1"/>
        <v>102</v>
      </c>
      <c r="I57" s="2">
        <f t="shared" si="2"/>
        <v>41.17647058823529</v>
      </c>
    </row>
    <row r="58" spans="1:9" x14ac:dyDescent="0.3">
      <c r="A58">
        <v>22</v>
      </c>
      <c r="B58" t="s">
        <v>58</v>
      </c>
      <c r="C58" s="2">
        <v>17</v>
      </c>
      <c r="D58" s="2">
        <v>29</v>
      </c>
      <c r="E58">
        <v>2</v>
      </c>
      <c r="F58">
        <v>13</v>
      </c>
      <c r="G58">
        <f t="shared" si="0"/>
        <v>24</v>
      </c>
      <c r="H58">
        <f t="shared" si="1"/>
        <v>58</v>
      </c>
      <c r="I58" s="2">
        <f t="shared" si="2"/>
        <v>41.379310344827587</v>
      </c>
    </row>
    <row r="59" spans="1:9" x14ac:dyDescent="0.3">
      <c r="A59">
        <v>22</v>
      </c>
      <c r="B59" t="s">
        <v>41</v>
      </c>
      <c r="C59" s="2">
        <v>21</v>
      </c>
      <c r="D59" s="2">
        <v>35</v>
      </c>
      <c r="E59">
        <v>1</v>
      </c>
      <c r="F59">
        <v>59</v>
      </c>
      <c r="G59">
        <f t="shared" si="0"/>
        <v>14</v>
      </c>
      <c r="H59">
        <f t="shared" si="1"/>
        <v>35</v>
      </c>
      <c r="I59" s="2">
        <f t="shared" si="2"/>
        <v>40</v>
      </c>
    </row>
    <row r="60" spans="1:9" x14ac:dyDescent="0.3">
      <c r="A60">
        <v>23</v>
      </c>
      <c r="B60" t="s">
        <v>38</v>
      </c>
      <c r="C60" s="2">
        <v>11</v>
      </c>
      <c r="D60" s="2">
        <v>19</v>
      </c>
      <c r="E60">
        <v>3</v>
      </c>
      <c r="F60">
        <v>46</v>
      </c>
      <c r="G60">
        <f t="shared" si="0"/>
        <v>24</v>
      </c>
      <c r="H60">
        <f t="shared" si="1"/>
        <v>57</v>
      </c>
      <c r="I60" s="2">
        <f t="shared" si="2"/>
        <v>42.105263157894733</v>
      </c>
    </row>
    <row r="61" spans="1:9" x14ac:dyDescent="0.3">
      <c r="A61">
        <v>23</v>
      </c>
      <c r="B61" t="s">
        <v>102</v>
      </c>
      <c r="C61" s="2">
        <v>16</v>
      </c>
      <c r="D61" s="2">
        <v>27</v>
      </c>
      <c r="E61">
        <v>3</v>
      </c>
      <c r="F61">
        <v>17</v>
      </c>
      <c r="G61">
        <f t="shared" si="0"/>
        <v>33</v>
      </c>
      <c r="H61">
        <f t="shared" si="1"/>
        <v>81</v>
      </c>
      <c r="I61" s="2">
        <f t="shared" si="2"/>
        <v>40.74074074074074</v>
      </c>
    </row>
    <row r="62" spans="1:9" x14ac:dyDescent="0.3">
      <c r="A62">
        <v>24</v>
      </c>
      <c r="B62" t="s">
        <v>74</v>
      </c>
      <c r="C62" s="2">
        <v>15</v>
      </c>
      <c r="D62" s="2">
        <v>26</v>
      </c>
      <c r="E62">
        <v>3</v>
      </c>
      <c r="F62">
        <v>45</v>
      </c>
      <c r="G62">
        <f t="shared" si="0"/>
        <v>33</v>
      </c>
      <c r="H62">
        <f t="shared" si="1"/>
        <v>78</v>
      </c>
      <c r="I62" s="2">
        <f t="shared" si="2"/>
        <v>42.307692307692307</v>
      </c>
    </row>
    <row r="63" spans="1:9" x14ac:dyDescent="0.3">
      <c r="A63">
        <v>24</v>
      </c>
      <c r="B63" t="s">
        <v>58</v>
      </c>
      <c r="C63" s="2">
        <v>17</v>
      </c>
      <c r="D63" s="2">
        <v>29</v>
      </c>
      <c r="E63">
        <v>1</v>
      </c>
      <c r="F63">
        <v>46</v>
      </c>
      <c r="G63">
        <f t="shared" si="0"/>
        <v>12</v>
      </c>
      <c r="H63">
        <f t="shared" si="1"/>
        <v>29</v>
      </c>
      <c r="I63" s="2">
        <f t="shared" si="2"/>
        <v>41.379310344827587</v>
      </c>
    </row>
    <row r="64" spans="1:9" x14ac:dyDescent="0.3">
      <c r="A64">
        <v>24</v>
      </c>
      <c r="B64" t="s">
        <v>106</v>
      </c>
      <c r="C64" s="2">
        <v>14</v>
      </c>
      <c r="D64" s="2">
        <v>23</v>
      </c>
      <c r="E64">
        <v>2</v>
      </c>
      <c r="F64">
        <v>42</v>
      </c>
      <c r="G64">
        <f t="shared" si="0"/>
        <v>18</v>
      </c>
      <c r="H64">
        <f t="shared" si="1"/>
        <v>46</v>
      </c>
      <c r="I64" s="2">
        <f t="shared" si="2"/>
        <v>39.130434782608695</v>
      </c>
    </row>
    <row r="65" spans="1:9" x14ac:dyDescent="0.3">
      <c r="A65">
        <v>24</v>
      </c>
      <c r="B65" t="s">
        <v>30</v>
      </c>
      <c r="C65" s="2">
        <v>25</v>
      </c>
      <c r="D65" s="2">
        <v>40</v>
      </c>
      <c r="E65">
        <v>2</v>
      </c>
      <c r="F65">
        <v>47</v>
      </c>
      <c r="G65">
        <f t="shared" si="0"/>
        <v>30</v>
      </c>
      <c r="H65">
        <f t="shared" si="1"/>
        <v>80</v>
      </c>
      <c r="I65" s="2">
        <f t="shared" si="2"/>
        <v>37.5</v>
      </c>
    </row>
    <row r="66" spans="1:9" x14ac:dyDescent="0.3">
      <c r="A66">
        <v>25</v>
      </c>
      <c r="B66" t="s">
        <v>53</v>
      </c>
      <c r="C66" s="2">
        <v>20</v>
      </c>
      <c r="D66" s="2">
        <v>34</v>
      </c>
      <c r="E66">
        <v>1</v>
      </c>
      <c r="F66">
        <v>35</v>
      </c>
      <c r="G66">
        <f t="shared" ref="G66:G129" si="3">SUM(D66-C66)*E66</f>
        <v>14</v>
      </c>
      <c r="H66">
        <f t="shared" ref="H66:H129" si="4">(D66*E66)</f>
        <v>34</v>
      </c>
      <c r="I66" s="2">
        <f t="shared" ref="I66:I129" si="5">(G66/H66*100)</f>
        <v>41.17647058823529</v>
      </c>
    </row>
    <row r="67" spans="1:9" x14ac:dyDescent="0.3">
      <c r="A67">
        <v>26</v>
      </c>
      <c r="B67" t="s">
        <v>71</v>
      </c>
      <c r="C67" s="2">
        <v>10</v>
      </c>
      <c r="D67" s="2">
        <v>18</v>
      </c>
      <c r="E67">
        <v>2</v>
      </c>
      <c r="F67">
        <v>13</v>
      </c>
      <c r="G67">
        <f t="shared" si="3"/>
        <v>16</v>
      </c>
      <c r="H67">
        <f t="shared" si="4"/>
        <v>36</v>
      </c>
      <c r="I67" s="2">
        <f t="shared" si="5"/>
        <v>44.444444444444443</v>
      </c>
    </row>
    <row r="68" spans="1:9" x14ac:dyDescent="0.3">
      <c r="A68">
        <v>26</v>
      </c>
      <c r="B68" t="s">
        <v>90</v>
      </c>
      <c r="C68" s="2">
        <v>13</v>
      </c>
      <c r="D68" s="2">
        <v>21</v>
      </c>
      <c r="E68">
        <v>2</v>
      </c>
      <c r="F68">
        <v>54</v>
      </c>
      <c r="G68">
        <f t="shared" si="3"/>
        <v>16</v>
      </c>
      <c r="H68">
        <f t="shared" si="4"/>
        <v>42</v>
      </c>
      <c r="I68" s="2">
        <f t="shared" si="5"/>
        <v>38.095238095238095</v>
      </c>
    </row>
    <row r="69" spans="1:9" x14ac:dyDescent="0.3">
      <c r="A69">
        <v>26</v>
      </c>
      <c r="B69" t="s">
        <v>18</v>
      </c>
      <c r="C69" s="2">
        <v>14</v>
      </c>
      <c r="D69" s="2">
        <v>24</v>
      </c>
      <c r="E69">
        <v>2</v>
      </c>
      <c r="F69">
        <v>42</v>
      </c>
      <c r="G69">
        <f t="shared" si="3"/>
        <v>20</v>
      </c>
      <c r="H69">
        <f t="shared" si="4"/>
        <v>48</v>
      </c>
      <c r="I69" s="2">
        <f t="shared" si="5"/>
        <v>41.666666666666671</v>
      </c>
    </row>
    <row r="70" spans="1:9" x14ac:dyDescent="0.3">
      <c r="A70">
        <v>27</v>
      </c>
      <c r="B70" t="s">
        <v>41</v>
      </c>
      <c r="C70" s="2">
        <v>21</v>
      </c>
      <c r="D70" s="2">
        <v>35</v>
      </c>
      <c r="E70">
        <v>1</v>
      </c>
      <c r="F70">
        <v>17</v>
      </c>
      <c r="G70">
        <f t="shared" si="3"/>
        <v>14</v>
      </c>
      <c r="H70">
        <f t="shared" si="4"/>
        <v>35</v>
      </c>
      <c r="I70" s="2">
        <f t="shared" si="5"/>
        <v>40</v>
      </c>
    </row>
    <row r="71" spans="1:9" x14ac:dyDescent="0.3">
      <c r="A71">
        <v>27</v>
      </c>
      <c r="B71" t="s">
        <v>74</v>
      </c>
      <c r="C71" s="2">
        <v>15</v>
      </c>
      <c r="D71" s="2">
        <v>26</v>
      </c>
      <c r="E71">
        <v>1</v>
      </c>
      <c r="F71">
        <v>38</v>
      </c>
      <c r="G71">
        <f t="shared" si="3"/>
        <v>11</v>
      </c>
      <c r="H71">
        <f t="shared" si="4"/>
        <v>26</v>
      </c>
      <c r="I71" s="2">
        <f t="shared" si="5"/>
        <v>42.307692307692307</v>
      </c>
    </row>
    <row r="72" spans="1:9" x14ac:dyDescent="0.3">
      <c r="A72">
        <v>28</v>
      </c>
      <c r="B72" t="s">
        <v>71</v>
      </c>
      <c r="C72" s="2">
        <v>10</v>
      </c>
      <c r="D72" s="2">
        <v>18</v>
      </c>
      <c r="E72">
        <v>2</v>
      </c>
      <c r="F72">
        <v>17</v>
      </c>
      <c r="G72">
        <f t="shared" si="3"/>
        <v>16</v>
      </c>
      <c r="H72">
        <f t="shared" si="4"/>
        <v>36</v>
      </c>
      <c r="I72" s="2">
        <f t="shared" si="5"/>
        <v>44.444444444444443</v>
      </c>
    </row>
    <row r="73" spans="1:9" x14ac:dyDescent="0.3">
      <c r="A73">
        <v>28</v>
      </c>
      <c r="B73" t="s">
        <v>58</v>
      </c>
      <c r="C73" s="2">
        <v>17</v>
      </c>
      <c r="D73" s="2">
        <v>29</v>
      </c>
      <c r="E73">
        <v>2</v>
      </c>
      <c r="F73">
        <v>39</v>
      </c>
      <c r="G73">
        <f t="shared" si="3"/>
        <v>24</v>
      </c>
      <c r="H73">
        <f t="shared" si="4"/>
        <v>58</v>
      </c>
      <c r="I73" s="2">
        <f t="shared" si="5"/>
        <v>41.379310344827587</v>
      </c>
    </row>
    <row r="74" spans="1:9" x14ac:dyDescent="0.3">
      <c r="A74">
        <v>29</v>
      </c>
      <c r="B74" t="s">
        <v>81</v>
      </c>
      <c r="C74" s="2">
        <v>15</v>
      </c>
      <c r="D74" s="2">
        <v>25</v>
      </c>
      <c r="E74">
        <v>3</v>
      </c>
      <c r="F74">
        <v>22</v>
      </c>
      <c r="G74">
        <f t="shared" si="3"/>
        <v>30</v>
      </c>
      <c r="H74">
        <f t="shared" si="4"/>
        <v>75</v>
      </c>
      <c r="I74" s="2">
        <f t="shared" si="5"/>
        <v>40</v>
      </c>
    </row>
    <row r="75" spans="1:9" x14ac:dyDescent="0.3">
      <c r="A75">
        <v>29</v>
      </c>
      <c r="B75" t="s">
        <v>71</v>
      </c>
      <c r="C75" s="2">
        <v>10</v>
      </c>
      <c r="D75" s="2">
        <v>18</v>
      </c>
      <c r="E75">
        <v>2</v>
      </c>
      <c r="F75">
        <v>18</v>
      </c>
      <c r="G75">
        <f t="shared" si="3"/>
        <v>16</v>
      </c>
      <c r="H75">
        <f t="shared" si="4"/>
        <v>36</v>
      </c>
      <c r="I75" s="2">
        <f t="shared" si="5"/>
        <v>44.444444444444443</v>
      </c>
    </row>
    <row r="76" spans="1:9" x14ac:dyDescent="0.3">
      <c r="A76">
        <v>29</v>
      </c>
      <c r="B76" t="s">
        <v>24</v>
      </c>
      <c r="C76" s="2">
        <v>19</v>
      </c>
      <c r="D76" s="2">
        <v>31</v>
      </c>
      <c r="E76">
        <v>2</v>
      </c>
      <c r="F76">
        <v>31</v>
      </c>
      <c r="G76">
        <f t="shared" si="3"/>
        <v>24</v>
      </c>
      <c r="H76">
        <f t="shared" si="4"/>
        <v>62</v>
      </c>
      <c r="I76" s="2">
        <f t="shared" si="5"/>
        <v>38.70967741935484</v>
      </c>
    </row>
    <row r="77" spans="1:9" x14ac:dyDescent="0.3">
      <c r="A77">
        <v>30</v>
      </c>
      <c r="B77" t="s">
        <v>74</v>
      </c>
      <c r="C77" s="2">
        <v>15</v>
      </c>
      <c r="D77" s="2">
        <v>26</v>
      </c>
      <c r="E77">
        <v>2</v>
      </c>
      <c r="F77">
        <v>14</v>
      </c>
      <c r="G77">
        <f t="shared" si="3"/>
        <v>22</v>
      </c>
      <c r="H77">
        <f t="shared" si="4"/>
        <v>52</v>
      </c>
      <c r="I77" s="2">
        <f t="shared" si="5"/>
        <v>42.307692307692307</v>
      </c>
    </row>
    <row r="78" spans="1:9" x14ac:dyDescent="0.3">
      <c r="A78">
        <v>30</v>
      </c>
      <c r="B78" t="s">
        <v>60</v>
      </c>
      <c r="C78" s="2">
        <v>12</v>
      </c>
      <c r="D78" s="2">
        <v>20</v>
      </c>
      <c r="E78">
        <v>3</v>
      </c>
      <c r="F78">
        <v>55</v>
      </c>
      <c r="G78">
        <f t="shared" si="3"/>
        <v>24</v>
      </c>
      <c r="H78">
        <f t="shared" si="4"/>
        <v>60</v>
      </c>
      <c r="I78" s="2">
        <f t="shared" si="5"/>
        <v>40</v>
      </c>
    </row>
    <row r="79" spans="1:9" x14ac:dyDescent="0.3">
      <c r="A79">
        <v>31</v>
      </c>
      <c r="B79" t="s">
        <v>58</v>
      </c>
      <c r="C79" s="2">
        <v>17</v>
      </c>
      <c r="D79" s="2">
        <v>29</v>
      </c>
      <c r="E79">
        <v>1</v>
      </c>
      <c r="F79">
        <v>59</v>
      </c>
      <c r="G79">
        <f t="shared" si="3"/>
        <v>12</v>
      </c>
      <c r="H79">
        <f t="shared" si="4"/>
        <v>29</v>
      </c>
      <c r="I79" s="2">
        <f t="shared" si="5"/>
        <v>41.379310344827587</v>
      </c>
    </row>
    <row r="80" spans="1:9" x14ac:dyDescent="0.3">
      <c r="A80">
        <v>31</v>
      </c>
      <c r="B80" t="s">
        <v>38</v>
      </c>
      <c r="C80" s="2">
        <v>11</v>
      </c>
      <c r="D80" s="2">
        <v>19</v>
      </c>
      <c r="E80">
        <v>2</v>
      </c>
      <c r="F80">
        <v>46</v>
      </c>
      <c r="G80">
        <f t="shared" si="3"/>
        <v>16</v>
      </c>
      <c r="H80">
        <f t="shared" si="4"/>
        <v>38</v>
      </c>
      <c r="I80" s="2">
        <f t="shared" si="5"/>
        <v>42.105263157894733</v>
      </c>
    </row>
    <row r="81" spans="1:9" x14ac:dyDescent="0.3">
      <c r="A81">
        <v>32</v>
      </c>
      <c r="B81" t="s">
        <v>45</v>
      </c>
      <c r="C81" s="2">
        <v>19</v>
      </c>
      <c r="D81" s="2">
        <v>32</v>
      </c>
      <c r="E81">
        <v>2</v>
      </c>
      <c r="F81">
        <v>50</v>
      </c>
      <c r="G81">
        <f t="shared" si="3"/>
        <v>26</v>
      </c>
      <c r="H81">
        <f t="shared" si="4"/>
        <v>64</v>
      </c>
      <c r="I81" s="2">
        <f t="shared" si="5"/>
        <v>40.625</v>
      </c>
    </row>
    <row r="82" spans="1:9" x14ac:dyDescent="0.3">
      <c r="A82">
        <v>32</v>
      </c>
      <c r="B82" t="s">
        <v>34</v>
      </c>
      <c r="C82" s="2">
        <v>20</v>
      </c>
      <c r="D82" s="2">
        <v>33</v>
      </c>
      <c r="E82">
        <v>1</v>
      </c>
      <c r="F82">
        <v>20</v>
      </c>
      <c r="G82">
        <f t="shared" si="3"/>
        <v>13</v>
      </c>
      <c r="H82">
        <f t="shared" si="4"/>
        <v>33</v>
      </c>
      <c r="I82" s="2">
        <f t="shared" si="5"/>
        <v>39.393939393939391</v>
      </c>
    </row>
    <row r="83" spans="1:9" x14ac:dyDescent="0.3">
      <c r="A83">
        <v>32</v>
      </c>
      <c r="B83" t="s">
        <v>74</v>
      </c>
      <c r="C83" s="2">
        <v>15</v>
      </c>
      <c r="D83" s="2">
        <v>26</v>
      </c>
      <c r="E83">
        <v>3</v>
      </c>
      <c r="F83">
        <v>35</v>
      </c>
      <c r="G83">
        <f t="shared" si="3"/>
        <v>33</v>
      </c>
      <c r="H83">
        <f t="shared" si="4"/>
        <v>78</v>
      </c>
      <c r="I83" s="2">
        <f t="shared" si="5"/>
        <v>42.307692307692307</v>
      </c>
    </row>
    <row r="84" spans="1:9" x14ac:dyDescent="0.3">
      <c r="A84">
        <v>32</v>
      </c>
      <c r="B84" t="s">
        <v>71</v>
      </c>
      <c r="C84" s="2">
        <v>10</v>
      </c>
      <c r="D84" s="2">
        <v>18</v>
      </c>
      <c r="E84">
        <v>2</v>
      </c>
      <c r="F84">
        <v>23</v>
      </c>
      <c r="G84">
        <f t="shared" si="3"/>
        <v>16</v>
      </c>
      <c r="H84">
        <f t="shared" si="4"/>
        <v>36</v>
      </c>
      <c r="I84" s="2">
        <f t="shared" si="5"/>
        <v>44.444444444444443</v>
      </c>
    </row>
    <row r="85" spans="1:9" x14ac:dyDescent="0.3">
      <c r="A85">
        <v>33</v>
      </c>
      <c r="B85" t="s">
        <v>41</v>
      </c>
      <c r="C85" s="2">
        <v>21</v>
      </c>
      <c r="D85" s="2">
        <v>35</v>
      </c>
      <c r="E85">
        <v>3</v>
      </c>
      <c r="F85">
        <v>6</v>
      </c>
      <c r="G85">
        <f t="shared" si="3"/>
        <v>42</v>
      </c>
      <c r="H85">
        <f t="shared" si="4"/>
        <v>105</v>
      </c>
      <c r="I85" s="2">
        <f t="shared" si="5"/>
        <v>40</v>
      </c>
    </row>
    <row r="86" spans="1:9" x14ac:dyDescent="0.3">
      <c r="A86">
        <v>33</v>
      </c>
      <c r="B86" t="s">
        <v>102</v>
      </c>
      <c r="C86" s="2">
        <v>16</v>
      </c>
      <c r="D86" s="2">
        <v>27</v>
      </c>
      <c r="E86">
        <v>1</v>
      </c>
      <c r="F86">
        <v>59</v>
      </c>
      <c r="G86">
        <f t="shared" si="3"/>
        <v>11</v>
      </c>
      <c r="H86">
        <f t="shared" si="4"/>
        <v>27</v>
      </c>
      <c r="I86" s="2">
        <f t="shared" si="5"/>
        <v>40.74074074074074</v>
      </c>
    </row>
    <row r="87" spans="1:9" x14ac:dyDescent="0.3">
      <c r="A87">
        <v>33</v>
      </c>
      <c r="B87" t="s">
        <v>45</v>
      </c>
      <c r="C87" s="2">
        <v>19</v>
      </c>
      <c r="D87" s="2">
        <v>32</v>
      </c>
      <c r="E87">
        <v>3</v>
      </c>
      <c r="F87">
        <v>55</v>
      </c>
      <c r="G87">
        <f t="shared" si="3"/>
        <v>39</v>
      </c>
      <c r="H87">
        <f t="shared" si="4"/>
        <v>96</v>
      </c>
      <c r="I87" s="2">
        <f t="shared" si="5"/>
        <v>40.625</v>
      </c>
    </row>
    <row r="88" spans="1:9" x14ac:dyDescent="0.3">
      <c r="A88">
        <v>33</v>
      </c>
      <c r="B88" t="s">
        <v>74</v>
      </c>
      <c r="C88" s="2">
        <v>15</v>
      </c>
      <c r="D88" s="2">
        <v>26</v>
      </c>
      <c r="E88">
        <v>3</v>
      </c>
      <c r="F88">
        <v>10</v>
      </c>
      <c r="G88">
        <f t="shared" si="3"/>
        <v>33</v>
      </c>
      <c r="H88">
        <f t="shared" si="4"/>
        <v>78</v>
      </c>
      <c r="I88" s="2">
        <f t="shared" si="5"/>
        <v>42.307692307692307</v>
      </c>
    </row>
    <row r="89" spans="1:9" x14ac:dyDescent="0.3">
      <c r="A89">
        <v>34</v>
      </c>
      <c r="B89" t="s">
        <v>53</v>
      </c>
      <c r="C89" s="2">
        <v>20</v>
      </c>
      <c r="D89" s="2">
        <v>34</v>
      </c>
      <c r="E89">
        <v>1</v>
      </c>
      <c r="F89">
        <v>46</v>
      </c>
      <c r="G89">
        <f t="shared" si="3"/>
        <v>14</v>
      </c>
      <c r="H89">
        <f t="shared" si="4"/>
        <v>34</v>
      </c>
      <c r="I89" s="2">
        <f t="shared" si="5"/>
        <v>41.17647058823529</v>
      </c>
    </row>
    <row r="90" spans="1:9" x14ac:dyDescent="0.3">
      <c r="A90">
        <v>34</v>
      </c>
      <c r="B90" t="s">
        <v>74</v>
      </c>
      <c r="C90" s="2">
        <v>15</v>
      </c>
      <c r="D90" s="2">
        <v>26</v>
      </c>
      <c r="E90">
        <v>3</v>
      </c>
      <c r="F90">
        <v>19</v>
      </c>
      <c r="G90">
        <f t="shared" si="3"/>
        <v>33</v>
      </c>
      <c r="H90">
        <f t="shared" si="4"/>
        <v>78</v>
      </c>
      <c r="I90" s="2">
        <f t="shared" si="5"/>
        <v>42.307692307692307</v>
      </c>
    </row>
    <row r="91" spans="1:9" x14ac:dyDescent="0.3">
      <c r="A91">
        <v>35</v>
      </c>
      <c r="B91" t="s">
        <v>50</v>
      </c>
      <c r="C91" s="2">
        <v>18</v>
      </c>
      <c r="D91" s="2">
        <v>30</v>
      </c>
      <c r="E91">
        <v>3</v>
      </c>
      <c r="F91">
        <v>5</v>
      </c>
      <c r="G91">
        <f t="shared" si="3"/>
        <v>36</v>
      </c>
      <c r="H91">
        <f t="shared" si="4"/>
        <v>90</v>
      </c>
      <c r="I91" s="2">
        <f t="shared" si="5"/>
        <v>40</v>
      </c>
    </row>
    <row r="92" spans="1:9" x14ac:dyDescent="0.3">
      <c r="A92">
        <v>35</v>
      </c>
      <c r="B92" t="s">
        <v>58</v>
      </c>
      <c r="C92" s="2">
        <v>17</v>
      </c>
      <c r="D92" s="2">
        <v>29</v>
      </c>
      <c r="E92">
        <v>1</v>
      </c>
      <c r="F92">
        <v>8</v>
      </c>
      <c r="G92">
        <f t="shared" si="3"/>
        <v>12</v>
      </c>
      <c r="H92">
        <f t="shared" si="4"/>
        <v>29</v>
      </c>
      <c r="I92" s="2">
        <f t="shared" si="5"/>
        <v>41.379310344827587</v>
      </c>
    </row>
    <row r="93" spans="1:9" x14ac:dyDescent="0.3">
      <c r="A93">
        <v>35</v>
      </c>
      <c r="B93" t="s">
        <v>34</v>
      </c>
      <c r="C93" s="2">
        <v>20</v>
      </c>
      <c r="D93" s="2">
        <v>33</v>
      </c>
      <c r="E93">
        <v>1</v>
      </c>
      <c r="F93">
        <v>21</v>
      </c>
      <c r="G93">
        <f t="shared" si="3"/>
        <v>13</v>
      </c>
      <c r="H93">
        <f t="shared" si="4"/>
        <v>33</v>
      </c>
      <c r="I93" s="2">
        <f t="shared" si="5"/>
        <v>39.393939393939391</v>
      </c>
    </row>
    <row r="94" spans="1:9" x14ac:dyDescent="0.3">
      <c r="A94">
        <v>35</v>
      </c>
      <c r="B94" t="s">
        <v>24</v>
      </c>
      <c r="C94" s="2">
        <v>19</v>
      </c>
      <c r="D94" s="2">
        <v>31</v>
      </c>
      <c r="E94">
        <v>2</v>
      </c>
      <c r="F94">
        <v>31</v>
      </c>
      <c r="G94">
        <f t="shared" si="3"/>
        <v>24</v>
      </c>
      <c r="H94">
        <f t="shared" si="4"/>
        <v>62</v>
      </c>
      <c r="I94" s="2">
        <f t="shared" si="5"/>
        <v>38.70967741935484</v>
      </c>
    </row>
    <row r="95" spans="1:9" x14ac:dyDescent="0.3">
      <c r="A95">
        <v>36</v>
      </c>
      <c r="B95" t="s">
        <v>50</v>
      </c>
      <c r="C95" s="2">
        <v>18</v>
      </c>
      <c r="D95" s="2">
        <v>30</v>
      </c>
      <c r="E95">
        <v>1</v>
      </c>
      <c r="F95">
        <v>38</v>
      </c>
      <c r="G95">
        <f t="shared" si="3"/>
        <v>12</v>
      </c>
      <c r="H95">
        <f t="shared" si="4"/>
        <v>30</v>
      </c>
      <c r="I95" s="2">
        <f t="shared" si="5"/>
        <v>40</v>
      </c>
    </row>
    <row r="96" spans="1:9" x14ac:dyDescent="0.3">
      <c r="A96">
        <v>37</v>
      </c>
      <c r="B96" t="s">
        <v>90</v>
      </c>
      <c r="C96" s="2">
        <v>13</v>
      </c>
      <c r="D96" s="2">
        <v>21</v>
      </c>
      <c r="E96">
        <v>1</v>
      </c>
      <c r="F96">
        <v>47</v>
      </c>
      <c r="G96">
        <f t="shared" si="3"/>
        <v>8</v>
      </c>
      <c r="H96">
        <f t="shared" si="4"/>
        <v>21</v>
      </c>
      <c r="I96" s="2">
        <f t="shared" si="5"/>
        <v>38.095238095238095</v>
      </c>
    </row>
    <row r="97" spans="1:9" x14ac:dyDescent="0.3">
      <c r="A97">
        <v>38</v>
      </c>
      <c r="B97" t="s">
        <v>24</v>
      </c>
      <c r="C97" s="2">
        <v>19</v>
      </c>
      <c r="D97" s="2">
        <v>31</v>
      </c>
      <c r="E97">
        <v>3</v>
      </c>
      <c r="F97">
        <v>21</v>
      </c>
      <c r="G97">
        <f t="shared" si="3"/>
        <v>36</v>
      </c>
      <c r="H97">
        <f t="shared" si="4"/>
        <v>93</v>
      </c>
      <c r="I97" s="2">
        <f t="shared" si="5"/>
        <v>38.70967741935484</v>
      </c>
    </row>
    <row r="98" spans="1:9" x14ac:dyDescent="0.3">
      <c r="A98">
        <v>38</v>
      </c>
      <c r="B98" t="s">
        <v>41</v>
      </c>
      <c r="C98" s="2">
        <v>21</v>
      </c>
      <c r="D98" s="2">
        <v>35</v>
      </c>
      <c r="E98">
        <v>2</v>
      </c>
      <c r="F98">
        <v>34</v>
      </c>
      <c r="G98">
        <f t="shared" si="3"/>
        <v>28</v>
      </c>
      <c r="H98">
        <f t="shared" si="4"/>
        <v>70</v>
      </c>
      <c r="I98" s="2">
        <f t="shared" si="5"/>
        <v>40</v>
      </c>
    </row>
    <row r="99" spans="1:9" x14ac:dyDescent="0.3">
      <c r="A99">
        <v>38</v>
      </c>
      <c r="B99" t="s">
        <v>93</v>
      </c>
      <c r="C99" s="2">
        <v>22</v>
      </c>
      <c r="D99" s="2">
        <v>36</v>
      </c>
      <c r="E99">
        <v>2</v>
      </c>
      <c r="F99">
        <v>43</v>
      </c>
      <c r="G99">
        <f t="shared" si="3"/>
        <v>28</v>
      </c>
      <c r="H99">
        <f t="shared" si="4"/>
        <v>72</v>
      </c>
      <c r="I99" s="2">
        <f t="shared" si="5"/>
        <v>38.888888888888893</v>
      </c>
    </row>
    <row r="100" spans="1:9" x14ac:dyDescent="0.3">
      <c r="A100">
        <v>39</v>
      </c>
      <c r="B100" t="s">
        <v>93</v>
      </c>
      <c r="C100" s="2">
        <v>22</v>
      </c>
      <c r="D100" s="2">
        <v>36</v>
      </c>
      <c r="E100">
        <v>3</v>
      </c>
      <c r="F100">
        <v>57</v>
      </c>
      <c r="G100">
        <f t="shared" si="3"/>
        <v>42</v>
      </c>
      <c r="H100">
        <f t="shared" si="4"/>
        <v>108</v>
      </c>
      <c r="I100" s="2">
        <f t="shared" si="5"/>
        <v>38.888888888888893</v>
      </c>
    </row>
    <row r="101" spans="1:9" x14ac:dyDescent="0.3">
      <c r="A101">
        <v>40</v>
      </c>
      <c r="B101" t="s">
        <v>58</v>
      </c>
      <c r="C101" s="2">
        <v>17</v>
      </c>
      <c r="D101" s="2">
        <v>29</v>
      </c>
      <c r="E101">
        <v>3</v>
      </c>
      <c r="F101">
        <v>15</v>
      </c>
      <c r="G101">
        <f t="shared" si="3"/>
        <v>36</v>
      </c>
      <c r="H101">
        <f t="shared" si="4"/>
        <v>87</v>
      </c>
      <c r="I101" s="2">
        <f t="shared" si="5"/>
        <v>41.379310344827587</v>
      </c>
    </row>
    <row r="102" spans="1:9" x14ac:dyDescent="0.3">
      <c r="A102">
        <v>40</v>
      </c>
      <c r="B102" t="s">
        <v>34</v>
      </c>
      <c r="C102" s="2">
        <v>20</v>
      </c>
      <c r="D102" s="2">
        <v>33</v>
      </c>
      <c r="E102">
        <v>1</v>
      </c>
      <c r="F102">
        <v>50</v>
      </c>
      <c r="G102">
        <f t="shared" si="3"/>
        <v>13</v>
      </c>
      <c r="H102">
        <f t="shared" si="4"/>
        <v>33</v>
      </c>
      <c r="I102" s="2">
        <f t="shared" si="5"/>
        <v>39.393939393939391</v>
      </c>
    </row>
    <row r="103" spans="1:9" x14ac:dyDescent="0.3">
      <c r="A103">
        <v>40</v>
      </c>
      <c r="B103" t="s">
        <v>55</v>
      </c>
      <c r="C103" s="2">
        <v>16</v>
      </c>
      <c r="D103" s="2">
        <v>28</v>
      </c>
      <c r="E103">
        <v>1</v>
      </c>
      <c r="F103">
        <v>13</v>
      </c>
      <c r="G103">
        <f t="shared" si="3"/>
        <v>12</v>
      </c>
      <c r="H103">
        <f t="shared" si="4"/>
        <v>28</v>
      </c>
      <c r="I103" s="2">
        <f t="shared" si="5"/>
        <v>42.857142857142854</v>
      </c>
    </row>
    <row r="104" spans="1:9" x14ac:dyDescent="0.3">
      <c r="A104">
        <v>41</v>
      </c>
      <c r="B104" t="s">
        <v>45</v>
      </c>
      <c r="C104" s="2">
        <v>19</v>
      </c>
      <c r="D104" s="2">
        <v>32</v>
      </c>
      <c r="E104">
        <v>3</v>
      </c>
      <c r="F104">
        <v>23</v>
      </c>
      <c r="G104">
        <f t="shared" si="3"/>
        <v>39</v>
      </c>
      <c r="H104">
        <f t="shared" si="4"/>
        <v>96</v>
      </c>
      <c r="I104" s="2">
        <f t="shared" si="5"/>
        <v>40.625</v>
      </c>
    </row>
    <row r="105" spans="1:9" x14ac:dyDescent="0.3">
      <c r="A105">
        <v>41</v>
      </c>
      <c r="B105" t="s">
        <v>74</v>
      </c>
      <c r="C105" s="2">
        <v>15</v>
      </c>
      <c r="D105" s="2">
        <v>26</v>
      </c>
      <c r="E105">
        <v>3</v>
      </c>
      <c r="F105">
        <v>47</v>
      </c>
      <c r="G105">
        <f t="shared" si="3"/>
        <v>33</v>
      </c>
      <c r="H105">
        <f t="shared" si="4"/>
        <v>78</v>
      </c>
      <c r="I105" s="2">
        <f t="shared" si="5"/>
        <v>42.307692307692307</v>
      </c>
    </row>
    <row r="106" spans="1:9" x14ac:dyDescent="0.3">
      <c r="A106">
        <v>41</v>
      </c>
      <c r="B106" t="s">
        <v>50</v>
      </c>
      <c r="C106" s="2">
        <v>18</v>
      </c>
      <c r="D106" s="2">
        <v>30</v>
      </c>
      <c r="E106">
        <v>1</v>
      </c>
      <c r="F106">
        <v>19</v>
      </c>
      <c r="G106">
        <f t="shared" si="3"/>
        <v>12</v>
      </c>
      <c r="H106">
        <f t="shared" si="4"/>
        <v>30</v>
      </c>
      <c r="I106" s="2">
        <f t="shared" si="5"/>
        <v>40</v>
      </c>
    </row>
    <row r="107" spans="1:9" x14ac:dyDescent="0.3">
      <c r="A107">
        <v>42</v>
      </c>
      <c r="B107" t="s">
        <v>47</v>
      </c>
      <c r="C107" s="2">
        <v>13</v>
      </c>
      <c r="D107" s="2">
        <v>22</v>
      </c>
      <c r="E107">
        <v>1</v>
      </c>
      <c r="F107">
        <v>57</v>
      </c>
      <c r="G107">
        <f t="shared" si="3"/>
        <v>9</v>
      </c>
      <c r="H107">
        <f t="shared" si="4"/>
        <v>22</v>
      </c>
      <c r="I107" s="2">
        <f t="shared" si="5"/>
        <v>40.909090909090914</v>
      </c>
    </row>
    <row r="108" spans="1:9" x14ac:dyDescent="0.3">
      <c r="A108">
        <v>42</v>
      </c>
      <c r="B108" t="s">
        <v>30</v>
      </c>
      <c r="C108" s="2">
        <v>25</v>
      </c>
      <c r="D108" s="2">
        <v>40</v>
      </c>
      <c r="E108">
        <v>2</v>
      </c>
      <c r="F108">
        <v>12</v>
      </c>
      <c r="G108">
        <f t="shared" si="3"/>
        <v>30</v>
      </c>
      <c r="H108">
        <f t="shared" si="4"/>
        <v>80</v>
      </c>
      <c r="I108" s="2">
        <f t="shared" si="5"/>
        <v>37.5</v>
      </c>
    </row>
    <row r="109" spans="1:9" x14ac:dyDescent="0.3">
      <c r="A109">
        <v>43</v>
      </c>
      <c r="B109" t="s">
        <v>45</v>
      </c>
      <c r="C109" s="2">
        <v>19</v>
      </c>
      <c r="D109" s="2">
        <v>32</v>
      </c>
      <c r="E109">
        <v>1</v>
      </c>
      <c r="F109">
        <v>6</v>
      </c>
      <c r="G109">
        <f t="shared" si="3"/>
        <v>13</v>
      </c>
      <c r="H109">
        <f t="shared" si="4"/>
        <v>32</v>
      </c>
      <c r="I109" s="2">
        <f t="shared" si="5"/>
        <v>40.625</v>
      </c>
    </row>
    <row r="110" spans="1:9" x14ac:dyDescent="0.3">
      <c r="A110">
        <v>43</v>
      </c>
      <c r="B110" t="s">
        <v>53</v>
      </c>
      <c r="C110" s="2">
        <v>20</v>
      </c>
      <c r="D110" s="2">
        <v>34</v>
      </c>
      <c r="E110">
        <v>2</v>
      </c>
      <c r="F110">
        <v>59</v>
      </c>
      <c r="G110">
        <f t="shared" si="3"/>
        <v>28</v>
      </c>
      <c r="H110">
        <f t="shared" si="4"/>
        <v>68</v>
      </c>
      <c r="I110" s="2">
        <f t="shared" si="5"/>
        <v>41.17647058823529</v>
      </c>
    </row>
    <row r="111" spans="1:9" x14ac:dyDescent="0.3">
      <c r="A111">
        <v>43</v>
      </c>
      <c r="B111" t="s">
        <v>18</v>
      </c>
      <c r="C111" s="2">
        <v>14</v>
      </c>
      <c r="D111" s="2">
        <v>24</v>
      </c>
      <c r="E111">
        <v>3</v>
      </c>
      <c r="F111">
        <v>57</v>
      </c>
      <c r="G111">
        <f t="shared" si="3"/>
        <v>30</v>
      </c>
      <c r="H111">
        <f t="shared" si="4"/>
        <v>72</v>
      </c>
      <c r="I111" s="2">
        <f t="shared" si="5"/>
        <v>41.666666666666671</v>
      </c>
    </row>
    <row r="112" spans="1:9" x14ac:dyDescent="0.3">
      <c r="A112">
        <v>43</v>
      </c>
      <c r="B112" t="s">
        <v>24</v>
      </c>
      <c r="C112" s="2">
        <v>19</v>
      </c>
      <c r="D112" s="2">
        <v>31</v>
      </c>
      <c r="E112">
        <v>1</v>
      </c>
      <c r="F112">
        <v>24</v>
      </c>
      <c r="G112">
        <f t="shared" si="3"/>
        <v>12</v>
      </c>
      <c r="H112">
        <f t="shared" si="4"/>
        <v>31</v>
      </c>
      <c r="I112" s="2">
        <f t="shared" si="5"/>
        <v>38.70967741935484</v>
      </c>
    </row>
    <row r="113" spans="1:9" x14ac:dyDescent="0.3">
      <c r="A113">
        <v>44</v>
      </c>
      <c r="B113" t="s">
        <v>74</v>
      </c>
      <c r="C113" s="2">
        <v>15</v>
      </c>
      <c r="D113" s="2">
        <v>26</v>
      </c>
      <c r="E113">
        <v>1</v>
      </c>
      <c r="F113">
        <v>34</v>
      </c>
      <c r="G113">
        <f t="shared" si="3"/>
        <v>11</v>
      </c>
      <c r="H113">
        <f t="shared" si="4"/>
        <v>26</v>
      </c>
      <c r="I113" s="2">
        <f t="shared" si="5"/>
        <v>42.307692307692307</v>
      </c>
    </row>
    <row r="114" spans="1:9" x14ac:dyDescent="0.3">
      <c r="A114">
        <v>44</v>
      </c>
      <c r="B114" t="s">
        <v>81</v>
      </c>
      <c r="C114" s="2">
        <v>15</v>
      </c>
      <c r="D114" s="2">
        <v>25</v>
      </c>
      <c r="E114">
        <v>3</v>
      </c>
      <c r="F114">
        <v>8</v>
      </c>
      <c r="G114">
        <f t="shared" si="3"/>
        <v>30</v>
      </c>
      <c r="H114">
        <f t="shared" si="4"/>
        <v>75</v>
      </c>
      <c r="I114" s="2">
        <f t="shared" si="5"/>
        <v>40</v>
      </c>
    </row>
    <row r="115" spans="1:9" x14ac:dyDescent="0.3">
      <c r="A115">
        <v>44</v>
      </c>
      <c r="B115" t="s">
        <v>90</v>
      </c>
      <c r="C115" s="2">
        <v>13</v>
      </c>
      <c r="D115" s="2">
        <v>21</v>
      </c>
      <c r="E115">
        <v>1</v>
      </c>
      <c r="F115">
        <v>43</v>
      </c>
      <c r="G115">
        <f t="shared" si="3"/>
        <v>8</v>
      </c>
      <c r="H115">
        <f t="shared" si="4"/>
        <v>21</v>
      </c>
      <c r="I115" s="2">
        <f t="shared" si="5"/>
        <v>38.095238095238095</v>
      </c>
    </row>
    <row r="116" spans="1:9" x14ac:dyDescent="0.3">
      <c r="A116">
        <v>45</v>
      </c>
      <c r="B116" t="s">
        <v>71</v>
      </c>
      <c r="C116" s="2">
        <v>10</v>
      </c>
      <c r="D116" s="2">
        <v>18</v>
      </c>
      <c r="E116">
        <v>3</v>
      </c>
      <c r="F116">
        <v>47</v>
      </c>
      <c r="G116">
        <f t="shared" si="3"/>
        <v>24</v>
      </c>
      <c r="H116">
        <f t="shared" si="4"/>
        <v>54</v>
      </c>
      <c r="I116" s="2">
        <f t="shared" si="5"/>
        <v>44.444444444444443</v>
      </c>
    </row>
    <row r="117" spans="1:9" x14ac:dyDescent="0.3">
      <c r="A117">
        <v>46</v>
      </c>
      <c r="B117" t="s">
        <v>50</v>
      </c>
      <c r="C117" s="2">
        <v>18</v>
      </c>
      <c r="D117" s="2">
        <v>30</v>
      </c>
      <c r="E117">
        <v>2</v>
      </c>
      <c r="F117">
        <v>23</v>
      </c>
      <c r="G117">
        <f t="shared" si="3"/>
        <v>24</v>
      </c>
      <c r="H117">
        <f t="shared" si="4"/>
        <v>60</v>
      </c>
      <c r="I117" s="2">
        <f t="shared" si="5"/>
        <v>40</v>
      </c>
    </row>
    <row r="118" spans="1:9" x14ac:dyDescent="0.3">
      <c r="A118">
        <v>46</v>
      </c>
      <c r="B118" t="s">
        <v>53</v>
      </c>
      <c r="C118" s="2">
        <v>20</v>
      </c>
      <c r="D118" s="2">
        <v>34</v>
      </c>
      <c r="E118">
        <v>1</v>
      </c>
      <c r="F118">
        <v>48</v>
      </c>
      <c r="G118">
        <f t="shared" si="3"/>
        <v>14</v>
      </c>
      <c r="H118">
        <f t="shared" si="4"/>
        <v>34</v>
      </c>
      <c r="I118" s="2">
        <f t="shared" si="5"/>
        <v>41.17647058823529</v>
      </c>
    </row>
    <row r="119" spans="1:9" x14ac:dyDescent="0.3">
      <c r="A119">
        <v>46</v>
      </c>
      <c r="B119" t="s">
        <v>106</v>
      </c>
      <c r="C119" s="2">
        <v>14</v>
      </c>
      <c r="D119" s="2">
        <v>23</v>
      </c>
      <c r="E119">
        <v>2</v>
      </c>
      <c r="F119">
        <v>15</v>
      </c>
      <c r="G119">
        <f t="shared" si="3"/>
        <v>18</v>
      </c>
      <c r="H119">
        <f t="shared" si="4"/>
        <v>46</v>
      </c>
      <c r="I119" s="2">
        <f t="shared" si="5"/>
        <v>39.130434782608695</v>
      </c>
    </row>
    <row r="120" spans="1:9" x14ac:dyDescent="0.3">
      <c r="A120">
        <v>47</v>
      </c>
      <c r="B120" t="s">
        <v>34</v>
      </c>
      <c r="C120" s="2">
        <v>20</v>
      </c>
      <c r="D120" s="2">
        <v>33</v>
      </c>
      <c r="E120">
        <v>2</v>
      </c>
      <c r="F120">
        <v>56</v>
      </c>
      <c r="G120">
        <f t="shared" si="3"/>
        <v>26</v>
      </c>
      <c r="H120">
        <f t="shared" si="4"/>
        <v>66</v>
      </c>
      <c r="I120" s="2">
        <f t="shared" si="5"/>
        <v>39.393939393939391</v>
      </c>
    </row>
    <row r="121" spans="1:9" x14ac:dyDescent="0.3">
      <c r="A121">
        <v>47</v>
      </c>
      <c r="B121" t="s">
        <v>106</v>
      </c>
      <c r="C121" s="2">
        <v>14</v>
      </c>
      <c r="D121" s="2">
        <v>23</v>
      </c>
      <c r="E121">
        <v>1</v>
      </c>
      <c r="F121">
        <v>17</v>
      </c>
      <c r="G121">
        <f t="shared" si="3"/>
        <v>9</v>
      </c>
      <c r="H121">
        <f t="shared" si="4"/>
        <v>23</v>
      </c>
      <c r="I121" s="2">
        <f t="shared" si="5"/>
        <v>39.130434782608695</v>
      </c>
    </row>
    <row r="122" spans="1:9" x14ac:dyDescent="0.3">
      <c r="A122">
        <v>47</v>
      </c>
      <c r="B122" t="s">
        <v>60</v>
      </c>
      <c r="C122" s="2">
        <v>12</v>
      </c>
      <c r="D122" s="2">
        <v>20</v>
      </c>
      <c r="E122">
        <v>1</v>
      </c>
      <c r="F122">
        <v>14</v>
      </c>
      <c r="G122">
        <f t="shared" si="3"/>
        <v>8</v>
      </c>
      <c r="H122">
        <f t="shared" si="4"/>
        <v>20</v>
      </c>
      <c r="I122" s="2">
        <f t="shared" si="5"/>
        <v>40</v>
      </c>
    </row>
    <row r="123" spans="1:9" x14ac:dyDescent="0.3">
      <c r="A123">
        <v>48</v>
      </c>
      <c r="B123" t="s">
        <v>102</v>
      </c>
      <c r="C123" s="2">
        <v>16</v>
      </c>
      <c r="D123" s="2">
        <v>27</v>
      </c>
      <c r="E123">
        <v>3</v>
      </c>
      <c r="F123">
        <v>37</v>
      </c>
      <c r="G123">
        <f t="shared" si="3"/>
        <v>33</v>
      </c>
      <c r="H123">
        <f t="shared" si="4"/>
        <v>81</v>
      </c>
      <c r="I123" s="2">
        <f t="shared" si="5"/>
        <v>40.74074074074074</v>
      </c>
    </row>
    <row r="124" spans="1:9" x14ac:dyDescent="0.3">
      <c r="A124">
        <v>48</v>
      </c>
      <c r="B124" t="s">
        <v>47</v>
      </c>
      <c r="C124" s="2">
        <v>13</v>
      </c>
      <c r="D124" s="2">
        <v>22</v>
      </c>
      <c r="E124">
        <v>2</v>
      </c>
      <c r="F124">
        <v>55</v>
      </c>
      <c r="G124">
        <f t="shared" si="3"/>
        <v>18</v>
      </c>
      <c r="H124">
        <f t="shared" si="4"/>
        <v>44</v>
      </c>
      <c r="I124" s="2">
        <f t="shared" si="5"/>
        <v>40.909090909090914</v>
      </c>
    </row>
    <row r="125" spans="1:9" x14ac:dyDescent="0.3">
      <c r="A125">
        <v>48</v>
      </c>
      <c r="B125" t="s">
        <v>34</v>
      </c>
      <c r="C125" s="2">
        <v>20</v>
      </c>
      <c r="D125" s="2">
        <v>33</v>
      </c>
      <c r="E125">
        <v>1</v>
      </c>
      <c r="F125">
        <v>32</v>
      </c>
      <c r="G125">
        <f t="shared" si="3"/>
        <v>13</v>
      </c>
      <c r="H125">
        <f t="shared" si="4"/>
        <v>33</v>
      </c>
      <c r="I125" s="2">
        <f t="shared" si="5"/>
        <v>39.393939393939391</v>
      </c>
    </row>
    <row r="126" spans="1:9" x14ac:dyDescent="0.3">
      <c r="A126">
        <v>49</v>
      </c>
      <c r="B126" t="s">
        <v>18</v>
      </c>
      <c r="C126" s="2">
        <v>14</v>
      </c>
      <c r="D126" s="2">
        <v>24</v>
      </c>
      <c r="E126">
        <v>3</v>
      </c>
      <c r="F126">
        <v>9</v>
      </c>
      <c r="G126">
        <f t="shared" si="3"/>
        <v>30</v>
      </c>
      <c r="H126">
        <f t="shared" si="4"/>
        <v>72</v>
      </c>
      <c r="I126" s="2">
        <f t="shared" si="5"/>
        <v>41.666666666666671</v>
      </c>
    </row>
    <row r="127" spans="1:9" x14ac:dyDescent="0.3">
      <c r="A127">
        <v>49</v>
      </c>
      <c r="B127" t="s">
        <v>45</v>
      </c>
      <c r="C127" s="2">
        <v>19</v>
      </c>
      <c r="D127" s="2">
        <v>32</v>
      </c>
      <c r="E127">
        <v>3</v>
      </c>
      <c r="F127">
        <v>27</v>
      </c>
      <c r="G127">
        <f t="shared" si="3"/>
        <v>39</v>
      </c>
      <c r="H127">
        <f t="shared" si="4"/>
        <v>96</v>
      </c>
      <c r="I127" s="2">
        <f t="shared" si="5"/>
        <v>40.625</v>
      </c>
    </row>
    <row r="128" spans="1:9" x14ac:dyDescent="0.3">
      <c r="A128">
        <v>49</v>
      </c>
      <c r="B128" t="s">
        <v>71</v>
      </c>
      <c r="C128" s="2">
        <v>10</v>
      </c>
      <c r="D128" s="2">
        <v>18</v>
      </c>
      <c r="E128">
        <v>1</v>
      </c>
      <c r="F128">
        <v>45</v>
      </c>
      <c r="G128">
        <f t="shared" si="3"/>
        <v>8</v>
      </c>
      <c r="H128">
        <f t="shared" si="4"/>
        <v>18</v>
      </c>
      <c r="I128" s="2">
        <f t="shared" si="5"/>
        <v>44.444444444444443</v>
      </c>
    </row>
    <row r="129" spans="1:9" x14ac:dyDescent="0.3">
      <c r="A129">
        <v>50</v>
      </c>
      <c r="B129" t="s">
        <v>45</v>
      </c>
      <c r="C129" s="2">
        <v>19</v>
      </c>
      <c r="D129" s="2">
        <v>32</v>
      </c>
      <c r="E129">
        <v>1</v>
      </c>
      <c r="F129">
        <v>6</v>
      </c>
      <c r="G129">
        <f t="shared" si="3"/>
        <v>13</v>
      </c>
      <c r="H129">
        <f t="shared" si="4"/>
        <v>32</v>
      </c>
      <c r="I129" s="2">
        <f t="shared" si="5"/>
        <v>40.625</v>
      </c>
    </row>
    <row r="130" spans="1:9" x14ac:dyDescent="0.3">
      <c r="A130">
        <v>50</v>
      </c>
      <c r="B130" t="s">
        <v>47</v>
      </c>
      <c r="C130" s="2">
        <v>13</v>
      </c>
      <c r="D130" s="2">
        <v>22</v>
      </c>
      <c r="E130">
        <v>2</v>
      </c>
      <c r="F130">
        <v>15</v>
      </c>
      <c r="G130">
        <f t="shared" ref="G130:G193" si="6">SUM(D130-C130)*E130</f>
        <v>18</v>
      </c>
      <c r="H130">
        <f t="shared" ref="H130:H193" si="7">(D130*E130)</f>
        <v>44</v>
      </c>
      <c r="I130" s="2">
        <f t="shared" ref="I130:I193" si="8">(G130/H130*100)</f>
        <v>40.909090909090914</v>
      </c>
    </row>
    <row r="131" spans="1:9" x14ac:dyDescent="0.3">
      <c r="A131">
        <v>51</v>
      </c>
      <c r="B131" t="s">
        <v>106</v>
      </c>
      <c r="C131" s="2">
        <v>14</v>
      </c>
      <c r="D131" s="2">
        <v>23</v>
      </c>
      <c r="E131">
        <v>2</v>
      </c>
      <c r="F131">
        <v>33</v>
      </c>
      <c r="G131">
        <f t="shared" si="6"/>
        <v>18</v>
      </c>
      <c r="H131">
        <f t="shared" si="7"/>
        <v>46</v>
      </c>
      <c r="I131" s="2">
        <f t="shared" si="8"/>
        <v>39.130434782608695</v>
      </c>
    </row>
    <row r="132" spans="1:9" x14ac:dyDescent="0.3">
      <c r="A132">
        <v>51</v>
      </c>
      <c r="B132" t="s">
        <v>34</v>
      </c>
      <c r="C132" s="2">
        <v>20</v>
      </c>
      <c r="D132" s="2">
        <v>33</v>
      </c>
      <c r="E132">
        <v>3</v>
      </c>
      <c r="F132">
        <v>56</v>
      </c>
      <c r="G132">
        <f t="shared" si="6"/>
        <v>39</v>
      </c>
      <c r="H132">
        <f t="shared" si="7"/>
        <v>99</v>
      </c>
      <c r="I132" s="2">
        <f t="shared" si="8"/>
        <v>39.393939393939391</v>
      </c>
    </row>
    <row r="133" spans="1:9" x14ac:dyDescent="0.3">
      <c r="A133">
        <v>51</v>
      </c>
      <c r="B133" t="s">
        <v>47</v>
      </c>
      <c r="C133" s="2">
        <v>13</v>
      </c>
      <c r="D133" s="2">
        <v>22</v>
      </c>
      <c r="E133">
        <v>2</v>
      </c>
      <c r="F133">
        <v>53</v>
      </c>
      <c r="G133">
        <f t="shared" si="6"/>
        <v>18</v>
      </c>
      <c r="H133">
        <f t="shared" si="7"/>
        <v>44</v>
      </c>
      <c r="I133" s="2">
        <f t="shared" si="8"/>
        <v>40.909090909090914</v>
      </c>
    </row>
    <row r="134" spans="1:9" x14ac:dyDescent="0.3">
      <c r="A134">
        <v>51</v>
      </c>
      <c r="B134" t="s">
        <v>71</v>
      </c>
      <c r="C134" s="2">
        <v>10</v>
      </c>
      <c r="D134" s="2">
        <v>18</v>
      </c>
      <c r="E134">
        <v>2</v>
      </c>
      <c r="F134">
        <v>22</v>
      </c>
      <c r="G134">
        <f t="shared" si="6"/>
        <v>16</v>
      </c>
      <c r="H134">
        <f t="shared" si="7"/>
        <v>36</v>
      </c>
      <c r="I134" s="2">
        <f t="shared" si="8"/>
        <v>44.444444444444443</v>
      </c>
    </row>
    <row r="135" spans="1:9" x14ac:dyDescent="0.3">
      <c r="A135">
        <v>52</v>
      </c>
      <c r="B135" t="s">
        <v>34</v>
      </c>
      <c r="C135" s="2">
        <v>20</v>
      </c>
      <c r="D135" s="2">
        <v>33</v>
      </c>
      <c r="E135">
        <v>3</v>
      </c>
      <c r="F135">
        <v>13</v>
      </c>
      <c r="G135">
        <f t="shared" si="6"/>
        <v>39</v>
      </c>
      <c r="H135">
        <f t="shared" si="7"/>
        <v>99</v>
      </c>
      <c r="I135" s="2">
        <f t="shared" si="8"/>
        <v>39.393939393939391</v>
      </c>
    </row>
    <row r="136" spans="1:9" x14ac:dyDescent="0.3">
      <c r="A136">
        <v>52</v>
      </c>
      <c r="B136" t="s">
        <v>24</v>
      </c>
      <c r="C136" s="2">
        <v>19</v>
      </c>
      <c r="D136" s="2">
        <v>31</v>
      </c>
      <c r="E136">
        <v>2</v>
      </c>
      <c r="F136">
        <v>17</v>
      </c>
      <c r="G136">
        <f t="shared" si="6"/>
        <v>24</v>
      </c>
      <c r="H136">
        <f t="shared" si="7"/>
        <v>62</v>
      </c>
      <c r="I136" s="2">
        <f t="shared" si="8"/>
        <v>38.70967741935484</v>
      </c>
    </row>
    <row r="137" spans="1:9" x14ac:dyDescent="0.3">
      <c r="A137">
        <v>52</v>
      </c>
      <c r="B137" t="s">
        <v>53</v>
      </c>
      <c r="C137" s="2">
        <v>20</v>
      </c>
      <c r="D137" s="2">
        <v>34</v>
      </c>
      <c r="E137">
        <v>3</v>
      </c>
      <c r="F137">
        <v>32</v>
      </c>
      <c r="G137">
        <f t="shared" si="6"/>
        <v>42</v>
      </c>
      <c r="H137">
        <f t="shared" si="7"/>
        <v>102</v>
      </c>
      <c r="I137" s="2">
        <f t="shared" si="8"/>
        <v>41.17647058823529</v>
      </c>
    </row>
    <row r="138" spans="1:9" x14ac:dyDescent="0.3">
      <c r="A138">
        <v>53</v>
      </c>
      <c r="B138" t="s">
        <v>106</v>
      </c>
      <c r="C138" s="2">
        <v>14</v>
      </c>
      <c r="D138" s="2">
        <v>23</v>
      </c>
      <c r="E138">
        <v>3</v>
      </c>
      <c r="F138">
        <v>47</v>
      </c>
      <c r="G138">
        <f t="shared" si="6"/>
        <v>27</v>
      </c>
      <c r="H138">
        <f t="shared" si="7"/>
        <v>69</v>
      </c>
      <c r="I138" s="2">
        <f t="shared" si="8"/>
        <v>39.130434782608695</v>
      </c>
    </row>
    <row r="139" spans="1:9" x14ac:dyDescent="0.3">
      <c r="A139">
        <v>53</v>
      </c>
      <c r="B139" t="s">
        <v>50</v>
      </c>
      <c r="C139" s="2">
        <v>18</v>
      </c>
      <c r="D139" s="2">
        <v>30</v>
      </c>
      <c r="E139">
        <v>3</v>
      </c>
      <c r="F139">
        <v>39</v>
      </c>
      <c r="G139">
        <f t="shared" si="6"/>
        <v>36</v>
      </c>
      <c r="H139">
        <f t="shared" si="7"/>
        <v>90</v>
      </c>
      <c r="I139" s="2">
        <f t="shared" si="8"/>
        <v>40</v>
      </c>
    </row>
    <row r="140" spans="1:9" x14ac:dyDescent="0.3">
      <c r="A140">
        <v>53</v>
      </c>
      <c r="B140" t="s">
        <v>93</v>
      </c>
      <c r="C140" s="2">
        <v>22</v>
      </c>
      <c r="D140" s="2">
        <v>36</v>
      </c>
      <c r="E140">
        <v>3</v>
      </c>
      <c r="F140">
        <v>26</v>
      </c>
      <c r="G140">
        <f t="shared" si="6"/>
        <v>42</v>
      </c>
      <c r="H140">
        <f t="shared" si="7"/>
        <v>108</v>
      </c>
      <c r="I140" s="2">
        <f t="shared" si="8"/>
        <v>38.888888888888893</v>
      </c>
    </row>
    <row r="141" spans="1:9" x14ac:dyDescent="0.3">
      <c r="A141">
        <v>54</v>
      </c>
      <c r="B141" t="s">
        <v>41</v>
      </c>
      <c r="C141" s="2">
        <v>21</v>
      </c>
      <c r="D141" s="2">
        <v>35</v>
      </c>
      <c r="E141">
        <v>3</v>
      </c>
      <c r="F141">
        <v>47</v>
      </c>
      <c r="G141">
        <f t="shared" si="6"/>
        <v>42</v>
      </c>
      <c r="H141">
        <f t="shared" si="7"/>
        <v>105</v>
      </c>
      <c r="I141" s="2">
        <f t="shared" si="8"/>
        <v>40</v>
      </c>
    </row>
    <row r="142" spans="1:9" x14ac:dyDescent="0.3">
      <c r="A142">
        <v>54</v>
      </c>
      <c r="B142" t="s">
        <v>24</v>
      </c>
      <c r="C142" s="2">
        <v>19</v>
      </c>
      <c r="D142" s="2">
        <v>31</v>
      </c>
      <c r="E142">
        <v>1</v>
      </c>
      <c r="F142">
        <v>55</v>
      </c>
      <c r="G142">
        <f t="shared" si="6"/>
        <v>12</v>
      </c>
      <c r="H142">
        <f t="shared" si="7"/>
        <v>31</v>
      </c>
      <c r="I142" s="2">
        <f t="shared" si="8"/>
        <v>38.70967741935484</v>
      </c>
    </row>
    <row r="143" spans="1:9" x14ac:dyDescent="0.3">
      <c r="A143">
        <v>54</v>
      </c>
      <c r="B143" t="s">
        <v>71</v>
      </c>
      <c r="C143" s="2">
        <v>10</v>
      </c>
      <c r="D143" s="2">
        <v>18</v>
      </c>
      <c r="E143">
        <v>1</v>
      </c>
      <c r="F143">
        <v>55</v>
      </c>
      <c r="G143">
        <f t="shared" si="6"/>
        <v>8</v>
      </c>
      <c r="H143">
        <f t="shared" si="7"/>
        <v>18</v>
      </c>
      <c r="I143" s="2">
        <f t="shared" si="8"/>
        <v>44.444444444444443</v>
      </c>
    </row>
    <row r="144" spans="1:9" x14ac:dyDescent="0.3">
      <c r="A144">
        <v>54</v>
      </c>
      <c r="B144" t="s">
        <v>34</v>
      </c>
      <c r="C144" s="2">
        <v>20</v>
      </c>
      <c r="D144" s="2">
        <v>33</v>
      </c>
      <c r="E144">
        <v>1</v>
      </c>
      <c r="F144">
        <v>46</v>
      </c>
      <c r="G144">
        <f t="shared" si="6"/>
        <v>13</v>
      </c>
      <c r="H144">
        <f t="shared" si="7"/>
        <v>33</v>
      </c>
      <c r="I144" s="2">
        <f t="shared" si="8"/>
        <v>39.393939393939391</v>
      </c>
    </row>
    <row r="145" spans="1:9" x14ac:dyDescent="0.3">
      <c r="A145">
        <v>55</v>
      </c>
      <c r="B145" t="s">
        <v>34</v>
      </c>
      <c r="C145" s="2">
        <v>20</v>
      </c>
      <c r="D145" s="2">
        <v>33</v>
      </c>
      <c r="E145">
        <v>3</v>
      </c>
      <c r="F145">
        <v>27</v>
      </c>
      <c r="G145">
        <f t="shared" si="6"/>
        <v>39</v>
      </c>
      <c r="H145">
        <f t="shared" si="7"/>
        <v>99</v>
      </c>
      <c r="I145" s="2">
        <f t="shared" si="8"/>
        <v>39.393939393939391</v>
      </c>
    </row>
    <row r="146" spans="1:9" x14ac:dyDescent="0.3">
      <c r="A146">
        <v>55</v>
      </c>
      <c r="B146" t="s">
        <v>18</v>
      </c>
      <c r="C146" s="2">
        <v>14</v>
      </c>
      <c r="D146" s="2">
        <v>24</v>
      </c>
      <c r="E146">
        <v>1</v>
      </c>
      <c r="F146">
        <v>5</v>
      </c>
      <c r="G146">
        <f t="shared" si="6"/>
        <v>10</v>
      </c>
      <c r="H146">
        <f t="shared" si="7"/>
        <v>24</v>
      </c>
      <c r="I146" s="2">
        <f t="shared" si="8"/>
        <v>41.666666666666671</v>
      </c>
    </row>
    <row r="147" spans="1:9" x14ac:dyDescent="0.3">
      <c r="A147">
        <v>55</v>
      </c>
      <c r="B147" t="s">
        <v>93</v>
      </c>
      <c r="C147" s="2">
        <v>22</v>
      </c>
      <c r="D147" s="2">
        <v>36</v>
      </c>
      <c r="E147">
        <v>1</v>
      </c>
      <c r="F147">
        <v>51</v>
      </c>
      <c r="G147">
        <f t="shared" si="6"/>
        <v>14</v>
      </c>
      <c r="H147">
        <f t="shared" si="7"/>
        <v>36</v>
      </c>
      <c r="I147" s="2">
        <f t="shared" si="8"/>
        <v>38.888888888888893</v>
      </c>
    </row>
    <row r="148" spans="1:9" x14ac:dyDescent="0.3">
      <c r="A148">
        <v>55</v>
      </c>
      <c r="B148" t="s">
        <v>45</v>
      </c>
      <c r="C148" s="2">
        <v>19</v>
      </c>
      <c r="D148" s="2">
        <v>32</v>
      </c>
      <c r="E148">
        <v>3</v>
      </c>
      <c r="F148">
        <v>13</v>
      </c>
      <c r="G148">
        <f t="shared" si="6"/>
        <v>39</v>
      </c>
      <c r="H148">
        <f t="shared" si="7"/>
        <v>96</v>
      </c>
      <c r="I148" s="2">
        <f t="shared" si="8"/>
        <v>40.625</v>
      </c>
    </row>
    <row r="149" spans="1:9" x14ac:dyDescent="0.3">
      <c r="A149">
        <v>56</v>
      </c>
      <c r="B149" t="s">
        <v>58</v>
      </c>
      <c r="C149" s="2">
        <v>17</v>
      </c>
      <c r="D149" s="2">
        <v>29</v>
      </c>
      <c r="E149">
        <v>1</v>
      </c>
      <c r="F149">
        <v>38</v>
      </c>
      <c r="G149">
        <f t="shared" si="6"/>
        <v>12</v>
      </c>
      <c r="H149">
        <f t="shared" si="7"/>
        <v>29</v>
      </c>
      <c r="I149" s="2">
        <f t="shared" si="8"/>
        <v>41.379310344827587</v>
      </c>
    </row>
    <row r="150" spans="1:9" x14ac:dyDescent="0.3">
      <c r="A150">
        <v>56</v>
      </c>
      <c r="B150" t="s">
        <v>38</v>
      </c>
      <c r="C150" s="2">
        <v>11</v>
      </c>
      <c r="D150" s="2">
        <v>19</v>
      </c>
      <c r="E150">
        <v>1</v>
      </c>
      <c r="F150">
        <v>40</v>
      </c>
      <c r="G150">
        <f t="shared" si="6"/>
        <v>8</v>
      </c>
      <c r="H150">
        <f t="shared" si="7"/>
        <v>19</v>
      </c>
      <c r="I150" s="2">
        <f t="shared" si="8"/>
        <v>42.105263157894733</v>
      </c>
    </row>
    <row r="151" spans="1:9" x14ac:dyDescent="0.3">
      <c r="A151">
        <v>57</v>
      </c>
      <c r="B151" t="s">
        <v>41</v>
      </c>
      <c r="C151" s="2">
        <v>21</v>
      </c>
      <c r="D151" s="2">
        <v>35</v>
      </c>
      <c r="E151">
        <v>1</v>
      </c>
      <c r="F151">
        <v>21</v>
      </c>
      <c r="G151">
        <f t="shared" si="6"/>
        <v>14</v>
      </c>
      <c r="H151">
        <f t="shared" si="7"/>
        <v>35</v>
      </c>
      <c r="I151" s="2">
        <f t="shared" si="8"/>
        <v>40</v>
      </c>
    </row>
    <row r="152" spans="1:9" x14ac:dyDescent="0.3">
      <c r="A152">
        <v>57</v>
      </c>
      <c r="B152" t="s">
        <v>30</v>
      </c>
      <c r="C152" s="2">
        <v>25</v>
      </c>
      <c r="D152" s="2">
        <v>40</v>
      </c>
      <c r="E152">
        <v>1</v>
      </c>
      <c r="F152">
        <v>30</v>
      </c>
      <c r="G152">
        <f t="shared" si="6"/>
        <v>15</v>
      </c>
      <c r="H152">
        <f t="shared" si="7"/>
        <v>40</v>
      </c>
      <c r="I152" s="2">
        <f t="shared" si="8"/>
        <v>37.5</v>
      </c>
    </row>
    <row r="153" spans="1:9" x14ac:dyDescent="0.3">
      <c r="A153">
        <v>57</v>
      </c>
      <c r="B153" t="s">
        <v>47</v>
      </c>
      <c r="C153" s="2">
        <v>13</v>
      </c>
      <c r="D153" s="2">
        <v>22</v>
      </c>
      <c r="E153">
        <v>1</v>
      </c>
      <c r="F153">
        <v>10</v>
      </c>
      <c r="G153">
        <f t="shared" si="6"/>
        <v>9</v>
      </c>
      <c r="H153">
        <f t="shared" si="7"/>
        <v>22</v>
      </c>
      <c r="I153" s="2">
        <f t="shared" si="8"/>
        <v>40.909090909090914</v>
      </c>
    </row>
    <row r="154" spans="1:9" x14ac:dyDescent="0.3">
      <c r="A154">
        <v>57</v>
      </c>
      <c r="B154" t="s">
        <v>93</v>
      </c>
      <c r="C154" s="2">
        <v>22</v>
      </c>
      <c r="D154" s="2">
        <v>36</v>
      </c>
      <c r="E154">
        <v>2</v>
      </c>
      <c r="F154">
        <v>7</v>
      </c>
      <c r="G154">
        <f t="shared" si="6"/>
        <v>28</v>
      </c>
      <c r="H154">
        <f t="shared" si="7"/>
        <v>72</v>
      </c>
      <c r="I154" s="2">
        <f t="shared" si="8"/>
        <v>38.888888888888893</v>
      </c>
    </row>
    <row r="155" spans="1:9" x14ac:dyDescent="0.3">
      <c r="A155">
        <v>58</v>
      </c>
      <c r="B155" t="s">
        <v>47</v>
      </c>
      <c r="C155" s="2">
        <v>13</v>
      </c>
      <c r="D155" s="2">
        <v>22</v>
      </c>
      <c r="E155">
        <v>1</v>
      </c>
      <c r="F155">
        <v>17</v>
      </c>
      <c r="G155">
        <f t="shared" si="6"/>
        <v>9</v>
      </c>
      <c r="H155">
        <f t="shared" si="7"/>
        <v>22</v>
      </c>
      <c r="I155" s="2">
        <f t="shared" si="8"/>
        <v>40.909090909090914</v>
      </c>
    </row>
    <row r="156" spans="1:9" x14ac:dyDescent="0.3">
      <c r="A156">
        <v>58</v>
      </c>
      <c r="B156" t="s">
        <v>60</v>
      </c>
      <c r="C156" s="2">
        <v>12</v>
      </c>
      <c r="D156" s="2">
        <v>20</v>
      </c>
      <c r="E156">
        <v>3</v>
      </c>
      <c r="F156">
        <v>56</v>
      </c>
      <c r="G156">
        <f t="shared" si="6"/>
        <v>24</v>
      </c>
      <c r="H156">
        <f t="shared" si="7"/>
        <v>60</v>
      </c>
      <c r="I156" s="2">
        <f t="shared" si="8"/>
        <v>40</v>
      </c>
    </row>
    <row r="157" spans="1:9" x14ac:dyDescent="0.3">
      <c r="A157">
        <v>59</v>
      </c>
      <c r="B157" t="s">
        <v>38</v>
      </c>
      <c r="C157" s="2">
        <v>11</v>
      </c>
      <c r="D157" s="2">
        <v>19</v>
      </c>
      <c r="E157">
        <v>2</v>
      </c>
      <c r="F157">
        <v>13</v>
      </c>
      <c r="G157">
        <f t="shared" si="6"/>
        <v>16</v>
      </c>
      <c r="H157">
        <f t="shared" si="7"/>
        <v>38</v>
      </c>
      <c r="I157" s="2">
        <f t="shared" si="8"/>
        <v>42.105263157894733</v>
      </c>
    </row>
    <row r="158" spans="1:9" x14ac:dyDescent="0.3">
      <c r="A158">
        <v>59</v>
      </c>
      <c r="B158" t="s">
        <v>106</v>
      </c>
      <c r="C158" s="2">
        <v>14</v>
      </c>
      <c r="D158" s="2">
        <v>23</v>
      </c>
      <c r="E158">
        <v>2</v>
      </c>
      <c r="F158">
        <v>9</v>
      </c>
      <c r="G158">
        <f t="shared" si="6"/>
        <v>18</v>
      </c>
      <c r="H158">
        <f t="shared" si="7"/>
        <v>46</v>
      </c>
      <c r="I158" s="2">
        <f t="shared" si="8"/>
        <v>39.130434782608695</v>
      </c>
    </row>
    <row r="159" spans="1:9" x14ac:dyDescent="0.3">
      <c r="A159">
        <v>59</v>
      </c>
      <c r="B159" t="s">
        <v>71</v>
      </c>
      <c r="C159" s="2">
        <v>10</v>
      </c>
      <c r="D159" s="2">
        <v>18</v>
      </c>
      <c r="E159">
        <v>2</v>
      </c>
      <c r="F159">
        <v>13</v>
      </c>
      <c r="G159">
        <f t="shared" si="6"/>
        <v>16</v>
      </c>
      <c r="H159">
        <f t="shared" si="7"/>
        <v>36</v>
      </c>
      <c r="I159" s="2">
        <f t="shared" si="8"/>
        <v>44.444444444444443</v>
      </c>
    </row>
    <row r="160" spans="1:9" x14ac:dyDescent="0.3">
      <c r="A160">
        <v>59</v>
      </c>
      <c r="B160" t="s">
        <v>30</v>
      </c>
      <c r="C160" s="2">
        <v>25</v>
      </c>
      <c r="D160" s="2">
        <v>40</v>
      </c>
      <c r="E160">
        <v>1</v>
      </c>
      <c r="F160">
        <v>13</v>
      </c>
      <c r="G160">
        <f t="shared" si="6"/>
        <v>15</v>
      </c>
      <c r="H160">
        <f t="shared" si="7"/>
        <v>40</v>
      </c>
      <c r="I160" s="2">
        <f t="shared" si="8"/>
        <v>37.5</v>
      </c>
    </row>
    <row r="161" spans="1:9" x14ac:dyDescent="0.3">
      <c r="A161">
        <v>60</v>
      </c>
      <c r="B161" t="s">
        <v>71</v>
      </c>
      <c r="C161" s="2">
        <v>10</v>
      </c>
      <c r="D161" s="2">
        <v>18</v>
      </c>
      <c r="E161">
        <v>2</v>
      </c>
      <c r="F161">
        <v>23</v>
      </c>
      <c r="G161">
        <f t="shared" si="6"/>
        <v>16</v>
      </c>
      <c r="H161">
        <f t="shared" si="7"/>
        <v>36</v>
      </c>
      <c r="I161" s="2">
        <f t="shared" si="8"/>
        <v>44.444444444444443</v>
      </c>
    </row>
    <row r="162" spans="1:9" x14ac:dyDescent="0.3">
      <c r="A162">
        <v>60</v>
      </c>
      <c r="B162" t="s">
        <v>34</v>
      </c>
      <c r="C162" s="2">
        <v>20</v>
      </c>
      <c r="D162" s="2">
        <v>33</v>
      </c>
      <c r="E162">
        <v>2</v>
      </c>
      <c r="F162">
        <v>20</v>
      </c>
      <c r="G162">
        <f t="shared" si="6"/>
        <v>26</v>
      </c>
      <c r="H162">
        <f t="shared" si="7"/>
        <v>66</v>
      </c>
      <c r="I162" s="2">
        <f t="shared" si="8"/>
        <v>39.393939393939391</v>
      </c>
    </row>
    <row r="163" spans="1:9" x14ac:dyDescent="0.3">
      <c r="A163">
        <v>61</v>
      </c>
      <c r="B163" t="s">
        <v>30</v>
      </c>
      <c r="C163" s="2">
        <v>25</v>
      </c>
      <c r="D163" s="2">
        <v>40</v>
      </c>
      <c r="E163">
        <v>2</v>
      </c>
      <c r="F163">
        <v>56</v>
      </c>
      <c r="G163">
        <f t="shared" si="6"/>
        <v>30</v>
      </c>
      <c r="H163">
        <f t="shared" si="7"/>
        <v>80</v>
      </c>
      <c r="I163" s="2">
        <f t="shared" si="8"/>
        <v>37.5</v>
      </c>
    </row>
    <row r="164" spans="1:9" x14ac:dyDescent="0.3">
      <c r="A164">
        <v>61</v>
      </c>
      <c r="B164" t="s">
        <v>71</v>
      </c>
      <c r="C164" s="2">
        <v>10</v>
      </c>
      <c r="D164" s="2">
        <v>18</v>
      </c>
      <c r="E164">
        <v>1</v>
      </c>
      <c r="F164">
        <v>39</v>
      </c>
      <c r="G164">
        <f t="shared" si="6"/>
        <v>8</v>
      </c>
      <c r="H164">
        <f t="shared" si="7"/>
        <v>18</v>
      </c>
      <c r="I164" s="2">
        <f t="shared" si="8"/>
        <v>44.444444444444443</v>
      </c>
    </row>
    <row r="165" spans="1:9" x14ac:dyDescent="0.3">
      <c r="A165">
        <v>61</v>
      </c>
      <c r="B165" t="s">
        <v>50</v>
      </c>
      <c r="C165" s="2">
        <v>18</v>
      </c>
      <c r="D165" s="2">
        <v>30</v>
      </c>
      <c r="E165">
        <v>2</v>
      </c>
      <c r="F165">
        <v>13</v>
      </c>
      <c r="G165">
        <f t="shared" si="6"/>
        <v>24</v>
      </c>
      <c r="H165">
        <f t="shared" si="7"/>
        <v>60</v>
      </c>
      <c r="I165" s="2">
        <f t="shared" si="8"/>
        <v>40</v>
      </c>
    </row>
    <row r="166" spans="1:9" x14ac:dyDescent="0.3">
      <c r="A166">
        <v>61</v>
      </c>
      <c r="B166" t="s">
        <v>55</v>
      </c>
      <c r="C166" s="2">
        <v>16</v>
      </c>
      <c r="D166" s="2">
        <v>28</v>
      </c>
      <c r="E166">
        <v>3</v>
      </c>
      <c r="F166">
        <v>51</v>
      </c>
      <c r="G166">
        <f t="shared" si="6"/>
        <v>36</v>
      </c>
      <c r="H166">
        <f t="shared" si="7"/>
        <v>84</v>
      </c>
      <c r="I166" s="2">
        <f t="shared" si="8"/>
        <v>42.857142857142854</v>
      </c>
    </row>
    <row r="167" spans="1:9" x14ac:dyDescent="0.3">
      <c r="A167">
        <v>62</v>
      </c>
      <c r="B167" t="s">
        <v>50</v>
      </c>
      <c r="C167" s="2">
        <v>18</v>
      </c>
      <c r="D167" s="2">
        <v>30</v>
      </c>
      <c r="E167">
        <v>2</v>
      </c>
      <c r="F167">
        <v>59</v>
      </c>
      <c r="G167">
        <f t="shared" si="6"/>
        <v>24</v>
      </c>
      <c r="H167">
        <f t="shared" si="7"/>
        <v>60</v>
      </c>
      <c r="I167" s="2">
        <f t="shared" si="8"/>
        <v>40</v>
      </c>
    </row>
    <row r="168" spans="1:9" x14ac:dyDescent="0.3">
      <c r="A168">
        <v>62</v>
      </c>
      <c r="B168" t="s">
        <v>38</v>
      </c>
      <c r="C168" s="2">
        <v>11</v>
      </c>
      <c r="D168" s="2">
        <v>19</v>
      </c>
      <c r="E168">
        <v>3</v>
      </c>
      <c r="F168">
        <v>46</v>
      </c>
      <c r="G168">
        <f t="shared" si="6"/>
        <v>24</v>
      </c>
      <c r="H168">
        <f t="shared" si="7"/>
        <v>57</v>
      </c>
      <c r="I168" s="2">
        <f t="shared" si="8"/>
        <v>42.105263157894733</v>
      </c>
    </row>
    <row r="169" spans="1:9" x14ac:dyDescent="0.3">
      <c r="A169">
        <v>62</v>
      </c>
      <c r="B169" t="s">
        <v>24</v>
      </c>
      <c r="C169" s="2">
        <v>19</v>
      </c>
      <c r="D169" s="2">
        <v>31</v>
      </c>
      <c r="E169">
        <v>1</v>
      </c>
      <c r="F169">
        <v>50</v>
      </c>
      <c r="G169">
        <f t="shared" si="6"/>
        <v>12</v>
      </c>
      <c r="H169">
        <f t="shared" si="7"/>
        <v>31</v>
      </c>
      <c r="I169" s="2">
        <f t="shared" si="8"/>
        <v>38.70967741935484</v>
      </c>
    </row>
    <row r="170" spans="1:9" x14ac:dyDescent="0.3">
      <c r="A170">
        <v>63</v>
      </c>
      <c r="B170" t="s">
        <v>60</v>
      </c>
      <c r="C170" s="2">
        <v>12</v>
      </c>
      <c r="D170" s="2">
        <v>20</v>
      </c>
      <c r="E170">
        <v>1</v>
      </c>
      <c r="F170">
        <v>10</v>
      </c>
      <c r="G170">
        <f t="shared" si="6"/>
        <v>8</v>
      </c>
      <c r="H170">
        <f t="shared" si="7"/>
        <v>20</v>
      </c>
      <c r="I170" s="2">
        <f t="shared" si="8"/>
        <v>40</v>
      </c>
    </row>
    <row r="171" spans="1:9" x14ac:dyDescent="0.3">
      <c r="A171">
        <v>63</v>
      </c>
      <c r="B171" t="s">
        <v>41</v>
      </c>
      <c r="C171" s="2">
        <v>21</v>
      </c>
      <c r="D171" s="2">
        <v>35</v>
      </c>
      <c r="E171">
        <v>1</v>
      </c>
      <c r="F171">
        <v>20</v>
      </c>
      <c r="G171">
        <f t="shared" si="6"/>
        <v>14</v>
      </c>
      <c r="H171">
        <f t="shared" si="7"/>
        <v>35</v>
      </c>
      <c r="I171" s="2">
        <f t="shared" si="8"/>
        <v>40</v>
      </c>
    </row>
    <row r="172" spans="1:9" x14ac:dyDescent="0.3">
      <c r="A172">
        <v>64</v>
      </c>
      <c r="B172" t="s">
        <v>60</v>
      </c>
      <c r="C172" s="2">
        <v>12</v>
      </c>
      <c r="D172" s="2">
        <v>20</v>
      </c>
      <c r="E172">
        <v>3</v>
      </c>
      <c r="F172">
        <v>25</v>
      </c>
      <c r="G172">
        <f t="shared" si="6"/>
        <v>24</v>
      </c>
      <c r="H172">
        <f t="shared" si="7"/>
        <v>60</v>
      </c>
      <c r="I172" s="2">
        <f t="shared" si="8"/>
        <v>40</v>
      </c>
    </row>
    <row r="173" spans="1:9" x14ac:dyDescent="0.3">
      <c r="A173">
        <v>64</v>
      </c>
      <c r="B173" t="s">
        <v>30</v>
      </c>
      <c r="C173" s="2">
        <v>25</v>
      </c>
      <c r="D173" s="2">
        <v>40</v>
      </c>
      <c r="E173">
        <v>3</v>
      </c>
      <c r="F173">
        <v>47</v>
      </c>
      <c r="G173">
        <f t="shared" si="6"/>
        <v>45</v>
      </c>
      <c r="H173">
        <f t="shared" si="7"/>
        <v>120</v>
      </c>
      <c r="I173" s="2">
        <f t="shared" si="8"/>
        <v>37.5</v>
      </c>
    </row>
    <row r="174" spans="1:9" x14ac:dyDescent="0.3">
      <c r="A174">
        <v>64</v>
      </c>
      <c r="B174" t="s">
        <v>93</v>
      </c>
      <c r="C174" s="2">
        <v>22</v>
      </c>
      <c r="D174" s="2">
        <v>36</v>
      </c>
      <c r="E174">
        <v>3</v>
      </c>
      <c r="F174">
        <v>10</v>
      </c>
      <c r="G174">
        <f t="shared" si="6"/>
        <v>42</v>
      </c>
      <c r="H174">
        <f t="shared" si="7"/>
        <v>108</v>
      </c>
      <c r="I174" s="2">
        <f t="shared" si="8"/>
        <v>38.888888888888893</v>
      </c>
    </row>
    <row r="175" spans="1:9" x14ac:dyDescent="0.3">
      <c r="A175">
        <v>65</v>
      </c>
      <c r="B175" t="s">
        <v>55</v>
      </c>
      <c r="C175" s="2">
        <v>16</v>
      </c>
      <c r="D175" s="2">
        <v>28</v>
      </c>
      <c r="E175">
        <v>1</v>
      </c>
      <c r="F175">
        <v>32</v>
      </c>
      <c r="G175">
        <f t="shared" si="6"/>
        <v>12</v>
      </c>
      <c r="H175">
        <f t="shared" si="7"/>
        <v>28</v>
      </c>
      <c r="I175" s="2">
        <f t="shared" si="8"/>
        <v>42.857142857142854</v>
      </c>
    </row>
    <row r="176" spans="1:9" x14ac:dyDescent="0.3">
      <c r="A176">
        <v>65</v>
      </c>
      <c r="B176" t="s">
        <v>24</v>
      </c>
      <c r="C176" s="2">
        <v>19</v>
      </c>
      <c r="D176" s="2">
        <v>31</v>
      </c>
      <c r="E176">
        <v>1</v>
      </c>
      <c r="F176">
        <v>55</v>
      </c>
      <c r="G176">
        <f t="shared" si="6"/>
        <v>12</v>
      </c>
      <c r="H176">
        <f t="shared" si="7"/>
        <v>31</v>
      </c>
      <c r="I176" s="2">
        <f t="shared" si="8"/>
        <v>38.70967741935484</v>
      </c>
    </row>
    <row r="177" spans="1:9" x14ac:dyDescent="0.3">
      <c r="A177">
        <v>65</v>
      </c>
      <c r="B177" t="s">
        <v>38</v>
      </c>
      <c r="C177" s="2">
        <v>11</v>
      </c>
      <c r="D177" s="2">
        <v>19</v>
      </c>
      <c r="E177">
        <v>3</v>
      </c>
      <c r="F177">
        <v>51</v>
      </c>
      <c r="G177">
        <f t="shared" si="6"/>
        <v>24</v>
      </c>
      <c r="H177">
        <f t="shared" si="7"/>
        <v>57</v>
      </c>
      <c r="I177" s="2">
        <f t="shared" si="8"/>
        <v>42.105263157894733</v>
      </c>
    </row>
    <row r="178" spans="1:9" x14ac:dyDescent="0.3">
      <c r="A178">
        <v>65</v>
      </c>
      <c r="B178" t="s">
        <v>30</v>
      </c>
      <c r="C178" s="2">
        <v>25</v>
      </c>
      <c r="D178" s="2">
        <v>40</v>
      </c>
      <c r="E178">
        <v>2</v>
      </c>
      <c r="F178">
        <v>17</v>
      </c>
      <c r="G178">
        <f t="shared" si="6"/>
        <v>30</v>
      </c>
      <c r="H178">
        <f t="shared" si="7"/>
        <v>80</v>
      </c>
      <c r="I178" s="2">
        <f t="shared" si="8"/>
        <v>37.5</v>
      </c>
    </row>
    <row r="179" spans="1:9" x14ac:dyDescent="0.3">
      <c r="A179">
        <v>66</v>
      </c>
      <c r="B179" t="s">
        <v>93</v>
      </c>
      <c r="C179" s="2">
        <v>22</v>
      </c>
      <c r="D179" s="2">
        <v>36</v>
      </c>
      <c r="E179">
        <v>1</v>
      </c>
      <c r="F179">
        <v>29</v>
      </c>
      <c r="G179">
        <f t="shared" si="6"/>
        <v>14</v>
      </c>
      <c r="H179">
        <f t="shared" si="7"/>
        <v>36</v>
      </c>
      <c r="I179" s="2">
        <f t="shared" si="8"/>
        <v>38.888888888888893</v>
      </c>
    </row>
    <row r="180" spans="1:9" x14ac:dyDescent="0.3">
      <c r="A180">
        <v>66</v>
      </c>
      <c r="B180" t="s">
        <v>30</v>
      </c>
      <c r="C180" s="2">
        <v>25</v>
      </c>
      <c r="D180" s="2">
        <v>40</v>
      </c>
      <c r="E180">
        <v>3</v>
      </c>
      <c r="F180">
        <v>30</v>
      </c>
      <c r="G180">
        <f t="shared" si="6"/>
        <v>45</v>
      </c>
      <c r="H180">
        <f t="shared" si="7"/>
        <v>120</v>
      </c>
      <c r="I180" s="2">
        <f t="shared" si="8"/>
        <v>37.5</v>
      </c>
    </row>
    <row r="181" spans="1:9" x14ac:dyDescent="0.3">
      <c r="A181">
        <v>66</v>
      </c>
      <c r="B181" t="s">
        <v>71</v>
      </c>
      <c r="C181" s="2">
        <v>10</v>
      </c>
      <c r="D181" s="2">
        <v>18</v>
      </c>
      <c r="E181">
        <v>3</v>
      </c>
      <c r="F181">
        <v>55</v>
      </c>
      <c r="G181">
        <f t="shared" si="6"/>
        <v>24</v>
      </c>
      <c r="H181">
        <f t="shared" si="7"/>
        <v>54</v>
      </c>
      <c r="I181" s="2">
        <f t="shared" si="8"/>
        <v>44.444444444444443</v>
      </c>
    </row>
    <row r="182" spans="1:9" x14ac:dyDescent="0.3">
      <c r="A182">
        <v>67</v>
      </c>
      <c r="B182" t="s">
        <v>30</v>
      </c>
      <c r="C182" s="2">
        <v>25</v>
      </c>
      <c r="D182" s="2">
        <v>40</v>
      </c>
      <c r="E182">
        <v>1</v>
      </c>
      <c r="F182">
        <v>22</v>
      </c>
      <c r="G182">
        <f t="shared" si="6"/>
        <v>15</v>
      </c>
      <c r="H182">
        <f t="shared" si="7"/>
        <v>40</v>
      </c>
      <c r="I182" s="2">
        <f t="shared" si="8"/>
        <v>37.5</v>
      </c>
    </row>
    <row r="183" spans="1:9" x14ac:dyDescent="0.3">
      <c r="A183">
        <v>67</v>
      </c>
      <c r="B183" t="s">
        <v>93</v>
      </c>
      <c r="C183" s="2">
        <v>22</v>
      </c>
      <c r="D183" s="2">
        <v>36</v>
      </c>
      <c r="E183">
        <v>3</v>
      </c>
      <c r="F183">
        <v>59</v>
      </c>
      <c r="G183">
        <f t="shared" si="6"/>
        <v>42</v>
      </c>
      <c r="H183">
        <f t="shared" si="7"/>
        <v>108</v>
      </c>
      <c r="I183" s="2">
        <f t="shared" si="8"/>
        <v>38.888888888888893</v>
      </c>
    </row>
    <row r="184" spans="1:9" x14ac:dyDescent="0.3">
      <c r="A184">
        <v>67</v>
      </c>
      <c r="B184" t="s">
        <v>74</v>
      </c>
      <c r="C184" s="2">
        <v>15</v>
      </c>
      <c r="D184" s="2">
        <v>26</v>
      </c>
      <c r="E184">
        <v>3</v>
      </c>
      <c r="F184">
        <v>15</v>
      </c>
      <c r="G184">
        <f t="shared" si="6"/>
        <v>33</v>
      </c>
      <c r="H184">
        <f t="shared" si="7"/>
        <v>78</v>
      </c>
      <c r="I184" s="2">
        <f t="shared" si="8"/>
        <v>42.307692307692307</v>
      </c>
    </row>
    <row r="185" spans="1:9" x14ac:dyDescent="0.3">
      <c r="A185">
        <v>67</v>
      </c>
      <c r="B185" t="s">
        <v>50</v>
      </c>
      <c r="C185" s="2">
        <v>18</v>
      </c>
      <c r="D185" s="2">
        <v>30</v>
      </c>
      <c r="E185">
        <v>1</v>
      </c>
      <c r="F185">
        <v>35</v>
      </c>
      <c r="G185">
        <f t="shared" si="6"/>
        <v>12</v>
      </c>
      <c r="H185">
        <f t="shared" si="7"/>
        <v>30</v>
      </c>
      <c r="I185" s="2">
        <f t="shared" si="8"/>
        <v>40</v>
      </c>
    </row>
    <row r="186" spans="1:9" x14ac:dyDescent="0.3">
      <c r="A186">
        <v>68</v>
      </c>
      <c r="B186" t="s">
        <v>106</v>
      </c>
      <c r="C186" s="2">
        <v>14</v>
      </c>
      <c r="D186" s="2">
        <v>23</v>
      </c>
      <c r="E186">
        <v>3</v>
      </c>
      <c r="F186">
        <v>43</v>
      </c>
      <c r="G186">
        <f t="shared" si="6"/>
        <v>27</v>
      </c>
      <c r="H186">
        <f t="shared" si="7"/>
        <v>69</v>
      </c>
      <c r="I186" s="2">
        <f t="shared" si="8"/>
        <v>39.130434782608695</v>
      </c>
    </row>
    <row r="187" spans="1:9" x14ac:dyDescent="0.3">
      <c r="A187">
        <v>68</v>
      </c>
      <c r="B187" t="s">
        <v>55</v>
      </c>
      <c r="C187" s="2">
        <v>16</v>
      </c>
      <c r="D187" s="2">
        <v>28</v>
      </c>
      <c r="E187">
        <v>1</v>
      </c>
      <c r="F187">
        <v>19</v>
      </c>
      <c r="G187">
        <f t="shared" si="6"/>
        <v>12</v>
      </c>
      <c r="H187">
        <f t="shared" si="7"/>
        <v>28</v>
      </c>
      <c r="I187" s="2">
        <f t="shared" si="8"/>
        <v>42.857142857142854</v>
      </c>
    </row>
    <row r="188" spans="1:9" x14ac:dyDescent="0.3">
      <c r="A188">
        <v>68</v>
      </c>
      <c r="B188" t="s">
        <v>45</v>
      </c>
      <c r="C188" s="2">
        <v>19</v>
      </c>
      <c r="D188" s="2">
        <v>32</v>
      </c>
      <c r="E188">
        <v>3</v>
      </c>
      <c r="F188">
        <v>57</v>
      </c>
      <c r="G188">
        <f t="shared" si="6"/>
        <v>39</v>
      </c>
      <c r="H188">
        <f t="shared" si="7"/>
        <v>96</v>
      </c>
      <c r="I188" s="2">
        <f t="shared" si="8"/>
        <v>40.625</v>
      </c>
    </row>
    <row r="189" spans="1:9" x14ac:dyDescent="0.3">
      <c r="A189">
        <v>68</v>
      </c>
      <c r="B189" t="s">
        <v>81</v>
      </c>
      <c r="C189" s="2">
        <v>15</v>
      </c>
      <c r="D189" s="2">
        <v>25</v>
      </c>
      <c r="E189">
        <v>1</v>
      </c>
      <c r="F189">
        <v>26</v>
      </c>
      <c r="G189">
        <f t="shared" si="6"/>
        <v>10</v>
      </c>
      <c r="H189">
        <f t="shared" si="7"/>
        <v>25</v>
      </c>
      <c r="I189" s="2">
        <f t="shared" si="8"/>
        <v>40</v>
      </c>
    </row>
    <row r="190" spans="1:9" x14ac:dyDescent="0.3">
      <c r="A190">
        <v>69</v>
      </c>
      <c r="B190" t="s">
        <v>90</v>
      </c>
      <c r="C190" s="2">
        <v>13</v>
      </c>
      <c r="D190" s="2">
        <v>21</v>
      </c>
      <c r="E190">
        <v>3</v>
      </c>
      <c r="F190">
        <v>20</v>
      </c>
      <c r="G190">
        <f t="shared" si="6"/>
        <v>24</v>
      </c>
      <c r="H190">
        <f t="shared" si="7"/>
        <v>63</v>
      </c>
      <c r="I190" s="2">
        <f t="shared" si="8"/>
        <v>38.095238095238095</v>
      </c>
    </row>
    <row r="191" spans="1:9" x14ac:dyDescent="0.3">
      <c r="A191">
        <v>69</v>
      </c>
      <c r="B191" t="s">
        <v>18</v>
      </c>
      <c r="C191" s="2">
        <v>14</v>
      </c>
      <c r="D191" s="2">
        <v>24</v>
      </c>
      <c r="E191">
        <v>3</v>
      </c>
      <c r="F191">
        <v>48</v>
      </c>
      <c r="G191">
        <f t="shared" si="6"/>
        <v>30</v>
      </c>
      <c r="H191">
        <f t="shared" si="7"/>
        <v>72</v>
      </c>
      <c r="I191" s="2">
        <f t="shared" si="8"/>
        <v>41.666666666666671</v>
      </c>
    </row>
    <row r="192" spans="1:9" x14ac:dyDescent="0.3">
      <c r="A192">
        <v>69</v>
      </c>
      <c r="B192" t="s">
        <v>34</v>
      </c>
      <c r="C192" s="2">
        <v>20</v>
      </c>
      <c r="D192" s="2">
        <v>33</v>
      </c>
      <c r="E192">
        <v>3</v>
      </c>
      <c r="F192">
        <v>24</v>
      </c>
      <c r="G192">
        <f t="shared" si="6"/>
        <v>39</v>
      </c>
      <c r="H192">
        <f t="shared" si="7"/>
        <v>99</v>
      </c>
      <c r="I192" s="2">
        <f t="shared" si="8"/>
        <v>39.393939393939391</v>
      </c>
    </row>
    <row r="193" spans="1:9" x14ac:dyDescent="0.3">
      <c r="A193">
        <v>70</v>
      </c>
      <c r="B193" t="s">
        <v>81</v>
      </c>
      <c r="C193" s="2">
        <v>15</v>
      </c>
      <c r="D193" s="2">
        <v>25</v>
      </c>
      <c r="E193">
        <v>2</v>
      </c>
      <c r="F193">
        <v>19</v>
      </c>
      <c r="G193">
        <f t="shared" si="6"/>
        <v>20</v>
      </c>
      <c r="H193">
        <f t="shared" si="7"/>
        <v>50</v>
      </c>
      <c r="I193" s="2">
        <f t="shared" si="8"/>
        <v>40</v>
      </c>
    </row>
    <row r="194" spans="1:9" x14ac:dyDescent="0.3">
      <c r="A194">
        <v>70</v>
      </c>
      <c r="B194" t="s">
        <v>53</v>
      </c>
      <c r="C194" s="2">
        <v>20</v>
      </c>
      <c r="D194" s="2">
        <v>34</v>
      </c>
      <c r="E194">
        <v>2</v>
      </c>
      <c r="F194">
        <v>21</v>
      </c>
      <c r="G194">
        <f t="shared" ref="G194:G257" si="9">SUM(D194-C194)*E194</f>
        <v>28</v>
      </c>
      <c r="H194">
        <f t="shared" ref="H194:H257" si="10">(D194*E194)</f>
        <v>68</v>
      </c>
      <c r="I194" s="2">
        <f t="shared" ref="I194:I257" si="11">(G194/H194*100)</f>
        <v>41.17647058823529</v>
      </c>
    </row>
    <row r="195" spans="1:9" x14ac:dyDescent="0.3">
      <c r="A195">
        <v>71</v>
      </c>
      <c r="B195" t="s">
        <v>50</v>
      </c>
      <c r="C195" s="2">
        <v>18</v>
      </c>
      <c r="D195" s="2">
        <v>30</v>
      </c>
      <c r="E195">
        <v>3</v>
      </c>
      <c r="F195">
        <v>20</v>
      </c>
      <c r="G195">
        <f t="shared" si="9"/>
        <v>36</v>
      </c>
      <c r="H195">
        <f t="shared" si="10"/>
        <v>90</v>
      </c>
      <c r="I195" s="2">
        <f t="shared" si="11"/>
        <v>40</v>
      </c>
    </row>
    <row r="196" spans="1:9" x14ac:dyDescent="0.3">
      <c r="A196">
        <v>71</v>
      </c>
      <c r="B196" t="s">
        <v>106</v>
      </c>
      <c r="C196" s="2">
        <v>14</v>
      </c>
      <c r="D196" s="2">
        <v>23</v>
      </c>
      <c r="E196">
        <v>2</v>
      </c>
      <c r="F196">
        <v>29</v>
      </c>
      <c r="G196">
        <f t="shared" si="9"/>
        <v>18</v>
      </c>
      <c r="H196">
        <f t="shared" si="10"/>
        <v>46</v>
      </c>
      <c r="I196" s="2">
        <f t="shared" si="11"/>
        <v>39.130434782608695</v>
      </c>
    </row>
    <row r="197" spans="1:9" x14ac:dyDescent="0.3">
      <c r="A197">
        <v>72</v>
      </c>
      <c r="B197" t="s">
        <v>90</v>
      </c>
      <c r="C197" s="2">
        <v>13</v>
      </c>
      <c r="D197" s="2">
        <v>21</v>
      </c>
      <c r="E197">
        <v>1</v>
      </c>
      <c r="F197">
        <v>17</v>
      </c>
      <c r="G197">
        <f t="shared" si="9"/>
        <v>8</v>
      </c>
      <c r="H197">
        <f t="shared" si="10"/>
        <v>21</v>
      </c>
      <c r="I197" s="2">
        <f t="shared" si="11"/>
        <v>38.095238095238095</v>
      </c>
    </row>
    <row r="198" spans="1:9" x14ac:dyDescent="0.3">
      <c r="A198">
        <v>72</v>
      </c>
      <c r="B198" t="s">
        <v>71</v>
      </c>
      <c r="C198" s="2">
        <v>10</v>
      </c>
      <c r="D198" s="2">
        <v>18</v>
      </c>
      <c r="E198">
        <v>3</v>
      </c>
      <c r="F198">
        <v>37</v>
      </c>
      <c r="G198">
        <f t="shared" si="9"/>
        <v>24</v>
      </c>
      <c r="H198">
        <f t="shared" si="10"/>
        <v>54</v>
      </c>
      <c r="I198" s="2">
        <f t="shared" si="11"/>
        <v>44.444444444444443</v>
      </c>
    </row>
    <row r="199" spans="1:9" x14ac:dyDescent="0.3">
      <c r="A199">
        <v>73</v>
      </c>
      <c r="B199" t="s">
        <v>102</v>
      </c>
      <c r="C199" s="2">
        <v>16</v>
      </c>
      <c r="D199" s="2">
        <v>27</v>
      </c>
      <c r="E199">
        <v>3</v>
      </c>
      <c r="F199">
        <v>20</v>
      </c>
      <c r="G199">
        <f t="shared" si="9"/>
        <v>33</v>
      </c>
      <c r="H199">
        <f t="shared" si="10"/>
        <v>81</v>
      </c>
      <c r="I199" s="2">
        <f t="shared" si="11"/>
        <v>40.74074074074074</v>
      </c>
    </row>
    <row r="200" spans="1:9" x14ac:dyDescent="0.3">
      <c r="A200">
        <v>74</v>
      </c>
      <c r="B200" t="s">
        <v>74</v>
      </c>
      <c r="C200" s="2">
        <v>15</v>
      </c>
      <c r="D200" s="2">
        <v>26</v>
      </c>
      <c r="E200">
        <v>2</v>
      </c>
      <c r="F200">
        <v>39</v>
      </c>
      <c r="G200">
        <f t="shared" si="9"/>
        <v>22</v>
      </c>
      <c r="H200">
        <f t="shared" si="10"/>
        <v>52</v>
      </c>
      <c r="I200" s="2">
        <f t="shared" si="11"/>
        <v>42.307692307692307</v>
      </c>
    </row>
    <row r="201" spans="1:9" x14ac:dyDescent="0.3">
      <c r="A201">
        <v>74</v>
      </c>
      <c r="B201" t="s">
        <v>53</v>
      </c>
      <c r="C201" s="2">
        <v>20</v>
      </c>
      <c r="D201" s="2">
        <v>34</v>
      </c>
      <c r="E201">
        <v>3</v>
      </c>
      <c r="F201">
        <v>37</v>
      </c>
      <c r="G201">
        <f t="shared" si="9"/>
        <v>42</v>
      </c>
      <c r="H201">
        <f t="shared" si="10"/>
        <v>102</v>
      </c>
      <c r="I201" s="2">
        <f t="shared" si="11"/>
        <v>41.17647058823529</v>
      </c>
    </row>
    <row r="202" spans="1:9" x14ac:dyDescent="0.3">
      <c r="A202">
        <v>74</v>
      </c>
      <c r="B202" t="s">
        <v>45</v>
      </c>
      <c r="C202" s="2">
        <v>19</v>
      </c>
      <c r="D202" s="2">
        <v>32</v>
      </c>
      <c r="E202">
        <v>2</v>
      </c>
      <c r="F202">
        <v>24</v>
      </c>
      <c r="G202">
        <f t="shared" si="9"/>
        <v>26</v>
      </c>
      <c r="H202">
        <f t="shared" si="10"/>
        <v>64</v>
      </c>
      <c r="I202" s="2">
        <f t="shared" si="11"/>
        <v>40.625</v>
      </c>
    </row>
    <row r="203" spans="1:9" x14ac:dyDescent="0.3">
      <c r="A203">
        <v>75</v>
      </c>
      <c r="B203" t="s">
        <v>30</v>
      </c>
      <c r="C203" s="2">
        <v>25</v>
      </c>
      <c r="D203" s="2">
        <v>40</v>
      </c>
      <c r="E203">
        <v>1</v>
      </c>
      <c r="F203">
        <v>35</v>
      </c>
      <c r="G203">
        <f t="shared" si="9"/>
        <v>15</v>
      </c>
      <c r="H203">
        <f t="shared" si="10"/>
        <v>40</v>
      </c>
      <c r="I203" s="2">
        <f t="shared" si="11"/>
        <v>37.5</v>
      </c>
    </row>
    <row r="204" spans="1:9" x14ac:dyDescent="0.3">
      <c r="A204">
        <v>75</v>
      </c>
      <c r="B204" t="s">
        <v>106</v>
      </c>
      <c r="C204" s="2">
        <v>14</v>
      </c>
      <c r="D204" s="2">
        <v>23</v>
      </c>
      <c r="E204">
        <v>3</v>
      </c>
      <c r="F204">
        <v>16</v>
      </c>
      <c r="G204">
        <f t="shared" si="9"/>
        <v>27</v>
      </c>
      <c r="H204">
        <f t="shared" si="10"/>
        <v>69</v>
      </c>
      <c r="I204" s="2">
        <f t="shared" si="11"/>
        <v>39.130434782608695</v>
      </c>
    </row>
    <row r="205" spans="1:9" x14ac:dyDescent="0.3">
      <c r="A205">
        <v>76</v>
      </c>
      <c r="B205" t="s">
        <v>50</v>
      </c>
      <c r="C205" s="2">
        <v>18</v>
      </c>
      <c r="D205" s="2">
        <v>30</v>
      </c>
      <c r="E205">
        <v>3</v>
      </c>
      <c r="F205">
        <v>13</v>
      </c>
      <c r="G205">
        <f t="shared" si="9"/>
        <v>36</v>
      </c>
      <c r="H205">
        <f t="shared" si="10"/>
        <v>90</v>
      </c>
      <c r="I205" s="2">
        <f t="shared" si="11"/>
        <v>40</v>
      </c>
    </row>
    <row r="206" spans="1:9" x14ac:dyDescent="0.3">
      <c r="A206">
        <v>76</v>
      </c>
      <c r="B206" t="s">
        <v>71</v>
      </c>
      <c r="C206" s="2">
        <v>10</v>
      </c>
      <c r="D206" s="2">
        <v>18</v>
      </c>
      <c r="E206">
        <v>1</v>
      </c>
      <c r="F206">
        <v>34</v>
      </c>
      <c r="G206">
        <f t="shared" si="9"/>
        <v>8</v>
      </c>
      <c r="H206">
        <f t="shared" si="10"/>
        <v>18</v>
      </c>
      <c r="I206" s="2">
        <f t="shared" si="11"/>
        <v>44.444444444444443</v>
      </c>
    </row>
    <row r="207" spans="1:9" x14ac:dyDescent="0.3">
      <c r="A207">
        <v>76</v>
      </c>
      <c r="B207" t="s">
        <v>18</v>
      </c>
      <c r="C207" s="2">
        <v>14</v>
      </c>
      <c r="D207" s="2">
        <v>24</v>
      </c>
      <c r="E207">
        <v>1</v>
      </c>
      <c r="F207">
        <v>20</v>
      </c>
      <c r="G207">
        <f t="shared" si="9"/>
        <v>10</v>
      </c>
      <c r="H207">
        <f t="shared" si="10"/>
        <v>24</v>
      </c>
      <c r="I207" s="2">
        <f t="shared" si="11"/>
        <v>41.666666666666671</v>
      </c>
    </row>
    <row r="208" spans="1:9" x14ac:dyDescent="0.3">
      <c r="A208">
        <v>76</v>
      </c>
      <c r="B208" t="s">
        <v>74</v>
      </c>
      <c r="C208" s="2">
        <v>15</v>
      </c>
      <c r="D208" s="2">
        <v>26</v>
      </c>
      <c r="E208">
        <v>1</v>
      </c>
      <c r="F208">
        <v>30</v>
      </c>
      <c r="G208">
        <f t="shared" si="9"/>
        <v>11</v>
      </c>
      <c r="H208">
        <f t="shared" si="10"/>
        <v>26</v>
      </c>
      <c r="I208" s="2">
        <f t="shared" si="11"/>
        <v>42.307692307692307</v>
      </c>
    </row>
    <row r="209" spans="1:9" x14ac:dyDescent="0.3">
      <c r="A209">
        <v>77</v>
      </c>
      <c r="B209" t="s">
        <v>71</v>
      </c>
      <c r="C209" s="2">
        <v>10</v>
      </c>
      <c r="D209" s="2">
        <v>18</v>
      </c>
      <c r="E209">
        <v>1</v>
      </c>
      <c r="F209">
        <v>34</v>
      </c>
      <c r="G209">
        <f t="shared" si="9"/>
        <v>8</v>
      </c>
      <c r="H209">
        <f t="shared" si="10"/>
        <v>18</v>
      </c>
      <c r="I209" s="2">
        <f t="shared" si="11"/>
        <v>44.444444444444443</v>
      </c>
    </row>
    <row r="210" spans="1:9" x14ac:dyDescent="0.3">
      <c r="A210">
        <v>77</v>
      </c>
      <c r="B210" t="s">
        <v>18</v>
      </c>
      <c r="C210" s="2">
        <v>14</v>
      </c>
      <c r="D210" s="2">
        <v>24</v>
      </c>
      <c r="E210">
        <v>2</v>
      </c>
      <c r="F210">
        <v>55</v>
      </c>
      <c r="G210">
        <f t="shared" si="9"/>
        <v>20</v>
      </c>
      <c r="H210">
        <f t="shared" si="10"/>
        <v>48</v>
      </c>
      <c r="I210" s="2">
        <f t="shared" si="11"/>
        <v>41.666666666666671</v>
      </c>
    </row>
    <row r="211" spans="1:9" x14ac:dyDescent="0.3">
      <c r="A211">
        <v>77</v>
      </c>
      <c r="B211" t="s">
        <v>34</v>
      </c>
      <c r="C211" s="2">
        <v>20</v>
      </c>
      <c r="D211" s="2">
        <v>33</v>
      </c>
      <c r="E211">
        <v>1</v>
      </c>
      <c r="F211">
        <v>8</v>
      </c>
      <c r="G211">
        <f t="shared" si="9"/>
        <v>13</v>
      </c>
      <c r="H211">
        <f t="shared" si="10"/>
        <v>33</v>
      </c>
      <c r="I211" s="2">
        <f t="shared" si="11"/>
        <v>39.393939393939391</v>
      </c>
    </row>
    <row r="212" spans="1:9" x14ac:dyDescent="0.3">
      <c r="A212">
        <v>78</v>
      </c>
      <c r="B212" t="s">
        <v>38</v>
      </c>
      <c r="C212" s="2">
        <v>11</v>
      </c>
      <c r="D212" s="2">
        <v>19</v>
      </c>
      <c r="E212">
        <v>3</v>
      </c>
      <c r="F212">
        <v>54</v>
      </c>
      <c r="G212">
        <f t="shared" si="9"/>
        <v>24</v>
      </c>
      <c r="H212">
        <f t="shared" si="10"/>
        <v>57</v>
      </c>
      <c r="I212" s="2">
        <f t="shared" si="11"/>
        <v>42.105263157894733</v>
      </c>
    </row>
    <row r="213" spans="1:9" x14ac:dyDescent="0.3">
      <c r="A213">
        <v>79</v>
      </c>
      <c r="B213" t="s">
        <v>58</v>
      </c>
      <c r="C213" s="2">
        <v>17</v>
      </c>
      <c r="D213" s="2">
        <v>29</v>
      </c>
      <c r="E213">
        <v>3</v>
      </c>
      <c r="F213">
        <v>14</v>
      </c>
      <c r="G213">
        <f t="shared" si="9"/>
        <v>36</v>
      </c>
      <c r="H213">
        <f t="shared" si="10"/>
        <v>87</v>
      </c>
      <c r="I213" s="2">
        <f t="shared" si="11"/>
        <v>41.379310344827587</v>
      </c>
    </row>
    <row r="214" spans="1:9" x14ac:dyDescent="0.3">
      <c r="A214">
        <v>79</v>
      </c>
      <c r="B214" t="s">
        <v>34</v>
      </c>
      <c r="C214" s="2">
        <v>20</v>
      </c>
      <c r="D214" s="2">
        <v>33</v>
      </c>
      <c r="E214">
        <v>3</v>
      </c>
      <c r="F214">
        <v>14</v>
      </c>
      <c r="G214">
        <f t="shared" si="9"/>
        <v>39</v>
      </c>
      <c r="H214">
        <f t="shared" si="10"/>
        <v>99</v>
      </c>
      <c r="I214" s="2">
        <f t="shared" si="11"/>
        <v>39.393939393939391</v>
      </c>
    </row>
    <row r="215" spans="1:9" x14ac:dyDescent="0.3">
      <c r="A215">
        <v>79</v>
      </c>
      <c r="B215" t="s">
        <v>60</v>
      </c>
      <c r="C215" s="2">
        <v>12</v>
      </c>
      <c r="D215" s="2">
        <v>20</v>
      </c>
      <c r="E215">
        <v>3</v>
      </c>
      <c r="F215">
        <v>25</v>
      </c>
      <c r="G215">
        <f t="shared" si="9"/>
        <v>24</v>
      </c>
      <c r="H215">
        <f t="shared" si="10"/>
        <v>60</v>
      </c>
      <c r="I215" s="2">
        <f t="shared" si="11"/>
        <v>40</v>
      </c>
    </row>
    <row r="216" spans="1:9" x14ac:dyDescent="0.3">
      <c r="A216">
        <v>79</v>
      </c>
      <c r="B216" t="s">
        <v>90</v>
      </c>
      <c r="C216" s="2">
        <v>13</v>
      </c>
      <c r="D216" s="2">
        <v>21</v>
      </c>
      <c r="E216">
        <v>3</v>
      </c>
      <c r="F216">
        <v>43</v>
      </c>
      <c r="G216">
        <f t="shared" si="9"/>
        <v>24</v>
      </c>
      <c r="H216">
        <f t="shared" si="10"/>
        <v>63</v>
      </c>
      <c r="I216" s="2">
        <f t="shared" si="11"/>
        <v>38.095238095238095</v>
      </c>
    </row>
    <row r="217" spans="1:9" x14ac:dyDescent="0.3">
      <c r="A217">
        <v>80</v>
      </c>
      <c r="B217" t="s">
        <v>47</v>
      </c>
      <c r="C217" s="2">
        <v>13</v>
      </c>
      <c r="D217" s="2">
        <v>22</v>
      </c>
      <c r="E217">
        <v>2</v>
      </c>
      <c r="F217">
        <v>5</v>
      </c>
      <c r="G217">
        <f t="shared" si="9"/>
        <v>18</v>
      </c>
      <c r="H217">
        <f t="shared" si="10"/>
        <v>44</v>
      </c>
      <c r="I217" s="2">
        <f t="shared" si="11"/>
        <v>40.909090909090914</v>
      </c>
    </row>
    <row r="218" spans="1:9" x14ac:dyDescent="0.3">
      <c r="A218">
        <v>80</v>
      </c>
      <c r="B218" t="s">
        <v>58</v>
      </c>
      <c r="C218" s="2">
        <v>17</v>
      </c>
      <c r="D218" s="2">
        <v>29</v>
      </c>
      <c r="E218">
        <v>1</v>
      </c>
      <c r="F218">
        <v>34</v>
      </c>
      <c r="G218">
        <f t="shared" si="9"/>
        <v>12</v>
      </c>
      <c r="H218">
        <f t="shared" si="10"/>
        <v>29</v>
      </c>
      <c r="I218" s="2">
        <f t="shared" si="11"/>
        <v>41.379310344827587</v>
      </c>
    </row>
    <row r="219" spans="1:9" x14ac:dyDescent="0.3">
      <c r="A219">
        <v>80</v>
      </c>
      <c r="B219" t="s">
        <v>18</v>
      </c>
      <c r="C219" s="2">
        <v>14</v>
      </c>
      <c r="D219" s="2">
        <v>24</v>
      </c>
      <c r="E219">
        <v>2</v>
      </c>
      <c r="F219">
        <v>28</v>
      </c>
      <c r="G219">
        <f t="shared" si="9"/>
        <v>20</v>
      </c>
      <c r="H219">
        <f t="shared" si="10"/>
        <v>48</v>
      </c>
      <c r="I219" s="2">
        <f t="shared" si="11"/>
        <v>41.666666666666671</v>
      </c>
    </row>
    <row r="220" spans="1:9" x14ac:dyDescent="0.3">
      <c r="A220">
        <v>81</v>
      </c>
      <c r="B220" t="s">
        <v>24</v>
      </c>
      <c r="C220" s="2">
        <v>19</v>
      </c>
      <c r="D220" s="2">
        <v>31</v>
      </c>
      <c r="E220">
        <v>2</v>
      </c>
      <c r="F220">
        <v>59</v>
      </c>
      <c r="G220">
        <f t="shared" si="9"/>
        <v>24</v>
      </c>
      <c r="H220">
        <f t="shared" si="10"/>
        <v>62</v>
      </c>
      <c r="I220" s="2">
        <f t="shared" si="11"/>
        <v>38.70967741935484</v>
      </c>
    </row>
    <row r="221" spans="1:9" x14ac:dyDescent="0.3">
      <c r="A221">
        <v>82</v>
      </c>
      <c r="B221" t="s">
        <v>81</v>
      </c>
      <c r="C221" s="2">
        <v>15</v>
      </c>
      <c r="D221" s="2">
        <v>25</v>
      </c>
      <c r="E221">
        <v>2</v>
      </c>
      <c r="F221">
        <v>11</v>
      </c>
      <c r="G221">
        <f t="shared" si="9"/>
        <v>20</v>
      </c>
      <c r="H221">
        <f t="shared" si="10"/>
        <v>50</v>
      </c>
      <c r="I221" s="2">
        <f t="shared" si="11"/>
        <v>40</v>
      </c>
    </row>
    <row r="222" spans="1:9" x14ac:dyDescent="0.3">
      <c r="A222">
        <v>82</v>
      </c>
      <c r="B222" t="s">
        <v>50</v>
      </c>
      <c r="C222" s="2">
        <v>18</v>
      </c>
      <c r="D222" s="2">
        <v>30</v>
      </c>
      <c r="E222">
        <v>1</v>
      </c>
      <c r="F222">
        <v>8</v>
      </c>
      <c r="G222">
        <f t="shared" si="9"/>
        <v>12</v>
      </c>
      <c r="H222">
        <f t="shared" si="10"/>
        <v>30</v>
      </c>
      <c r="I222" s="2">
        <f t="shared" si="11"/>
        <v>40</v>
      </c>
    </row>
    <row r="223" spans="1:9" x14ac:dyDescent="0.3">
      <c r="A223">
        <v>83</v>
      </c>
      <c r="B223" t="s">
        <v>102</v>
      </c>
      <c r="C223" s="2">
        <v>16</v>
      </c>
      <c r="D223" s="2">
        <v>27</v>
      </c>
      <c r="E223">
        <v>2</v>
      </c>
      <c r="F223">
        <v>14</v>
      </c>
      <c r="G223">
        <f t="shared" si="9"/>
        <v>22</v>
      </c>
      <c r="H223">
        <f t="shared" si="10"/>
        <v>54</v>
      </c>
      <c r="I223" s="2">
        <f t="shared" si="11"/>
        <v>40.74074074074074</v>
      </c>
    </row>
    <row r="224" spans="1:9" x14ac:dyDescent="0.3">
      <c r="A224">
        <v>83</v>
      </c>
      <c r="B224" t="s">
        <v>60</v>
      </c>
      <c r="C224" s="2">
        <v>12</v>
      </c>
      <c r="D224" s="2">
        <v>20</v>
      </c>
      <c r="E224">
        <v>1</v>
      </c>
      <c r="F224">
        <v>30</v>
      </c>
      <c r="G224">
        <f t="shared" si="9"/>
        <v>8</v>
      </c>
      <c r="H224">
        <f t="shared" si="10"/>
        <v>20</v>
      </c>
      <c r="I224" s="2">
        <f t="shared" si="11"/>
        <v>40</v>
      </c>
    </row>
    <row r="225" spans="1:9" x14ac:dyDescent="0.3">
      <c r="A225">
        <v>83</v>
      </c>
      <c r="B225" t="s">
        <v>45</v>
      </c>
      <c r="C225" s="2">
        <v>19</v>
      </c>
      <c r="D225" s="2">
        <v>32</v>
      </c>
      <c r="E225">
        <v>3</v>
      </c>
      <c r="F225">
        <v>50</v>
      </c>
      <c r="G225">
        <f t="shared" si="9"/>
        <v>39</v>
      </c>
      <c r="H225">
        <f t="shared" si="10"/>
        <v>96</v>
      </c>
      <c r="I225" s="2">
        <f t="shared" si="11"/>
        <v>40.625</v>
      </c>
    </row>
    <row r="226" spans="1:9" x14ac:dyDescent="0.3">
      <c r="A226">
        <v>84</v>
      </c>
      <c r="B226" t="s">
        <v>50</v>
      </c>
      <c r="C226" s="2">
        <v>18</v>
      </c>
      <c r="D226" s="2">
        <v>30</v>
      </c>
      <c r="E226">
        <v>2</v>
      </c>
      <c r="F226">
        <v>10</v>
      </c>
      <c r="G226">
        <f t="shared" si="9"/>
        <v>24</v>
      </c>
      <c r="H226">
        <f t="shared" si="10"/>
        <v>60</v>
      </c>
      <c r="I226" s="2">
        <f t="shared" si="11"/>
        <v>40</v>
      </c>
    </row>
    <row r="227" spans="1:9" x14ac:dyDescent="0.3">
      <c r="A227">
        <v>85</v>
      </c>
      <c r="B227" t="s">
        <v>55</v>
      </c>
      <c r="C227" s="2">
        <v>16</v>
      </c>
      <c r="D227" s="2">
        <v>28</v>
      </c>
      <c r="E227">
        <v>3</v>
      </c>
      <c r="F227">
        <v>26</v>
      </c>
      <c r="G227">
        <f t="shared" si="9"/>
        <v>36</v>
      </c>
      <c r="H227">
        <f t="shared" si="10"/>
        <v>84</v>
      </c>
      <c r="I227" s="2">
        <f t="shared" si="11"/>
        <v>42.857142857142854</v>
      </c>
    </row>
    <row r="228" spans="1:9" x14ac:dyDescent="0.3">
      <c r="A228">
        <v>85</v>
      </c>
      <c r="B228" t="s">
        <v>93</v>
      </c>
      <c r="C228" s="2">
        <v>22</v>
      </c>
      <c r="D228" s="2">
        <v>36</v>
      </c>
      <c r="E228">
        <v>2</v>
      </c>
      <c r="F228">
        <v>33</v>
      </c>
      <c r="G228">
        <f t="shared" si="9"/>
        <v>28</v>
      </c>
      <c r="H228">
        <f t="shared" si="10"/>
        <v>72</v>
      </c>
      <c r="I228" s="2">
        <f t="shared" si="11"/>
        <v>38.888888888888893</v>
      </c>
    </row>
    <row r="229" spans="1:9" x14ac:dyDescent="0.3">
      <c r="A229">
        <v>85</v>
      </c>
      <c r="B229" t="s">
        <v>60</v>
      </c>
      <c r="C229" s="2">
        <v>12</v>
      </c>
      <c r="D229" s="2">
        <v>20</v>
      </c>
      <c r="E229">
        <v>1</v>
      </c>
      <c r="F229">
        <v>54</v>
      </c>
      <c r="G229">
        <f t="shared" si="9"/>
        <v>8</v>
      </c>
      <c r="H229">
        <f t="shared" si="10"/>
        <v>20</v>
      </c>
      <c r="I229" s="2">
        <f t="shared" si="11"/>
        <v>40</v>
      </c>
    </row>
    <row r="230" spans="1:9" x14ac:dyDescent="0.3">
      <c r="A230">
        <v>85</v>
      </c>
      <c r="B230" t="s">
        <v>45</v>
      </c>
      <c r="C230" s="2">
        <v>19</v>
      </c>
      <c r="D230" s="2">
        <v>32</v>
      </c>
      <c r="E230">
        <v>1</v>
      </c>
      <c r="F230">
        <v>29</v>
      </c>
      <c r="G230">
        <f t="shared" si="9"/>
        <v>13</v>
      </c>
      <c r="H230">
        <f t="shared" si="10"/>
        <v>32</v>
      </c>
      <c r="I230" s="2">
        <f t="shared" si="11"/>
        <v>40.625</v>
      </c>
    </row>
    <row r="231" spans="1:9" x14ac:dyDescent="0.3">
      <c r="A231">
        <v>86</v>
      </c>
      <c r="B231" t="s">
        <v>81</v>
      </c>
      <c r="C231" s="2">
        <v>15</v>
      </c>
      <c r="D231" s="2">
        <v>25</v>
      </c>
      <c r="E231">
        <v>2</v>
      </c>
      <c r="F231">
        <v>8</v>
      </c>
      <c r="G231">
        <f t="shared" si="9"/>
        <v>20</v>
      </c>
      <c r="H231">
        <f t="shared" si="10"/>
        <v>50</v>
      </c>
      <c r="I231" s="2">
        <f t="shared" si="11"/>
        <v>40</v>
      </c>
    </row>
    <row r="232" spans="1:9" x14ac:dyDescent="0.3">
      <c r="A232">
        <v>87</v>
      </c>
      <c r="B232" t="s">
        <v>71</v>
      </c>
      <c r="C232" s="2">
        <v>10</v>
      </c>
      <c r="D232" s="2">
        <v>18</v>
      </c>
      <c r="E232">
        <v>2</v>
      </c>
      <c r="F232">
        <v>55</v>
      </c>
      <c r="G232">
        <f t="shared" si="9"/>
        <v>16</v>
      </c>
      <c r="H232">
        <f t="shared" si="10"/>
        <v>36</v>
      </c>
      <c r="I232" s="2">
        <f t="shared" si="11"/>
        <v>44.444444444444443</v>
      </c>
    </row>
    <row r="233" spans="1:9" x14ac:dyDescent="0.3">
      <c r="A233">
        <v>87</v>
      </c>
      <c r="B233" t="s">
        <v>45</v>
      </c>
      <c r="C233" s="2">
        <v>19</v>
      </c>
      <c r="D233" s="2">
        <v>32</v>
      </c>
      <c r="E233">
        <v>1</v>
      </c>
      <c r="F233">
        <v>5</v>
      </c>
      <c r="G233">
        <f t="shared" si="9"/>
        <v>13</v>
      </c>
      <c r="H233">
        <f t="shared" si="10"/>
        <v>32</v>
      </c>
      <c r="I233" s="2">
        <f t="shared" si="11"/>
        <v>40.625</v>
      </c>
    </row>
    <row r="234" spans="1:9" x14ac:dyDescent="0.3">
      <c r="A234">
        <v>87</v>
      </c>
      <c r="B234" t="s">
        <v>24</v>
      </c>
      <c r="C234" s="2">
        <v>19</v>
      </c>
      <c r="D234" s="2">
        <v>31</v>
      </c>
      <c r="E234">
        <v>1</v>
      </c>
      <c r="F234">
        <v>11</v>
      </c>
      <c r="G234">
        <f t="shared" si="9"/>
        <v>12</v>
      </c>
      <c r="H234">
        <f t="shared" si="10"/>
        <v>31</v>
      </c>
      <c r="I234" s="2">
        <f t="shared" si="11"/>
        <v>38.70967741935484</v>
      </c>
    </row>
    <row r="235" spans="1:9" x14ac:dyDescent="0.3">
      <c r="A235">
        <v>88</v>
      </c>
      <c r="B235" t="s">
        <v>30</v>
      </c>
      <c r="C235" s="2">
        <v>25</v>
      </c>
      <c r="D235" s="2">
        <v>40</v>
      </c>
      <c r="E235">
        <v>1</v>
      </c>
      <c r="F235">
        <v>12</v>
      </c>
      <c r="G235">
        <f t="shared" si="9"/>
        <v>15</v>
      </c>
      <c r="H235">
        <f t="shared" si="10"/>
        <v>40</v>
      </c>
      <c r="I235" s="2">
        <f t="shared" si="11"/>
        <v>37.5</v>
      </c>
    </row>
    <row r="236" spans="1:9" x14ac:dyDescent="0.3">
      <c r="A236">
        <v>88</v>
      </c>
      <c r="B236" t="s">
        <v>38</v>
      </c>
      <c r="C236" s="2">
        <v>11</v>
      </c>
      <c r="D236" s="2">
        <v>19</v>
      </c>
      <c r="E236">
        <v>3</v>
      </c>
      <c r="F236">
        <v>46</v>
      </c>
      <c r="G236">
        <f t="shared" si="9"/>
        <v>24</v>
      </c>
      <c r="H236">
        <f t="shared" si="10"/>
        <v>57</v>
      </c>
      <c r="I236" s="2">
        <f t="shared" si="11"/>
        <v>42.105263157894733</v>
      </c>
    </row>
    <row r="237" spans="1:9" x14ac:dyDescent="0.3">
      <c r="A237">
        <v>88</v>
      </c>
      <c r="B237" t="s">
        <v>74</v>
      </c>
      <c r="C237" s="2">
        <v>15</v>
      </c>
      <c r="D237" s="2">
        <v>26</v>
      </c>
      <c r="E237">
        <v>1</v>
      </c>
      <c r="F237">
        <v>59</v>
      </c>
      <c r="G237">
        <f t="shared" si="9"/>
        <v>11</v>
      </c>
      <c r="H237">
        <f t="shared" si="10"/>
        <v>26</v>
      </c>
      <c r="I237" s="2">
        <f t="shared" si="11"/>
        <v>42.307692307692307</v>
      </c>
    </row>
    <row r="238" spans="1:9" x14ac:dyDescent="0.3">
      <c r="A238">
        <v>89</v>
      </c>
      <c r="B238" t="s">
        <v>106</v>
      </c>
      <c r="C238" s="2">
        <v>14</v>
      </c>
      <c r="D238" s="2">
        <v>23</v>
      </c>
      <c r="E238">
        <v>3</v>
      </c>
      <c r="F238">
        <v>44</v>
      </c>
      <c r="G238">
        <f t="shared" si="9"/>
        <v>27</v>
      </c>
      <c r="H238">
        <f t="shared" si="10"/>
        <v>69</v>
      </c>
      <c r="I238" s="2">
        <f t="shared" si="11"/>
        <v>39.130434782608695</v>
      </c>
    </row>
    <row r="239" spans="1:9" x14ac:dyDescent="0.3">
      <c r="A239">
        <v>89</v>
      </c>
      <c r="B239" t="s">
        <v>53</v>
      </c>
      <c r="C239" s="2">
        <v>20</v>
      </c>
      <c r="D239" s="2">
        <v>34</v>
      </c>
      <c r="E239">
        <v>2</v>
      </c>
      <c r="F239">
        <v>58</v>
      </c>
      <c r="G239">
        <f t="shared" si="9"/>
        <v>28</v>
      </c>
      <c r="H239">
        <f t="shared" si="10"/>
        <v>68</v>
      </c>
      <c r="I239" s="2">
        <f t="shared" si="11"/>
        <v>41.17647058823529</v>
      </c>
    </row>
    <row r="240" spans="1:9" x14ac:dyDescent="0.3">
      <c r="A240">
        <v>89</v>
      </c>
      <c r="B240" t="s">
        <v>47</v>
      </c>
      <c r="C240" s="2">
        <v>13</v>
      </c>
      <c r="D240" s="2">
        <v>22</v>
      </c>
      <c r="E240">
        <v>1</v>
      </c>
      <c r="F240">
        <v>40</v>
      </c>
      <c r="G240">
        <f t="shared" si="9"/>
        <v>9</v>
      </c>
      <c r="H240">
        <f t="shared" si="10"/>
        <v>22</v>
      </c>
      <c r="I240" s="2">
        <f t="shared" si="11"/>
        <v>40.909090909090914</v>
      </c>
    </row>
    <row r="241" spans="1:9" x14ac:dyDescent="0.3">
      <c r="A241">
        <v>90</v>
      </c>
      <c r="B241" t="s">
        <v>53</v>
      </c>
      <c r="C241" s="2">
        <v>20</v>
      </c>
      <c r="D241" s="2">
        <v>34</v>
      </c>
      <c r="E241">
        <v>1</v>
      </c>
      <c r="F241">
        <v>48</v>
      </c>
      <c r="G241">
        <f t="shared" si="9"/>
        <v>14</v>
      </c>
      <c r="H241">
        <f t="shared" si="10"/>
        <v>34</v>
      </c>
      <c r="I241" s="2">
        <f t="shared" si="11"/>
        <v>41.17647058823529</v>
      </c>
    </row>
    <row r="242" spans="1:9" x14ac:dyDescent="0.3">
      <c r="A242">
        <v>91</v>
      </c>
      <c r="B242" t="s">
        <v>41</v>
      </c>
      <c r="C242" s="2">
        <v>21</v>
      </c>
      <c r="D242" s="2">
        <v>35</v>
      </c>
      <c r="E242">
        <v>3</v>
      </c>
      <c r="F242">
        <v>21</v>
      </c>
      <c r="G242">
        <f t="shared" si="9"/>
        <v>42</v>
      </c>
      <c r="H242">
        <f t="shared" si="10"/>
        <v>105</v>
      </c>
      <c r="I242" s="2">
        <f t="shared" si="11"/>
        <v>40</v>
      </c>
    </row>
    <row r="243" spans="1:9" x14ac:dyDescent="0.3">
      <c r="A243">
        <v>91</v>
      </c>
      <c r="B243" t="s">
        <v>90</v>
      </c>
      <c r="C243" s="2">
        <v>13</v>
      </c>
      <c r="D243" s="2">
        <v>21</v>
      </c>
      <c r="E243">
        <v>3</v>
      </c>
      <c r="F243">
        <v>52</v>
      </c>
      <c r="G243">
        <f t="shared" si="9"/>
        <v>24</v>
      </c>
      <c r="H243">
        <f t="shared" si="10"/>
        <v>63</v>
      </c>
      <c r="I243" s="2">
        <f t="shared" si="11"/>
        <v>38.095238095238095</v>
      </c>
    </row>
    <row r="244" spans="1:9" x14ac:dyDescent="0.3">
      <c r="A244">
        <v>91</v>
      </c>
      <c r="B244" t="s">
        <v>47</v>
      </c>
      <c r="C244" s="2">
        <v>13</v>
      </c>
      <c r="D244" s="2">
        <v>22</v>
      </c>
      <c r="E244">
        <v>2</v>
      </c>
      <c r="F244">
        <v>11</v>
      </c>
      <c r="G244">
        <f t="shared" si="9"/>
        <v>18</v>
      </c>
      <c r="H244">
        <f t="shared" si="10"/>
        <v>44</v>
      </c>
      <c r="I244" s="2">
        <f t="shared" si="11"/>
        <v>40.909090909090914</v>
      </c>
    </row>
    <row r="245" spans="1:9" x14ac:dyDescent="0.3">
      <c r="A245">
        <v>91</v>
      </c>
      <c r="B245" t="s">
        <v>102</v>
      </c>
      <c r="C245" s="2">
        <v>16</v>
      </c>
      <c r="D245" s="2">
        <v>27</v>
      </c>
      <c r="E245">
        <v>3</v>
      </c>
      <c r="F245">
        <v>48</v>
      </c>
      <c r="G245">
        <f t="shared" si="9"/>
        <v>33</v>
      </c>
      <c r="H245">
        <f t="shared" si="10"/>
        <v>81</v>
      </c>
      <c r="I245" s="2">
        <f t="shared" si="11"/>
        <v>40.74074074074074</v>
      </c>
    </row>
    <row r="246" spans="1:9" x14ac:dyDescent="0.3">
      <c r="A246">
        <v>92</v>
      </c>
      <c r="B246" t="s">
        <v>58</v>
      </c>
      <c r="C246" s="2">
        <v>17</v>
      </c>
      <c r="D246" s="2">
        <v>29</v>
      </c>
      <c r="E246">
        <v>2</v>
      </c>
      <c r="F246">
        <v>36</v>
      </c>
      <c r="G246">
        <f t="shared" si="9"/>
        <v>24</v>
      </c>
      <c r="H246">
        <f t="shared" si="10"/>
        <v>58</v>
      </c>
      <c r="I246" s="2">
        <f t="shared" si="11"/>
        <v>41.379310344827587</v>
      </c>
    </row>
    <row r="247" spans="1:9" x14ac:dyDescent="0.3">
      <c r="A247">
        <v>92</v>
      </c>
      <c r="B247" t="s">
        <v>18</v>
      </c>
      <c r="C247" s="2">
        <v>14</v>
      </c>
      <c r="D247" s="2">
        <v>24</v>
      </c>
      <c r="E247">
        <v>1</v>
      </c>
      <c r="F247">
        <v>6</v>
      </c>
      <c r="G247">
        <f t="shared" si="9"/>
        <v>10</v>
      </c>
      <c r="H247">
        <f t="shared" si="10"/>
        <v>24</v>
      </c>
      <c r="I247" s="2">
        <f t="shared" si="11"/>
        <v>41.666666666666671</v>
      </c>
    </row>
    <row r="248" spans="1:9" x14ac:dyDescent="0.3">
      <c r="A248">
        <v>93</v>
      </c>
      <c r="B248" t="s">
        <v>58</v>
      </c>
      <c r="C248" s="2">
        <v>17</v>
      </c>
      <c r="D248" s="2">
        <v>29</v>
      </c>
      <c r="E248">
        <v>1</v>
      </c>
      <c r="F248">
        <v>18</v>
      </c>
      <c r="G248">
        <f t="shared" si="9"/>
        <v>12</v>
      </c>
      <c r="H248">
        <f t="shared" si="10"/>
        <v>29</v>
      </c>
      <c r="I248" s="2">
        <f t="shared" si="11"/>
        <v>41.379310344827587</v>
      </c>
    </row>
    <row r="249" spans="1:9" x14ac:dyDescent="0.3">
      <c r="A249">
        <v>94</v>
      </c>
      <c r="B249" t="s">
        <v>50</v>
      </c>
      <c r="C249" s="2">
        <v>18</v>
      </c>
      <c r="D249" s="2">
        <v>30</v>
      </c>
      <c r="E249">
        <v>3</v>
      </c>
      <c r="F249">
        <v>19</v>
      </c>
      <c r="G249">
        <f t="shared" si="9"/>
        <v>36</v>
      </c>
      <c r="H249">
        <f t="shared" si="10"/>
        <v>90</v>
      </c>
      <c r="I249" s="2">
        <f t="shared" si="11"/>
        <v>40</v>
      </c>
    </row>
    <row r="250" spans="1:9" x14ac:dyDescent="0.3">
      <c r="A250">
        <v>94</v>
      </c>
      <c r="B250" t="s">
        <v>45</v>
      </c>
      <c r="C250" s="2">
        <v>19</v>
      </c>
      <c r="D250" s="2">
        <v>32</v>
      </c>
      <c r="E250">
        <v>2</v>
      </c>
      <c r="F250">
        <v>56</v>
      </c>
      <c r="G250">
        <f t="shared" si="9"/>
        <v>26</v>
      </c>
      <c r="H250">
        <f t="shared" si="10"/>
        <v>64</v>
      </c>
      <c r="I250" s="2">
        <f t="shared" si="11"/>
        <v>40.625</v>
      </c>
    </row>
    <row r="251" spans="1:9" x14ac:dyDescent="0.3">
      <c r="A251">
        <v>94</v>
      </c>
      <c r="B251" t="s">
        <v>34</v>
      </c>
      <c r="C251" s="2">
        <v>20</v>
      </c>
      <c r="D251" s="2">
        <v>33</v>
      </c>
      <c r="E251">
        <v>3</v>
      </c>
      <c r="F251">
        <v>54</v>
      </c>
      <c r="G251">
        <f t="shared" si="9"/>
        <v>39</v>
      </c>
      <c r="H251">
        <f t="shared" si="10"/>
        <v>99</v>
      </c>
      <c r="I251" s="2">
        <f t="shared" si="11"/>
        <v>39.393939393939391</v>
      </c>
    </row>
    <row r="252" spans="1:9" x14ac:dyDescent="0.3">
      <c r="A252">
        <v>95</v>
      </c>
      <c r="B252" t="s">
        <v>38</v>
      </c>
      <c r="C252" s="2">
        <v>11</v>
      </c>
      <c r="D252" s="2">
        <v>19</v>
      </c>
      <c r="E252">
        <v>3</v>
      </c>
      <c r="F252">
        <v>19</v>
      </c>
      <c r="G252">
        <f t="shared" si="9"/>
        <v>24</v>
      </c>
      <c r="H252">
        <f t="shared" si="10"/>
        <v>57</v>
      </c>
      <c r="I252" s="2">
        <f t="shared" si="11"/>
        <v>42.105263157894733</v>
      </c>
    </row>
    <row r="253" spans="1:9" x14ac:dyDescent="0.3">
      <c r="A253">
        <v>95</v>
      </c>
      <c r="B253" t="s">
        <v>45</v>
      </c>
      <c r="C253" s="2">
        <v>19</v>
      </c>
      <c r="D253" s="2">
        <v>32</v>
      </c>
      <c r="E253">
        <v>3</v>
      </c>
      <c r="F253">
        <v>22</v>
      </c>
      <c r="G253">
        <f t="shared" si="9"/>
        <v>39</v>
      </c>
      <c r="H253">
        <f t="shared" si="10"/>
        <v>96</v>
      </c>
      <c r="I253" s="2">
        <f t="shared" si="11"/>
        <v>40.625</v>
      </c>
    </row>
    <row r="254" spans="1:9" x14ac:dyDescent="0.3">
      <c r="A254">
        <v>96</v>
      </c>
      <c r="B254" t="s">
        <v>34</v>
      </c>
      <c r="C254" s="2">
        <v>20</v>
      </c>
      <c r="D254" s="2">
        <v>33</v>
      </c>
      <c r="E254">
        <v>2</v>
      </c>
      <c r="F254">
        <v>47</v>
      </c>
      <c r="G254">
        <f t="shared" si="9"/>
        <v>26</v>
      </c>
      <c r="H254">
        <f t="shared" si="10"/>
        <v>66</v>
      </c>
      <c r="I254" s="2">
        <f t="shared" si="11"/>
        <v>39.393939393939391</v>
      </c>
    </row>
    <row r="255" spans="1:9" x14ac:dyDescent="0.3">
      <c r="A255">
        <v>96</v>
      </c>
      <c r="B255" t="s">
        <v>38</v>
      </c>
      <c r="C255" s="2">
        <v>11</v>
      </c>
      <c r="D255" s="2">
        <v>19</v>
      </c>
      <c r="E255">
        <v>2</v>
      </c>
      <c r="F255">
        <v>10</v>
      </c>
      <c r="G255">
        <f t="shared" si="9"/>
        <v>16</v>
      </c>
      <c r="H255">
        <f t="shared" si="10"/>
        <v>38</v>
      </c>
      <c r="I255" s="2">
        <f t="shared" si="11"/>
        <v>42.105263157894733</v>
      </c>
    </row>
    <row r="256" spans="1:9" x14ac:dyDescent="0.3">
      <c r="A256">
        <v>96</v>
      </c>
      <c r="B256" t="s">
        <v>18</v>
      </c>
      <c r="C256" s="2">
        <v>14</v>
      </c>
      <c r="D256" s="2">
        <v>24</v>
      </c>
      <c r="E256">
        <v>3</v>
      </c>
      <c r="F256">
        <v>19</v>
      </c>
      <c r="G256">
        <f t="shared" si="9"/>
        <v>30</v>
      </c>
      <c r="H256">
        <f t="shared" si="10"/>
        <v>72</v>
      </c>
      <c r="I256" s="2">
        <f t="shared" si="11"/>
        <v>41.666666666666671</v>
      </c>
    </row>
    <row r="257" spans="1:9" x14ac:dyDescent="0.3">
      <c r="A257">
        <v>97</v>
      </c>
      <c r="B257" t="s">
        <v>74</v>
      </c>
      <c r="C257" s="2">
        <v>15</v>
      </c>
      <c r="D257" s="2">
        <v>26</v>
      </c>
      <c r="E257">
        <v>1</v>
      </c>
      <c r="F257">
        <v>17</v>
      </c>
      <c r="G257">
        <f t="shared" si="9"/>
        <v>11</v>
      </c>
      <c r="H257">
        <f t="shared" si="10"/>
        <v>26</v>
      </c>
      <c r="I257" s="2">
        <f t="shared" si="11"/>
        <v>42.307692307692307</v>
      </c>
    </row>
    <row r="258" spans="1:9" x14ac:dyDescent="0.3">
      <c r="A258">
        <v>97</v>
      </c>
      <c r="B258" t="s">
        <v>60</v>
      </c>
      <c r="C258" s="2">
        <v>12</v>
      </c>
      <c r="D258" s="2">
        <v>20</v>
      </c>
      <c r="E258">
        <v>3</v>
      </c>
      <c r="F258">
        <v>5</v>
      </c>
      <c r="G258">
        <f t="shared" ref="G258:G321" si="12">SUM(D258-C258)*E258</f>
        <v>24</v>
      </c>
      <c r="H258">
        <f t="shared" ref="H258:H321" si="13">(D258*E258)</f>
        <v>60</v>
      </c>
      <c r="I258" s="2">
        <f t="shared" ref="I258:I321" si="14">(G258/H258*100)</f>
        <v>40</v>
      </c>
    </row>
    <row r="259" spans="1:9" x14ac:dyDescent="0.3">
      <c r="A259">
        <v>97</v>
      </c>
      <c r="B259" t="s">
        <v>53</v>
      </c>
      <c r="C259" s="2">
        <v>20</v>
      </c>
      <c r="D259" s="2">
        <v>34</v>
      </c>
      <c r="E259">
        <v>3</v>
      </c>
      <c r="F259">
        <v>57</v>
      </c>
      <c r="G259">
        <f t="shared" si="12"/>
        <v>42</v>
      </c>
      <c r="H259">
        <f t="shared" si="13"/>
        <v>102</v>
      </c>
      <c r="I259" s="2">
        <f t="shared" si="14"/>
        <v>41.17647058823529</v>
      </c>
    </row>
    <row r="260" spans="1:9" x14ac:dyDescent="0.3">
      <c r="A260">
        <v>98</v>
      </c>
      <c r="B260" t="s">
        <v>60</v>
      </c>
      <c r="C260" s="2">
        <v>12</v>
      </c>
      <c r="D260" s="2">
        <v>20</v>
      </c>
      <c r="E260">
        <v>3</v>
      </c>
      <c r="F260">
        <v>56</v>
      </c>
      <c r="G260">
        <f t="shared" si="12"/>
        <v>24</v>
      </c>
      <c r="H260">
        <f t="shared" si="13"/>
        <v>60</v>
      </c>
      <c r="I260" s="2">
        <f t="shared" si="14"/>
        <v>40</v>
      </c>
    </row>
    <row r="261" spans="1:9" x14ac:dyDescent="0.3">
      <c r="A261">
        <v>98</v>
      </c>
      <c r="B261" t="s">
        <v>58</v>
      </c>
      <c r="C261" s="2">
        <v>17</v>
      </c>
      <c r="D261" s="2">
        <v>29</v>
      </c>
      <c r="E261">
        <v>3</v>
      </c>
      <c r="F261">
        <v>33</v>
      </c>
      <c r="G261">
        <f t="shared" si="12"/>
        <v>36</v>
      </c>
      <c r="H261">
        <f t="shared" si="13"/>
        <v>87</v>
      </c>
      <c r="I261" s="2">
        <f t="shared" si="14"/>
        <v>41.379310344827587</v>
      </c>
    </row>
    <row r="262" spans="1:9" x14ac:dyDescent="0.3">
      <c r="A262">
        <v>98</v>
      </c>
      <c r="B262" t="s">
        <v>38</v>
      </c>
      <c r="C262" s="2">
        <v>11</v>
      </c>
      <c r="D262" s="2">
        <v>19</v>
      </c>
      <c r="E262">
        <v>1</v>
      </c>
      <c r="F262">
        <v>51</v>
      </c>
      <c r="G262">
        <f t="shared" si="12"/>
        <v>8</v>
      </c>
      <c r="H262">
        <f t="shared" si="13"/>
        <v>19</v>
      </c>
      <c r="I262" s="2">
        <f t="shared" si="14"/>
        <v>42.105263157894733</v>
      </c>
    </row>
    <row r="263" spans="1:9" x14ac:dyDescent="0.3">
      <c r="A263">
        <v>99</v>
      </c>
      <c r="B263" t="s">
        <v>50</v>
      </c>
      <c r="C263" s="2">
        <v>18</v>
      </c>
      <c r="D263" s="2">
        <v>30</v>
      </c>
      <c r="E263">
        <v>2</v>
      </c>
      <c r="F263">
        <v>27</v>
      </c>
      <c r="G263">
        <f t="shared" si="12"/>
        <v>24</v>
      </c>
      <c r="H263">
        <f t="shared" si="13"/>
        <v>60</v>
      </c>
      <c r="I263" s="2">
        <f t="shared" si="14"/>
        <v>40</v>
      </c>
    </row>
    <row r="264" spans="1:9" x14ac:dyDescent="0.3">
      <c r="A264">
        <v>99</v>
      </c>
      <c r="B264" t="s">
        <v>24</v>
      </c>
      <c r="C264" s="2">
        <v>19</v>
      </c>
      <c r="D264" s="2">
        <v>31</v>
      </c>
      <c r="E264">
        <v>1</v>
      </c>
      <c r="F264">
        <v>5</v>
      </c>
      <c r="G264">
        <f t="shared" si="12"/>
        <v>12</v>
      </c>
      <c r="H264">
        <f t="shared" si="13"/>
        <v>31</v>
      </c>
      <c r="I264" s="2">
        <f t="shared" si="14"/>
        <v>38.70967741935484</v>
      </c>
    </row>
    <row r="265" spans="1:9" x14ac:dyDescent="0.3">
      <c r="A265">
        <v>99</v>
      </c>
      <c r="B265" t="s">
        <v>38</v>
      </c>
      <c r="C265" s="2">
        <v>11</v>
      </c>
      <c r="D265" s="2">
        <v>19</v>
      </c>
      <c r="E265">
        <v>1</v>
      </c>
      <c r="F265">
        <v>9</v>
      </c>
      <c r="G265">
        <f t="shared" si="12"/>
        <v>8</v>
      </c>
      <c r="H265">
        <f t="shared" si="13"/>
        <v>19</v>
      </c>
      <c r="I265" s="2">
        <f t="shared" si="14"/>
        <v>42.105263157894733</v>
      </c>
    </row>
    <row r="266" spans="1:9" x14ac:dyDescent="0.3">
      <c r="A266">
        <v>99</v>
      </c>
      <c r="B266" t="s">
        <v>58</v>
      </c>
      <c r="C266" s="2">
        <v>17</v>
      </c>
      <c r="D266" s="2">
        <v>29</v>
      </c>
      <c r="E266">
        <v>1</v>
      </c>
      <c r="F266">
        <v>45</v>
      </c>
      <c r="G266">
        <f t="shared" si="12"/>
        <v>12</v>
      </c>
      <c r="H266">
        <f t="shared" si="13"/>
        <v>29</v>
      </c>
      <c r="I266" s="2">
        <f t="shared" si="14"/>
        <v>41.379310344827587</v>
      </c>
    </row>
    <row r="267" spans="1:9" x14ac:dyDescent="0.3">
      <c r="A267">
        <v>100</v>
      </c>
      <c r="B267" t="s">
        <v>18</v>
      </c>
      <c r="C267" s="2">
        <v>14</v>
      </c>
      <c r="D267" s="2">
        <v>24</v>
      </c>
      <c r="E267">
        <v>3</v>
      </c>
      <c r="F267">
        <v>48</v>
      </c>
      <c r="G267">
        <f t="shared" si="12"/>
        <v>30</v>
      </c>
      <c r="H267">
        <f t="shared" si="13"/>
        <v>72</v>
      </c>
      <c r="I267" s="2">
        <f t="shared" si="14"/>
        <v>41.666666666666671</v>
      </c>
    </row>
    <row r="268" spans="1:9" x14ac:dyDescent="0.3">
      <c r="A268">
        <v>100</v>
      </c>
      <c r="B268" t="s">
        <v>47</v>
      </c>
      <c r="C268" s="2">
        <v>13</v>
      </c>
      <c r="D268" s="2">
        <v>22</v>
      </c>
      <c r="E268">
        <v>2</v>
      </c>
      <c r="F268">
        <v>33</v>
      </c>
      <c r="G268">
        <f t="shared" si="12"/>
        <v>18</v>
      </c>
      <c r="H268">
        <f t="shared" si="13"/>
        <v>44</v>
      </c>
      <c r="I268" s="2">
        <f t="shared" si="14"/>
        <v>40.909090909090914</v>
      </c>
    </row>
    <row r="269" spans="1:9" x14ac:dyDescent="0.3">
      <c r="A269">
        <v>100</v>
      </c>
      <c r="B269" t="s">
        <v>81</v>
      </c>
      <c r="C269" s="2">
        <v>15</v>
      </c>
      <c r="D269" s="2">
        <v>25</v>
      </c>
      <c r="E269">
        <v>2</v>
      </c>
      <c r="F269">
        <v>22</v>
      </c>
      <c r="G269">
        <f t="shared" si="12"/>
        <v>20</v>
      </c>
      <c r="H269">
        <f t="shared" si="13"/>
        <v>50</v>
      </c>
      <c r="I269" s="2">
        <f t="shared" si="14"/>
        <v>40</v>
      </c>
    </row>
    <row r="270" spans="1:9" x14ac:dyDescent="0.3">
      <c r="A270">
        <v>101</v>
      </c>
      <c r="B270" t="s">
        <v>24</v>
      </c>
      <c r="C270" s="2">
        <v>19</v>
      </c>
      <c r="D270" s="2">
        <v>31</v>
      </c>
      <c r="E270">
        <v>1</v>
      </c>
      <c r="F270">
        <v>24</v>
      </c>
      <c r="G270">
        <f t="shared" si="12"/>
        <v>12</v>
      </c>
      <c r="H270">
        <f t="shared" si="13"/>
        <v>31</v>
      </c>
      <c r="I270" s="2">
        <f t="shared" si="14"/>
        <v>38.70967741935484</v>
      </c>
    </row>
    <row r="271" spans="1:9" x14ac:dyDescent="0.3">
      <c r="A271">
        <v>101</v>
      </c>
      <c r="B271" t="s">
        <v>81</v>
      </c>
      <c r="C271" s="2">
        <v>15</v>
      </c>
      <c r="D271" s="2">
        <v>25</v>
      </c>
      <c r="E271">
        <v>2</v>
      </c>
      <c r="F271">
        <v>41</v>
      </c>
      <c r="G271">
        <f t="shared" si="12"/>
        <v>20</v>
      </c>
      <c r="H271">
        <f t="shared" si="13"/>
        <v>50</v>
      </c>
      <c r="I271" s="2">
        <f t="shared" si="14"/>
        <v>40</v>
      </c>
    </row>
    <row r="272" spans="1:9" x14ac:dyDescent="0.3">
      <c r="A272">
        <v>101</v>
      </c>
      <c r="B272" t="s">
        <v>47</v>
      </c>
      <c r="C272" s="2">
        <v>13</v>
      </c>
      <c r="D272" s="2">
        <v>22</v>
      </c>
      <c r="E272">
        <v>1</v>
      </c>
      <c r="F272">
        <v>35</v>
      </c>
      <c r="G272">
        <f t="shared" si="12"/>
        <v>9</v>
      </c>
      <c r="H272">
        <f t="shared" si="13"/>
        <v>22</v>
      </c>
      <c r="I272" s="2">
        <f t="shared" si="14"/>
        <v>40.909090909090914</v>
      </c>
    </row>
    <row r="273" spans="1:9" x14ac:dyDescent="0.3">
      <c r="A273">
        <v>101</v>
      </c>
      <c r="B273" t="s">
        <v>41</v>
      </c>
      <c r="C273" s="2">
        <v>21</v>
      </c>
      <c r="D273" s="2">
        <v>35</v>
      </c>
      <c r="E273">
        <v>1</v>
      </c>
      <c r="F273">
        <v>34</v>
      </c>
      <c r="G273">
        <f t="shared" si="12"/>
        <v>14</v>
      </c>
      <c r="H273">
        <f t="shared" si="13"/>
        <v>35</v>
      </c>
      <c r="I273" s="2">
        <f t="shared" si="14"/>
        <v>40</v>
      </c>
    </row>
    <row r="274" spans="1:9" x14ac:dyDescent="0.3">
      <c r="A274">
        <v>102</v>
      </c>
      <c r="B274" t="s">
        <v>55</v>
      </c>
      <c r="C274" s="2">
        <v>16</v>
      </c>
      <c r="D274" s="2">
        <v>28</v>
      </c>
      <c r="E274">
        <v>3</v>
      </c>
      <c r="F274">
        <v>17</v>
      </c>
      <c r="G274">
        <f t="shared" si="12"/>
        <v>36</v>
      </c>
      <c r="H274">
        <f t="shared" si="13"/>
        <v>84</v>
      </c>
      <c r="I274" s="2">
        <f t="shared" si="14"/>
        <v>42.857142857142854</v>
      </c>
    </row>
    <row r="275" spans="1:9" x14ac:dyDescent="0.3">
      <c r="A275">
        <v>102</v>
      </c>
      <c r="B275" t="s">
        <v>58</v>
      </c>
      <c r="C275" s="2">
        <v>17</v>
      </c>
      <c r="D275" s="2">
        <v>29</v>
      </c>
      <c r="E275">
        <v>3</v>
      </c>
      <c r="F275">
        <v>29</v>
      </c>
      <c r="G275">
        <f t="shared" si="12"/>
        <v>36</v>
      </c>
      <c r="H275">
        <f t="shared" si="13"/>
        <v>87</v>
      </c>
      <c r="I275" s="2">
        <f t="shared" si="14"/>
        <v>41.379310344827587</v>
      </c>
    </row>
    <row r="276" spans="1:9" x14ac:dyDescent="0.3">
      <c r="A276">
        <v>103</v>
      </c>
      <c r="B276" t="s">
        <v>90</v>
      </c>
      <c r="C276" s="2">
        <v>13</v>
      </c>
      <c r="D276" s="2">
        <v>21</v>
      </c>
      <c r="E276">
        <v>1</v>
      </c>
      <c r="F276">
        <v>57</v>
      </c>
      <c r="G276">
        <f t="shared" si="12"/>
        <v>8</v>
      </c>
      <c r="H276">
        <f t="shared" si="13"/>
        <v>21</v>
      </c>
      <c r="I276" s="2">
        <f t="shared" si="14"/>
        <v>38.095238095238095</v>
      </c>
    </row>
    <row r="277" spans="1:9" x14ac:dyDescent="0.3">
      <c r="A277">
        <v>103</v>
      </c>
      <c r="B277" t="s">
        <v>53</v>
      </c>
      <c r="C277" s="2">
        <v>20</v>
      </c>
      <c r="D277" s="2">
        <v>34</v>
      </c>
      <c r="E277">
        <v>1</v>
      </c>
      <c r="F277">
        <v>9</v>
      </c>
      <c r="G277">
        <f t="shared" si="12"/>
        <v>14</v>
      </c>
      <c r="H277">
        <f t="shared" si="13"/>
        <v>34</v>
      </c>
      <c r="I277" s="2">
        <f t="shared" si="14"/>
        <v>41.17647058823529</v>
      </c>
    </row>
    <row r="278" spans="1:9" x14ac:dyDescent="0.3">
      <c r="A278">
        <v>103</v>
      </c>
      <c r="B278" t="s">
        <v>71</v>
      </c>
      <c r="C278" s="2">
        <v>10</v>
      </c>
      <c r="D278" s="2">
        <v>18</v>
      </c>
      <c r="E278">
        <v>1</v>
      </c>
      <c r="F278">
        <v>33</v>
      </c>
      <c r="G278">
        <f t="shared" si="12"/>
        <v>8</v>
      </c>
      <c r="H278">
        <f t="shared" si="13"/>
        <v>18</v>
      </c>
      <c r="I278" s="2">
        <f t="shared" si="14"/>
        <v>44.444444444444443</v>
      </c>
    </row>
    <row r="279" spans="1:9" x14ac:dyDescent="0.3">
      <c r="A279">
        <v>104</v>
      </c>
      <c r="B279" t="s">
        <v>106</v>
      </c>
      <c r="C279" s="2">
        <v>14</v>
      </c>
      <c r="D279" s="2">
        <v>23</v>
      </c>
      <c r="E279">
        <v>2</v>
      </c>
      <c r="F279">
        <v>43</v>
      </c>
      <c r="G279">
        <f t="shared" si="12"/>
        <v>18</v>
      </c>
      <c r="H279">
        <f t="shared" si="13"/>
        <v>46</v>
      </c>
      <c r="I279" s="2">
        <f t="shared" si="14"/>
        <v>39.130434782608695</v>
      </c>
    </row>
    <row r="280" spans="1:9" x14ac:dyDescent="0.3">
      <c r="A280">
        <v>104</v>
      </c>
      <c r="B280" t="s">
        <v>24</v>
      </c>
      <c r="C280" s="2">
        <v>19</v>
      </c>
      <c r="D280" s="2">
        <v>31</v>
      </c>
      <c r="E280">
        <v>1</v>
      </c>
      <c r="F280">
        <v>12</v>
      </c>
      <c r="G280">
        <f t="shared" si="12"/>
        <v>12</v>
      </c>
      <c r="H280">
        <f t="shared" si="13"/>
        <v>31</v>
      </c>
      <c r="I280" s="2">
        <f t="shared" si="14"/>
        <v>38.70967741935484</v>
      </c>
    </row>
    <row r="281" spans="1:9" x14ac:dyDescent="0.3">
      <c r="A281">
        <v>105</v>
      </c>
      <c r="B281" t="s">
        <v>60</v>
      </c>
      <c r="C281" s="2">
        <v>12</v>
      </c>
      <c r="D281" s="2">
        <v>20</v>
      </c>
      <c r="E281">
        <v>3</v>
      </c>
      <c r="F281">
        <v>9</v>
      </c>
      <c r="G281">
        <f t="shared" si="12"/>
        <v>24</v>
      </c>
      <c r="H281">
        <f t="shared" si="13"/>
        <v>60</v>
      </c>
      <c r="I281" s="2">
        <f t="shared" si="14"/>
        <v>40</v>
      </c>
    </row>
    <row r="282" spans="1:9" x14ac:dyDescent="0.3">
      <c r="A282">
        <v>105</v>
      </c>
      <c r="B282" t="s">
        <v>102</v>
      </c>
      <c r="C282" s="2">
        <v>16</v>
      </c>
      <c r="D282" s="2">
        <v>27</v>
      </c>
      <c r="E282">
        <v>3</v>
      </c>
      <c r="F282">
        <v>34</v>
      </c>
      <c r="G282">
        <f t="shared" si="12"/>
        <v>33</v>
      </c>
      <c r="H282">
        <f t="shared" si="13"/>
        <v>81</v>
      </c>
      <c r="I282" s="2">
        <f t="shared" si="14"/>
        <v>40.74074074074074</v>
      </c>
    </row>
    <row r="283" spans="1:9" x14ac:dyDescent="0.3">
      <c r="A283">
        <v>106</v>
      </c>
      <c r="B283" t="s">
        <v>53</v>
      </c>
      <c r="C283" s="2">
        <v>20</v>
      </c>
      <c r="D283" s="2">
        <v>34</v>
      </c>
      <c r="E283">
        <v>2</v>
      </c>
      <c r="F283">
        <v>29</v>
      </c>
      <c r="G283">
        <f t="shared" si="12"/>
        <v>28</v>
      </c>
      <c r="H283">
        <f t="shared" si="13"/>
        <v>68</v>
      </c>
      <c r="I283" s="2">
        <f t="shared" si="14"/>
        <v>41.17647058823529</v>
      </c>
    </row>
    <row r="284" spans="1:9" x14ac:dyDescent="0.3">
      <c r="A284">
        <v>107</v>
      </c>
      <c r="B284" t="s">
        <v>45</v>
      </c>
      <c r="C284" s="2">
        <v>19</v>
      </c>
      <c r="D284" s="2">
        <v>32</v>
      </c>
      <c r="E284">
        <v>2</v>
      </c>
      <c r="F284">
        <v>48</v>
      </c>
      <c r="G284">
        <f t="shared" si="12"/>
        <v>26</v>
      </c>
      <c r="H284">
        <f t="shared" si="13"/>
        <v>64</v>
      </c>
      <c r="I284" s="2">
        <f t="shared" si="14"/>
        <v>40.625</v>
      </c>
    </row>
    <row r="285" spans="1:9" x14ac:dyDescent="0.3">
      <c r="A285">
        <v>107</v>
      </c>
      <c r="B285" t="s">
        <v>58</v>
      </c>
      <c r="C285" s="2">
        <v>17</v>
      </c>
      <c r="D285" s="2">
        <v>29</v>
      </c>
      <c r="E285">
        <v>3</v>
      </c>
      <c r="F285">
        <v>51</v>
      </c>
      <c r="G285">
        <f t="shared" si="12"/>
        <v>36</v>
      </c>
      <c r="H285">
        <f t="shared" si="13"/>
        <v>87</v>
      </c>
      <c r="I285" s="2">
        <f t="shared" si="14"/>
        <v>41.379310344827587</v>
      </c>
    </row>
    <row r="286" spans="1:9" x14ac:dyDescent="0.3">
      <c r="A286">
        <v>107</v>
      </c>
      <c r="B286" t="s">
        <v>53</v>
      </c>
      <c r="C286" s="2">
        <v>20</v>
      </c>
      <c r="D286" s="2">
        <v>34</v>
      </c>
      <c r="E286">
        <v>3</v>
      </c>
      <c r="F286">
        <v>42</v>
      </c>
      <c r="G286">
        <f t="shared" si="12"/>
        <v>42</v>
      </c>
      <c r="H286">
        <f t="shared" si="13"/>
        <v>102</v>
      </c>
      <c r="I286" s="2">
        <f t="shared" si="14"/>
        <v>41.17647058823529</v>
      </c>
    </row>
    <row r="287" spans="1:9" x14ac:dyDescent="0.3">
      <c r="A287">
        <v>108</v>
      </c>
      <c r="B287" t="s">
        <v>58</v>
      </c>
      <c r="C287" s="2">
        <v>17</v>
      </c>
      <c r="D287" s="2">
        <v>29</v>
      </c>
      <c r="E287">
        <v>2</v>
      </c>
      <c r="F287">
        <v>23</v>
      </c>
      <c r="G287">
        <f t="shared" si="12"/>
        <v>24</v>
      </c>
      <c r="H287">
        <f t="shared" si="13"/>
        <v>58</v>
      </c>
      <c r="I287" s="2">
        <f t="shared" si="14"/>
        <v>41.379310344827587</v>
      </c>
    </row>
    <row r="288" spans="1:9" x14ac:dyDescent="0.3">
      <c r="A288">
        <v>108</v>
      </c>
      <c r="B288" t="s">
        <v>71</v>
      </c>
      <c r="C288" s="2">
        <v>10</v>
      </c>
      <c r="D288" s="2">
        <v>18</v>
      </c>
      <c r="E288">
        <v>1</v>
      </c>
      <c r="F288">
        <v>10</v>
      </c>
      <c r="G288">
        <f t="shared" si="12"/>
        <v>8</v>
      </c>
      <c r="H288">
        <f t="shared" si="13"/>
        <v>18</v>
      </c>
      <c r="I288" s="2">
        <f t="shared" si="14"/>
        <v>44.444444444444443</v>
      </c>
    </row>
    <row r="289" spans="1:9" x14ac:dyDescent="0.3">
      <c r="A289">
        <v>108</v>
      </c>
      <c r="B289" t="s">
        <v>60</v>
      </c>
      <c r="C289" s="2">
        <v>12</v>
      </c>
      <c r="D289" s="2">
        <v>20</v>
      </c>
      <c r="E289">
        <v>1</v>
      </c>
      <c r="F289">
        <v>26</v>
      </c>
      <c r="G289">
        <f t="shared" si="12"/>
        <v>8</v>
      </c>
      <c r="H289">
        <f t="shared" si="13"/>
        <v>20</v>
      </c>
      <c r="I289" s="2">
        <f t="shared" si="14"/>
        <v>40</v>
      </c>
    </row>
    <row r="290" spans="1:9" x14ac:dyDescent="0.3">
      <c r="A290">
        <v>108</v>
      </c>
      <c r="B290" t="s">
        <v>55</v>
      </c>
      <c r="C290" s="2">
        <v>16</v>
      </c>
      <c r="D290" s="2">
        <v>28</v>
      </c>
      <c r="E290">
        <v>1</v>
      </c>
      <c r="F290">
        <v>56</v>
      </c>
      <c r="G290">
        <f t="shared" si="12"/>
        <v>12</v>
      </c>
      <c r="H290">
        <f t="shared" si="13"/>
        <v>28</v>
      </c>
      <c r="I290" s="2">
        <f t="shared" si="14"/>
        <v>42.857142857142854</v>
      </c>
    </row>
    <row r="291" spans="1:9" x14ac:dyDescent="0.3">
      <c r="A291">
        <v>109</v>
      </c>
      <c r="B291" t="s">
        <v>53</v>
      </c>
      <c r="C291" s="2">
        <v>20</v>
      </c>
      <c r="D291" s="2">
        <v>34</v>
      </c>
      <c r="E291">
        <v>3</v>
      </c>
      <c r="F291">
        <v>54</v>
      </c>
      <c r="G291">
        <f t="shared" si="12"/>
        <v>42</v>
      </c>
      <c r="H291">
        <f t="shared" si="13"/>
        <v>102</v>
      </c>
      <c r="I291" s="2">
        <f t="shared" si="14"/>
        <v>41.17647058823529</v>
      </c>
    </row>
    <row r="292" spans="1:9" x14ac:dyDescent="0.3">
      <c r="A292">
        <v>109</v>
      </c>
      <c r="B292" t="s">
        <v>106</v>
      </c>
      <c r="C292" s="2">
        <v>14</v>
      </c>
      <c r="D292" s="2">
        <v>23</v>
      </c>
      <c r="E292">
        <v>1</v>
      </c>
      <c r="F292">
        <v>26</v>
      </c>
      <c r="G292">
        <f t="shared" si="12"/>
        <v>9</v>
      </c>
      <c r="H292">
        <f t="shared" si="13"/>
        <v>23</v>
      </c>
      <c r="I292" s="2">
        <f t="shared" si="14"/>
        <v>39.130434782608695</v>
      </c>
    </row>
    <row r="293" spans="1:9" x14ac:dyDescent="0.3">
      <c r="A293">
        <v>109</v>
      </c>
      <c r="B293" t="s">
        <v>47</v>
      </c>
      <c r="C293" s="2">
        <v>13</v>
      </c>
      <c r="D293" s="2">
        <v>22</v>
      </c>
      <c r="E293">
        <v>2</v>
      </c>
      <c r="F293">
        <v>38</v>
      </c>
      <c r="G293">
        <f t="shared" si="12"/>
        <v>18</v>
      </c>
      <c r="H293">
        <f t="shared" si="13"/>
        <v>44</v>
      </c>
      <c r="I293" s="2">
        <f t="shared" si="14"/>
        <v>40.909090909090914</v>
      </c>
    </row>
    <row r="294" spans="1:9" x14ac:dyDescent="0.3">
      <c r="A294">
        <v>110</v>
      </c>
      <c r="B294" t="s">
        <v>58</v>
      </c>
      <c r="C294" s="2">
        <v>17</v>
      </c>
      <c r="D294" s="2">
        <v>29</v>
      </c>
      <c r="E294">
        <v>2</v>
      </c>
      <c r="F294">
        <v>38</v>
      </c>
      <c r="G294">
        <f t="shared" si="12"/>
        <v>24</v>
      </c>
      <c r="H294">
        <f t="shared" si="13"/>
        <v>58</v>
      </c>
      <c r="I294" s="2">
        <f t="shared" si="14"/>
        <v>41.379310344827587</v>
      </c>
    </row>
    <row r="295" spans="1:9" x14ac:dyDescent="0.3">
      <c r="A295">
        <v>110</v>
      </c>
      <c r="B295" t="s">
        <v>74</v>
      </c>
      <c r="C295" s="2">
        <v>15</v>
      </c>
      <c r="D295" s="2">
        <v>26</v>
      </c>
      <c r="E295">
        <v>3</v>
      </c>
      <c r="F295">
        <v>27</v>
      </c>
      <c r="G295">
        <f t="shared" si="12"/>
        <v>33</v>
      </c>
      <c r="H295">
        <f t="shared" si="13"/>
        <v>78</v>
      </c>
      <c r="I295" s="2">
        <f t="shared" si="14"/>
        <v>42.307692307692307</v>
      </c>
    </row>
    <row r="296" spans="1:9" x14ac:dyDescent="0.3">
      <c r="A296">
        <v>110</v>
      </c>
      <c r="B296" t="s">
        <v>102</v>
      </c>
      <c r="C296" s="2">
        <v>16</v>
      </c>
      <c r="D296" s="2">
        <v>27</v>
      </c>
      <c r="E296">
        <v>1</v>
      </c>
      <c r="F296">
        <v>56</v>
      </c>
      <c r="G296">
        <f t="shared" si="12"/>
        <v>11</v>
      </c>
      <c r="H296">
        <f t="shared" si="13"/>
        <v>27</v>
      </c>
      <c r="I296" s="2">
        <f t="shared" si="14"/>
        <v>40.74074074074074</v>
      </c>
    </row>
    <row r="297" spans="1:9" x14ac:dyDescent="0.3">
      <c r="A297">
        <v>111</v>
      </c>
      <c r="B297" t="s">
        <v>45</v>
      </c>
      <c r="C297" s="2">
        <v>19</v>
      </c>
      <c r="D297" s="2">
        <v>32</v>
      </c>
      <c r="E297">
        <v>1</v>
      </c>
      <c r="F297">
        <v>47</v>
      </c>
      <c r="G297">
        <f t="shared" si="12"/>
        <v>13</v>
      </c>
      <c r="H297">
        <f t="shared" si="13"/>
        <v>32</v>
      </c>
      <c r="I297" s="2">
        <f t="shared" si="14"/>
        <v>40.625</v>
      </c>
    </row>
    <row r="298" spans="1:9" x14ac:dyDescent="0.3">
      <c r="A298">
        <v>111</v>
      </c>
      <c r="B298" t="s">
        <v>47</v>
      </c>
      <c r="C298" s="2">
        <v>13</v>
      </c>
      <c r="D298" s="2">
        <v>22</v>
      </c>
      <c r="E298">
        <v>3</v>
      </c>
      <c r="F298">
        <v>5</v>
      </c>
      <c r="G298">
        <f t="shared" si="12"/>
        <v>27</v>
      </c>
      <c r="H298">
        <f t="shared" si="13"/>
        <v>66</v>
      </c>
      <c r="I298" s="2">
        <f t="shared" si="14"/>
        <v>40.909090909090914</v>
      </c>
    </row>
    <row r="299" spans="1:9" x14ac:dyDescent="0.3">
      <c r="A299">
        <v>111</v>
      </c>
      <c r="B299" t="s">
        <v>18</v>
      </c>
      <c r="C299" s="2">
        <v>14</v>
      </c>
      <c r="D299" s="2">
        <v>24</v>
      </c>
      <c r="E299">
        <v>2</v>
      </c>
      <c r="F299">
        <v>48</v>
      </c>
      <c r="G299">
        <f t="shared" si="12"/>
        <v>20</v>
      </c>
      <c r="H299">
        <f t="shared" si="13"/>
        <v>48</v>
      </c>
      <c r="I299" s="2">
        <f t="shared" si="14"/>
        <v>41.666666666666671</v>
      </c>
    </row>
    <row r="300" spans="1:9" x14ac:dyDescent="0.3">
      <c r="A300">
        <v>111</v>
      </c>
      <c r="B300" t="s">
        <v>58</v>
      </c>
      <c r="C300" s="2">
        <v>17</v>
      </c>
      <c r="D300" s="2">
        <v>29</v>
      </c>
      <c r="E300">
        <v>2</v>
      </c>
      <c r="F300">
        <v>37</v>
      </c>
      <c r="G300">
        <f t="shared" si="12"/>
        <v>24</v>
      </c>
      <c r="H300">
        <f t="shared" si="13"/>
        <v>58</v>
      </c>
      <c r="I300" s="2">
        <f t="shared" si="14"/>
        <v>41.379310344827587</v>
      </c>
    </row>
    <row r="301" spans="1:9" x14ac:dyDescent="0.3">
      <c r="A301">
        <v>112</v>
      </c>
      <c r="B301" t="s">
        <v>60</v>
      </c>
      <c r="C301" s="2">
        <v>12</v>
      </c>
      <c r="D301" s="2">
        <v>20</v>
      </c>
      <c r="E301">
        <v>1</v>
      </c>
      <c r="F301">
        <v>16</v>
      </c>
      <c r="G301">
        <f t="shared" si="12"/>
        <v>8</v>
      </c>
      <c r="H301">
        <f t="shared" si="13"/>
        <v>20</v>
      </c>
      <c r="I301" s="2">
        <f t="shared" si="14"/>
        <v>40</v>
      </c>
    </row>
    <row r="302" spans="1:9" x14ac:dyDescent="0.3">
      <c r="A302">
        <v>113</v>
      </c>
      <c r="B302" t="s">
        <v>53</v>
      </c>
      <c r="C302" s="2">
        <v>20</v>
      </c>
      <c r="D302" s="2">
        <v>34</v>
      </c>
      <c r="E302">
        <v>2</v>
      </c>
      <c r="F302">
        <v>51</v>
      </c>
      <c r="G302">
        <f t="shared" si="12"/>
        <v>28</v>
      </c>
      <c r="H302">
        <f t="shared" si="13"/>
        <v>68</v>
      </c>
      <c r="I302" s="2">
        <f t="shared" si="14"/>
        <v>41.17647058823529</v>
      </c>
    </row>
    <row r="303" spans="1:9" x14ac:dyDescent="0.3">
      <c r="A303">
        <v>114</v>
      </c>
      <c r="B303" t="s">
        <v>50</v>
      </c>
      <c r="C303" s="2">
        <v>18</v>
      </c>
      <c r="D303" s="2">
        <v>30</v>
      </c>
      <c r="E303">
        <v>3</v>
      </c>
      <c r="F303">
        <v>36</v>
      </c>
      <c r="G303">
        <f t="shared" si="12"/>
        <v>36</v>
      </c>
      <c r="H303">
        <f t="shared" si="13"/>
        <v>90</v>
      </c>
      <c r="I303" s="2">
        <f t="shared" si="14"/>
        <v>40</v>
      </c>
    </row>
    <row r="304" spans="1:9" x14ac:dyDescent="0.3">
      <c r="A304">
        <v>114</v>
      </c>
      <c r="B304" t="s">
        <v>58</v>
      </c>
      <c r="C304" s="2">
        <v>17</v>
      </c>
      <c r="D304" s="2">
        <v>29</v>
      </c>
      <c r="E304">
        <v>3</v>
      </c>
      <c r="F304">
        <v>22</v>
      </c>
      <c r="G304">
        <f t="shared" si="12"/>
        <v>36</v>
      </c>
      <c r="H304">
        <f t="shared" si="13"/>
        <v>87</v>
      </c>
      <c r="I304" s="2">
        <f t="shared" si="14"/>
        <v>41.379310344827587</v>
      </c>
    </row>
    <row r="305" spans="1:9" x14ac:dyDescent="0.3">
      <c r="A305">
        <v>114</v>
      </c>
      <c r="B305" t="s">
        <v>71</v>
      </c>
      <c r="C305" s="2">
        <v>10</v>
      </c>
      <c r="D305" s="2">
        <v>18</v>
      </c>
      <c r="E305">
        <v>3</v>
      </c>
      <c r="F305">
        <v>31</v>
      </c>
      <c r="G305">
        <f t="shared" si="12"/>
        <v>24</v>
      </c>
      <c r="H305">
        <f t="shared" si="13"/>
        <v>54</v>
      </c>
      <c r="I305" s="2">
        <f t="shared" si="14"/>
        <v>44.444444444444443</v>
      </c>
    </row>
    <row r="306" spans="1:9" x14ac:dyDescent="0.3">
      <c r="A306">
        <v>114</v>
      </c>
      <c r="B306" t="s">
        <v>47</v>
      </c>
      <c r="C306" s="2">
        <v>13</v>
      </c>
      <c r="D306" s="2">
        <v>22</v>
      </c>
      <c r="E306">
        <v>1</v>
      </c>
      <c r="F306">
        <v>42</v>
      </c>
      <c r="G306">
        <f t="shared" si="12"/>
        <v>9</v>
      </c>
      <c r="H306">
        <f t="shared" si="13"/>
        <v>22</v>
      </c>
      <c r="I306" s="2">
        <f t="shared" si="14"/>
        <v>40.909090909090914</v>
      </c>
    </row>
    <row r="307" spans="1:9" x14ac:dyDescent="0.3">
      <c r="A307">
        <v>115</v>
      </c>
      <c r="B307" t="s">
        <v>102</v>
      </c>
      <c r="C307" s="2">
        <v>16</v>
      </c>
      <c r="D307" s="2">
        <v>27</v>
      </c>
      <c r="E307">
        <v>3</v>
      </c>
      <c r="F307">
        <v>23</v>
      </c>
      <c r="G307">
        <f t="shared" si="12"/>
        <v>33</v>
      </c>
      <c r="H307">
        <f t="shared" si="13"/>
        <v>81</v>
      </c>
      <c r="I307" s="2">
        <f t="shared" si="14"/>
        <v>40.74074074074074</v>
      </c>
    </row>
    <row r="308" spans="1:9" x14ac:dyDescent="0.3">
      <c r="A308">
        <v>115</v>
      </c>
      <c r="B308" t="s">
        <v>50</v>
      </c>
      <c r="C308" s="2">
        <v>18</v>
      </c>
      <c r="D308" s="2">
        <v>30</v>
      </c>
      <c r="E308">
        <v>2</v>
      </c>
      <c r="F308">
        <v>32</v>
      </c>
      <c r="G308">
        <f t="shared" si="12"/>
        <v>24</v>
      </c>
      <c r="H308">
        <f t="shared" si="13"/>
        <v>60</v>
      </c>
      <c r="I308" s="2">
        <f t="shared" si="14"/>
        <v>40</v>
      </c>
    </row>
    <row r="309" spans="1:9" x14ac:dyDescent="0.3">
      <c r="A309">
        <v>115</v>
      </c>
      <c r="B309" t="s">
        <v>45</v>
      </c>
      <c r="C309" s="2">
        <v>19</v>
      </c>
      <c r="D309" s="2">
        <v>32</v>
      </c>
      <c r="E309">
        <v>3</v>
      </c>
      <c r="F309">
        <v>43</v>
      </c>
      <c r="G309">
        <f t="shared" si="12"/>
        <v>39</v>
      </c>
      <c r="H309">
        <f t="shared" si="13"/>
        <v>96</v>
      </c>
      <c r="I309" s="2">
        <f t="shared" si="14"/>
        <v>40.625</v>
      </c>
    </row>
    <row r="310" spans="1:9" x14ac:dyDescent="0.3">
      <c r="A310">
        <v>116</v>
      </c>
      <c r="B310" t="s">
        <v>45</v>
      </c>
      <c r="C310" s="2">
        <v>19</v>
      </c>
      <c r="D310" s="2">
        <v>32</v>
      </c>
      <c r="E310">
        <v>3</v>
      </c>
      <c r="F310">
        <v>54</v>
      </c>
      <c r="G310">
        <f t="shared" si="12"/>
        <v>39</v>
      </c>
      <c r="H310">
        <f t="shared" si="13"/>
        <v>96</v>
      </c>
      <c r="I310" s="2">
        <f t="shared" si="14"/>
        <v>40.625</v>
      </c>
    </row>
    <row r="311" spans="1:9" x14ac:dyDescent="0.3">
      <c r="A311">
        <v>116</v>
      </c>
      <c r="B311" t="s">
        <v>41</v>
      </c>
      <c r="C311" s="2">
        <v>21</v>
      </c>
      <c r="D311" s="2">
        <v>35</v>
      </c>
      <c r="E311">
        <v>1</v>
      </c>
      <c r="F311">
        <v>21</v>
      </c>
      <c r="G311">
        <f t="shared" si="12"/>
        <v>14</v>
      </c>
      <c r="H311">
        <f t="shared" si="13"/>
        <v>35</v>
      </c>
      <c r="I311" s="2">
        <f t="shared" si="14"/>
        <v>40</v>
      </c>
    </row>
    <row r="312" spans="1:9" x14ac:dyDescent="0.3">
      <c r="A312">
        <v>116</v>
      </c>
      <c r="B312" t="s">
        <v>93</v>
      </c>
      <c r="C312" s="2">
        <v>22</v>
      </c>
      <c r="D312" s="2">
        <v>36</v>
      </c>
      <c r="E312">
        <v>1</v>
      </c>
      <c r="F312">
        <v>26</v>
      </c>
      <c r="G312">
        <f t="shared" si="12"/>
        <v>14</v>
      </c>
      <c r="H312">
        <f t="shared" si="13"/>
        <v>36</v>
      </c>
      <c r="I312" s="2">
        <f t="shared" si="14"/>
        <v>38.888888888888893</v>
      </c>
    </row>
    <row r="313" spans="1:9" x14ac:dyDescent="0.3">
      <c r="A313">
        <v>116</v>
      </c>
      <c r="B313" t="s">
        <v>53</v>
      </c>
      <c r="C313" s="2">
        <v>20</v>
      </c>
      <c r="D313" s="2">
        <v>34</v>
      </c>
      <c r="E313">
        <v>3</v>
      </c>
      <c r="F313">
        <v>28</v>
      </c>
      <c r="G313">
        <f t="shared" si="12"/>
        <v>42</v>
      </c>
      <c r="H313">
        <f t="shared" si="13"/>
        <v>102</v>
      </c>
      <c r="I313" s="2">
        <f t="shared" si="14"/>
        <v>41.17647058823529</v>
      </c>
    </row>
    <row r="314" spans="1:9" x14ac:dyDescent="0.3">
      <c r="A314">
        <v>117</v>
      </c>
      <c r="B314" t="s">
        <v>41</v>
      </c>
      <c r="C314" s="2">
        <v>21</v>
      </c>
      <c r="D314" s="2">
        <v>35</v>
      </c>
      <c r="E314">
        <v>2</v>
      </c>
      <c r="F314">
        <v>8</v>
      </c>
      <c r="G314">
        <f t="shared" si="12"/>
        <v>28</v>
      </c>
      <c r="H314">
        <f t="shared" si="13"/>
        <v>70</v>
      </c>
      <c r="I314" s="2">
        <f t="shared" si="14"/>
        <v>40</v>
      </c>
    </row>
    <row r="315" spans="1:9" x14ac:dyDescent="0.3">
      <c r="A315">
        <v>118</v>
      </c>
      <c r="B315" t="s">
        <v>71</v>
      </c>
      <c r="C315" s="2">
        <v>10</v>
      </c>
      <c r="D315" s="2">
        <v>18</v>
      </c>
      <c r="E315">
        <v>3</v>
      </c>
      <c r="F315">
        <v>39</v>
      </c>
      <c r="G315">
        <f t="shared" si="12"/>
        <v>24</v>
      </c>
      <c r="H315">
        <f t="shared" si="13"/>
        <v>54</v>
      </c>
      <c r="I315" s="2">
        <f t="shared" si="14"/>
        <v>44.444444444444443</v>
      </c>
    </row>
    <row r="316" spans="1:9" x14ac:dyDescent="0.3">
      <c r="A316">
        <v>118</v>
      </c>
      <c r="B316" t="s">
        <v>106</v>
      </c>
      <c r="C316" s="2">
        <v>14</v>
      </c>
      <c r="D316" s="2">
        <v>23</v>
      </c>
      <c r="E316">
        <v>3</v>
      </c>
      <c r="F316">
        <v>22</v>
      </c>
      <c r="G316">
        <f t="shared" si="12"/>
        <v>27</v>
      </c>
      <c r="H316">
        <f t="shared" si="13"/>
        <v>69</v>
      </c>
      <c r="I316" s="2">
        <f t="shared" si="14"/>
        <v>39.130434782608695</v>
      </c>
    </row>
    <row r="317" spans="1:9" x14ac:dyDescent="0.3">
      <c r="A317">
        <v>118</v>
      </c>
      <c r="B317" t="s">
        <v>102</v>
      </c>
      <c r="C317" s="2">
        <v>16</v>
      </c>
      <c r="D317" s="2">
        <v>27</v>
      </c>
      <c r="E317">
        <v>2</v>
      </c>
      <c r="F317">
        <v>52</v>
      </c>
      <c r="G317">
        <f t="shared" si="12"/>
        <v>22</v>
      </c>
      <c r="H317">
        <f t="shared" si="13"/>
        <v>54</v>
      </c>
      <c r="I317" s="2">
        <f t="shared" si="14"/>
        <v>40.74074074074074</v>
      </c>
    </row>
    <row r="318" spans="1:9" x14ac:dyDescent="0.3">
      <c r="A318">
        <v>118</v>
      </c>
      <c r="B318" t="s">
        <v>45</v>
      </c>
      <c r="C318" s="2">
        <v>19</v>
      </c>
      <c r="D318" s="2">
        <v>32</v>
      </c>
      <c r="E318">
        <v>1</v>
      </c>
      <c r="F318">
        <v>23</v>
      </c>
      <c r="G318">
        <f t="shared" si="12"/>
        <v>13</v>
      </c>
      <c r="H318">
        <f t="shared" si="13"/>
        <v>32</v>
      </c>
      <c r="I318" s="2">
        <f t="shared" si="14"/>
        <v>40.625</v>
      </c>
    </row>
    <row r="319" spans="1:9" x14ac:dyDescent="0.3">
      <c r="A319">
        <v>119</v>
      </c>
      <c r="B319" t="s">
        <v>74</v>
      </c>
      <c r="C319" s="2">
        <v>15</v>
      </c>
      <c r="D319" s="2">
        <v>26</v>
      </c>
      <c r="E319">
        <v>1</v>
      </c>
      <c r="F319">
        <v>7</v>
      </c>
      <c r="G319">
        <f t="shared" si="12"/>
        <v>11</v>
      </c>
      <c r="H319">
        <f t="shared" si="13"/>
        <v>26</v>
      </c>
      <c r="I319" s="2">
        <f t="shared" si="14"/>
        <v>42.307692307692307</v>
      </c>
    </row>
    <row r="320" spans="1:9" x14ac:dyDescent="0.3">
      <c r="A320">
        <v>119</v>
      </c>
      <c r="B320" t="s">
        <v>93</v>
      </c>
      <c r="C320" s="2">
        <v>22</v>
      </c>
      <c r="D320" s="2">
        <v>36</v>
      </c>
      <c r="E320">
        <v>2</v>
      </c>
      <c r="F320">
        <v>13</v>
      </c>
      <c r="G320">
        <f t="shared" si="12"/>
        <v>28</v>
      </c>
      <c r="H320">
        <f t="shared" si="13"/>
        <v>72</v>
      </c>
      <c r="I320" s="2">
        <f t="shared" si="14"/>
        <v>38.888888888888893</v>
      </c>
    </row>
    <row r="321" spans="1:9" x14ac:dyDescent="0.3">
      <c r="A321">
        <v>119</v>
      </c>
      <c r="B321" t="s">
        <v>71</v>
      </c>
      <c r="C321" s="2">
        <v>10</v>
      </c>
      <c r="D321" s="2">
        <v>18</v>
      </c>
      <c r="E321">
        <v>2</v>
      </c>
      <c r="F321">
        <v>34</v>
      </c>
      <c r="G321">
        <f t="shared" si="12"/>
        <v>16</v>
      </c>
      <c r="H321">
        <f t="shared" si="13"/>
        <v>36</v>
      </c>
      <c r="I321" s="2">
        <f t="shared" si="14"/>
        <v>44.444444444444443</v>
      </c>
    </row>
    <row r="322" spans="1:9" x14ac:dyDescent="0.3">
      <c r="A322">
        <v>120</v>
      </c>
      <c r="B322" t="s">
        <v>24</v>
      </c>
      <c r="C322" s="2">
        <v>19</v>
      </c>
      <c r="D322" s="2">
        <v>31</v>
      </c>
      <c r="E322">
        <v>3</v>
      </c>
      <c r="F322">
        <v>56</v>
      </c>
      <c r="G322">
        <f t="shared" ref="G322:G385" si="15">SUM(D322-C322)*E322</f>
        <v>36</v>
      </c>
      <c r="H322">
        <f t="shared" ref="H322:H385" si="16">(D322*E322)</f>
        <v>93</v>
      </c>
      <c r="I322" s="2">
        <f t="shared" ref="I322:I385" si="17">(G322/H322*100)</f>
        <v>38.70967741935484</v>
      </c>
    </row>
    <row r="323" spans="1:9" x14ac:dyDescent="0.3">
      <c r="A323">
        <v>120</v>
      </c>
      <c r="B323" t="s">
        <v>74</v>
      </c>
      <c r="C323" s="2">
        <v>15</v>
      </c>
      <c r="D323" s="2">
        <v>26</v>
      </c>
      <c r="E323">
        <v>2</v>
      </c>
      <c r="F323">
        <v>41</v>
      </c>
      <c r="G323">
        <f t="shared" si="15"/>
        <v>22</v>
      </c>
      <c r="H323">
        <f t="shared" si="16"/>
        <v>52</v>
      </c>
      <c r="I323" s="2">
        <f t="shared" si="17"/>
        <v>42.307692307692307</v>
      </c>
    </row>
    <row r="324" spans="1:9" x14ac:dyDescent="0.3">
      <c r="A324">
        <v>121</v>
      </c>
      <c r="B324" t="s">
        <v>74</v>
      </c>
      <c r="C324" s="2">
        <v>15</v>
      </c>
      <c r="D324" s="2">
        <v>26</v>
      </c>
      <c r="E324">
        <v>2</v>
      </c>
      <c r="F324">
        <v>38</v>
      </c>
      <c r="G324">
        <f t="shared" si="15"/>
        <v>22</v>
      </c>
      <c r="H324">
        <f t="shared" si="16"/>
        <v>52</v>
      </c>
      <c r="I324" s="2">
        <f t="shared" si="17"/>
        <v>42.307692307692307</v>
      </c>
    </row>
    <row r="325" spans="1:9" x14ac:dyDescent="0.3">
      <c r="A325">
        <v>122</v>
      </c>
      <c r="B325" t="s">
        <v>41</v>
      </c>
      <c r="C325" s="2">
        <v>21</v>
      </c>
      <c r="D325" s="2">
        <v>35</v>
      </c>
      <c r="E325">
        <v>3</v>
      </c>
      <c r="F325">
        <v>32</v>
      </c>
      <c r="G325">
        <f t="shared" si="15"/>
        <v>42</v>
      </c>
      <c r="H325">
        <f t="shared" si="16"/>
        <v>105</v>
      </c>
      <c r="I325" s="2">
        <f t="shared" si="17"/>
        <v>40</v>
      </c>
    </row>
    <row r="326" spans="1:9" x14ac:dyDescent="0.3">
      <c r="A326">
        <v>123</v>
      </c>
      <c r="B326" t="s">
        <v>18</v>
      </c>
      <c r="C326" s="2">
        <v>14</v>
      </c>
      <c r="D326" s="2">
        <v>24</v>
      </c>
      <c r="E326">
        <v>1</v>
      </c>
      <c r="F326">
        <v>33</v>
      </c>
      <c r="G326">
        <f t="shared" si="15"/>
        <v>10</v>
      </c>
      <c r="H326">
        <f t="shared" si="16"/>
        <v>24</v>
      </c>
      <c r="I326" s="2">
        <f t="shared" si="17"/>
        <v>41.666666666666671</v>
      </c>
    </row>
    <row r="327" spans="1:9" x14ac:dyDescent="0.3">
      <c r="A327">
        <v>124</v>
      </c>
      <c r="B327" t="s">
        <v>60</v>
      </c>
      <c r="C327" s="2">
        <v>12</v>
      </c>
      <c r="D327" s="2">
        <v>20</v>
      </c>
      <c r="E327">
        <v>2</v>
      </c>
      <c r="F327">
        <v>43</v>
      </c>
      <c r="G327">
        <f t="shared" si="15"/>
        <v>16</v>
      </c>
      <c r="H327">
        <f t="shared" si="16"/>
        <v>40</v>
      </c>
      <c r="I327" s="2">
        <f t="shared" si="17"/>
        <v>40</v>
      </c>
    </row>
    <row r="328" spans="1:9" x14ac:dyDescent="0.3">
      <c r="A328">
        <v>124</v>
      </c>
      <c r="B328" t="s">
        <v>81</v>
      </c>
      <c r="C328" s="2">
        <v>15</v>
      </c>
      <c r="D328" s="2">
        <v>25</v>
      </c>
      <c r="E328">
        <v>1</v>
      </c>
      <c r="F328">
        <v>27</v>
      </c>
      <c r="G328">
        <f t="shared" si="15"/>
        <v>10</v>
      </c>
      <c r="H328">
        <f t="shared" si="16"/>
        <v>25</v>
      </c>
      <c r="I328" s="2">
        <f t="shared" si="17"/>
        <v>40</v>
      </c>
    </row>
    <row r="329" spans="1:9" x14ac:dyDescent="0.3">
      <c r="A329">
        <v>124</v>
      </c>
      <c r="B329" t="s">
        <v>34</v>
      </c>
      <c r="C329" s="2">
        <v>20</v>
      </c>
      <c r="D329" s="2">
        <v>33</v>
      </c>
      <c r="E329">
        <v>3</v>
      </c>
      <c r="F329">
        <v>9</v>
      </c>
      <c r="G329">
        <f t="shared" si="15"/>
        <v>39</v>
      </c>
      <c r="H329">
        <f t="shared" si="16"/>
        <v>99</v>
      </c>
      <c r="I329" s="2">
        <f t="shared" si="17"/>
        <v>39.393939393939391</v>
      </c>
    </row>
    <row r="330" spans="1:9" x14ac:dyDescent="0.3">
      <c r="A330">
        <v>124</v>
      </c>
      <c r="B330" t="s">
        <v>58</v>
      </c>
      <c r="C330" s="2">
        <v>17</v>
      </c>
      <c r="D330" s="2">
        <v>29</v>
      </c>
      <c r="E330">
        <v>2</v>
      </c>
      <c r="F330">
        <v>59</v>
      </c>
      <c r="G330">
        <f t="shared" si="15"/>
        <v>24</v>
      </c>
      <c r="H330">
        <f t="shared" si="16"/>
        <v>58</v>
      </c>
      <c r="I330" s="2">
        <f t="shared" si="17"/>
        <v>41.379310344827587</v>
      </c>
    </row>
    <row r="331" spans="1:9" x14ac:dyDescent="0.3">
      <c r="A331">
        <v>125</v>
      </c>
      <c r="B331" t="s">
        <v>55</v>
      </c>
      <c r="C331" s="2">
        <v>16</v>
      </c>
      <c r="D331" s="2">
        <v>28</v>
      </c>
      <c r="E331">
        <v>2</v>
      </c>
      <c r="F331">
        <v>38</v>
      </c>
      <c r="G331">
        <f t="shared" si="15"/>
        <v>24</v>
      </c>
      <c r="H331">
        <f t="shared" si="16"/>
        <v>56</v>
      </c>
      <c r="I331" s="2">
        <f t="shared" si="17"/>
        <v>42.857142857142854</v>
      </c>
    </row>
    <row r="332" spans="1:9" x14ac:dyDescent="0.3">
      <c r="A332">
        <v>125</v>
      </c>
      <c r="B332" t="s">
        <v>53</v>
      </c>
      <c r="C332" s="2">
        <v>20</v>
      </c>
      <c r="D332" s="2">
        <v>34</v>
      </c>
      <c r="E332">
        <v>2</v>
      </c>
      <c r="F332">
        <v>15</v>
      </c>
      <c r="G332">
        <f t="shared" si="15"/>
        <v>28</v>
      </c>
      <c r="H332">
        <f t="shared" si="16"/>
        <v>68</v>
      </c>
      <c r="I332" s="2">
        <f t="shared" si="17"/>
        <v>41.17647058823529</v>
      </c>
    </row>
    <row r="333" spans="1:9" x14ac:dyDescent="0.3">
      <c r="A333">
        <v>125</v>
      </c>
      <c r="B333" t="s">
        <v>60</v>
      </c>
      <c r="C333" s="2">
        <v>12</v>
      </c>
      <c r="D333" s="2">
        <v>20</v>
      </c>
      <c r="E333">
        <v>3</v>
      </c>
      <c r="F333">
        <v>31</v>
      </c>
      <c r="G333">
        <f t="shared" si="15"/>
        <v>24</v>
      </c>
      <c r="H333">
        <f t="shared" si="16"/>
        <v>60</v>
      </c>
      <c r="I333" s="2">
        <f t="shared" si="17"/>
        <v>40</v>
      </c>
    </row>
    <row r="334" spans="1:9" x14ac:dyDescent="0.3">
      <c r="A334">
        <v>126</v>
      </c>
      <c r="B334" t="s">
        <v>55</v>
      </c>
      <c r="C334" s="2">
        <v>16</v>
      </c>
      <c r="D334" s="2">
        <v>28</v>
      </c>
      <c r="E334">
        <v>1</v>
      </c>
      <c r="F334">
        <v>19</v>
      </c>
      <c r="G334">
        <f t="shared" si="15"/>
        <v>12</v>
      </c>
      <c r="H334">
        <f t="shared" si="16"/>
        <v>28</v>
      </c>
      <c r="I334" s="2">
        <f t="shared" si="17"/>
        <v>42.857142857142854</v>
      </c>
    </row>
    <row r="335" spans="1:9" x14ac:dyDescent="0.3">
      <c r="A335">
        <v>126</v>
      </c>
      <c r="B335" t="s">
        <v>41</v>
      </c>
      <c r="C335" s="2">
        <v>21</v>
      </c>
      <c r="D335" s="2">
        <v>35</v>
      </c>
      <c r="E335">
        <v>1</v>
      </c>
      <c r="F335">
        <v>40</v>
      </c>
      <c r="G335">
        <f t="shared" si="15"/>
        <v>14</v>
      </c>
      <c r="H335">
        <f t="shared" si="16"/>
        <v>35</v>
      </c>
      <c r="I335" s="2">
        <f t="shared" si="17"/>
        <v>40</v>
      </c>
    </row>
    <row r="336" spans="1:9" x14ac:dyDescent="0.3">
      <c r="A336">
        <v>126</v>
      </c>
      <c r="B336" t="s">
        <v>18</v>
      </c>
      <c r="C336" s="2">
        <v>14</v>
      </c>
      <c r="D336" s="2">
        <v>24</v>
      </c>
      <c r="E336">
        <v>3</v>
      </c>
      <c r="F336">
        <v>27</v>
      </c>
      <c r="G336">
        <f t="shared" si="15"/>
        <v>30</v>
      </c>
      <c r="H336">
        <f t="shared" si="16"/>
        <v>72</v>
      </c>
      <c r="I336" s="2">
        <f t="shared" si="17"/>
        <v>41.666666666666671</v>
      </c>
    </row>
    <row r="337" spans="1:9" x14ac:dyDescent="0.3">
      <c r="A337">
        <v>126</v>
      </c>
      <c r="B337" t="s">
        <v>50</v>
      </c>
      <c r="C337" s="2">
        <v>18</v>
      </c>
      <c r="D337" s="2">
        <v>30</v>
      </c>
      <c r="E337">
        <v>1</v>
      </c>
      <c r="F337">
        <v>53</v>
      </c>
      <c r="G337">
        <f t="shared" si="15"/>
        <v>12</v>
      </c>
      <c r="H337">
        <f t="shared" si="16"/>
        <v>30</v>
      </c>
      <c r="I337" s="2">
        <f t="shared" si="17"/>
        <v>40</v>
      </c>
    </row>
    <row r="338" spans="1:9" x14ac:dyDescent="0.3">
      <c r="A338">
        <v>127</v>
      </c>
      <c r="B338" t="s">
        <v>93</v>
      </c>
      <c r="C338" s="2">
        <v>22</v>
      </c>
      <c r="D338" s="2">
        <v>36</v>
      </c>
      <c r="E338">
        <v>2</v>
      </c>
      <c r="F338">
        <v>30</v>
      </c>
      <c r="G338">
        <f t="shared" si="15"/>
        <v>28</v>
      </c>
      <c r="H338">
        <f t="shared" si="16"/>
        <v>72</v>
      </c>
      <c r="I338" s="2">
        <f t="shared" si="17"/>
        <v>38.888888888888893</v>
      </c>
    </row>
    <row r="339" spans="1:9" x14ac:dyDescent="0.3">
      <c r="A339">
        <v>128</v>
      </c>
      <c r="B339" t="s">
        <v>81</v>
      </c>
      <c r="C339" s="2">
        <v>15</v>
      </c>
      <c r="D339" s="2">
        <v>25</v>
      </c>
      <c r="E339">
        <v>3</v>
      </c>
      <c r="F339">
        <v>53</v>
      </c>
      <c r="G339">
        <f t="shared" si="15"/>
        <v>30</v>
      </c>
      <c r="H339">
        <f t="shared" si="16"/>
        <v>75</v>
      </c>
      <c r="I339" s="2">
        <f t="shared" si="17"/>
        <v>40</v>
      </c>
    </row>
    <row r="340" spans="1:9" x14ac:dyDescent="0.3">
      <c r="A340">
        <v>128</v>
      </c>
      <c r="B340" t="s">
        <v>71</v>
      </c>
      <c r="C340" s="2">
        <v>10</v>
      </c>
      <c r="D340" s="2">
        <v>18</v>
      </c>
      <c r="E340">
        <v>3</v>
      </c>
      <c r="F340">
        <v>50</v>
      </c>
      <c r="G340">
        <f t="shared" si="15"/>
        <v>24</v>
      </c>
      <c r="H340">
        <f t="shared" si="16"/>
        <v>54</v>
      </c>
      <c r="I340" s="2">
        <f t="shared" si="17"/>
        <v>44.444444444444443</v>
      </c>
    </row>
    <row r="341" spans="1:9" x14ac:dyDescent="0.3">
      <c r="A341">
        <v>128</v>
      </c>
      <c r="B341" t="s">
        <v>18</v>
      </c>
      <c r="C341" s="2">
        <v>14</v>
      </c>
      <c r="D341" s="2">
        <v>24</v>
      </c>
      <c r="E341">
        <v>2</v>
      </c>
      <c r="F341">
        <v>35</v>
      </c>
      <c r="G341">
        <f t="shared" si="15"/>
        <v>20</v>
      </c>
      <c r="H341">
        <f t="shared" si="16"/>
        <v>48</v>
      </c>
      <c r="I341" s="2">
        <f t="shared" si="17"/>
        <v>41.666666666666671</v>
      </c>
    </row>
    <row r="342" spans="1:9" x14ac:dyDescent="0.3">
      <c r="A342">
        <v>128</v>
      </c>
      <c r="B342" t="s">
        <v>24</v>
      </c>
      <c r="C342" s="2">
        <v>19</v>
      </c>
      <c r="D342" s="2">
        <v>31</v>
      </c>
      <c r="E342">
        <v>2</v>
      </c>
      <c r="F342">
        <v>34</v>
      </c>
      <c r="G342">
        <f t="shared" si="15"/>
        <v>24</v>
      </c>
      <c r="H342">
        <f t="shared" si="16"/>
        <v>62</v>
      </c>
      <c r="I342" s="2">
        <f t="shared" si="17"/>
        <v>38.70967741935484</v>
      </c>
    </row>
    <row r="343" spans="1:9" x14ac:dyDescent="0.3">
      <c r="A343">
        <v>129</v>
      </c>
      <c r="B343" t="s">
        <v>38</v>
      </c>
      <c r="C343" s="2">
        <v>11</v>
      </c>
      <c r="D343" s="2">
        <v>19</v>
      </c>
      <c r="E343">
        <v>3</v>
      </c>
      <c r="F343">
        <v>6</v>
      </c>
      <c r="G343">
        <f t="shared" si="15"/>
        <v>24</v>
      </c>
      <c r="H343">
        <f t="shared" si="16"/>
        <v>57</v>
      </c>
      <c r="I343" s="2">
        <f t="shared" si="17"/>
        <v>42.105263157894733</v>
      </c>
    </row>
    <row r="344" spans="1:9" x14ac:dyDescent="0.3">
      <c r="A344">
        <v>129</v>
      </c>
      <c r="B344" t="s">
        <v>60</v>
      </c>
      <c r="C344" s="2">
        <v>12</v>
      </c>
      <c r="D344" s="2">
        <v>20</v>
      </c>
      <c r="E344">
        <v>1</v>
      </c>
      <c r="F344">
        <v>24</v>
      </c>
      <c r="G344">
        <f t="shared" si="15"/>
        <v>8</v>
      </c>
      <c r="H344">
        <f t="shared" si="16"/>
        <v>20</v>
      </c>
      <c r="I344" s="2">
        <f t="shared" si="17"/>
        <v>40</v>
      </c>
    </row>
    <row r="345" spans="1:9" x14ac:dyDescent="0.3">
      <c r="A345">
        <v>129</v>
      </c>
      <c r="B345" t="s">
        <v>58</v>
      </c>
      <c r="C345" s="2">
        <v>17</v>
      </c>
      <c r="D345" s="2">
        <v>29</v>
      </c>
      <c r="E345">
        <v>1</v>
      </c>
      <c r="F345">
        <v>50</v>
      </c>
      <c r="G345">
        <f t="shared" si="15"/>
        <v>12</v>
      </c>
      <c r="H345">
        <f t="shared" si="16"/>
        <v>29</v>
      </c>
      <c r="I345" s="2">
        <f t="shared" si="17"/>
        <v>41.379310344827587</v>
      </c>
    </row>
    <row r="346" spans="1:9" x14ac:dyDescent="0.3">
      <c r="A346">
        <v>130</v>
      </c>
      <c r="B346" t="s">
        <v>41</v>
      </c>
      <c r="C346" s="2">
        <v>21</v>
      </c>
      <c r="D346" s="2">
        <v>35</v>
      </c>
      <c r="E346">
        <v>1</v>
      </c>
      <c r="F346">
        <v>25</v>
      </c>
      <c r="G346">
        <f t="shared" si="15"/>
        <v>14</v>
      </c>
      <c r="H346">
        <f t="shared" si="16"/>
        <v>35</v>
      </c>
      <c r="I346" s="2">
        <f t="shared" si="17"/>
        <v>40</v>
      </c>
    </row>
    <row r="347" spans="1:9" x14ac:dyDescent="0.3">
      <c r="A347">
        <v>131</v>
      </c>
      <c r="B347" t="s">
        <v>30</v>
      </c>
      <c r="C347" s="2">
        <v>25</v>
      </c>
      <c r="D347" s="2">
        <v>40</v>
      </c>
      <c r="E347">
        <v>1</v>
      </c>
      <c r="F347">
        <v>43</v>
      </c>
      <c r="G347">
        <f t="shared" si="15"/>
        <v>15</v>
      </c>
      <c r="H347">
        <f t="shared" si="16"/>
        <v>40</v>
      </c>
      <c r="I347" s="2">
        <f t="shared" si="17"/>
        <v>37.5</v>
      </c>
    </row>
    <row r="348" spans="1:9" x14ac:dyDescent="0.3">
      <c r="A348">
        <v>131</v>
      </c>
      <c r="B348" t="s">
        <v>71</v>
      </c>
      <c r="C348" s="2">
        <v>10</v>
      </c>
      <c r="D348" s="2">
        <v>18</v>
      </c>
      <c r="E348">
        <v>3</v>
      </c>
      <c r="F348">
        <v>20</v>
      </c>
      <c r="G348">
        <f t="shared" si="15"/>
        <v>24</v>
      </c>
      <c r="H348">
        <f t="shared" si="16"/>
        <v>54</v>
      </c>
      <c r="I348" s="2">
        <f t="shared" si="17"/>
        <v>44.444444444444443</v>
      </c>
    </row>
    <row r="349" spans="1:9" x14ac:dyDescent="0.3">
      <c r="A349">
        <v>131</v>
      </c>
      <c r="B349" t="s">
        <v>90</v>
      </c>
      <c r="C349" s="2">
        <v>13</v>
      </c>
      <c r="D349" s="2">
        <v>21</v>
      </c>
      <c r="E349">
        <v>3</v>
      </c>
      <c r="F349">
        <v>57</v>
      </c>
      <c r="G349">
        <f t="shared" si="15"/>
        <v>24</v>
      </c>
      <c r="H349">
        <f t="shared" si="16"/>
        <v>63</v>
      </c>
      <c r="I349" s="2">
        <f t="shared" si="17"/>
        <v>38.095238095238095</v>
      </c>
    </row>
    <row r="350" spans="1:9" x14ac:dyDescent="0.3">
      <c r="A350">
        <v>132</v>
      </c>
      <c r="B350" t="s">
        <v>106</v>
      </c>
      <c r="C350" s="2">
        <v>14</v>
      </c>
      <c r="D350" s="2">
        <v>23</v>
      </c>
      <c r="E350">
        <v>1</v>
      </c>
      <c r="F350">
        <v>6</v>
      </c>
      <c r="G350">
        <f t="shared" si="15"/>
        <v>9</v>
      </c>
      <c r="H350">
        <f t="shared" si="16"/>
        <v>23</v>
      </c>
      <c r="I350" s="2">
        <f t="shared" si="17"/>
        <v>39.130434782608695</v>
      </c>
    </row>
    <row r="351" spans="1:9" x14ac:dyDescent="0.3">
      <c r="A351">
        <v>132</v>
      </c>
      <c r="B351" t="s">
        <v>93</v>
      </c>
      <c r="C351" s="2">
        <v>22</v>
      </c>
      <c r="D351" s="2">
        <v>36</v>
      </c>
      <c r="E351">
        <v>1</v>
      </c>
      <c r="F351">
        <v>18</v>
      </c>
      <c r="G351">
        <f t="shared" si="15"/>
        <v>14</v>
      </c>
      <c r="H351">
        <f t="shared" si="16"/>
        <v>36</v>
      </c>
      <c r="I351" s="2">
        <f t="shared" si="17"/>
        <v>38.888888888888893</v>
      </c>
    </row>
    <row r="352" spans="1:9" x14ac:dyDescent="0.3">
      <c r="A352">
        <v>132</v>
      </c>
      <c r="B352" t="s">
        <v>90</v>
      </c>
      <c r="C352" s="2">
        <v>13</v>
      </c>
      <c r="D352" s="2">
        <v>21</v>
      </c>
      <c r="E352">
        <v>2</v>
      </c>
      <c r="F352">
        <v>53</v>
      </c>
      <c r="G352">
        <f t="shared" si="15"/>
        <v>16</v>
      </c>
      <c r="H352">
        <f t="shared" si="16"/>
        <v>42</v>
      </c>
      <c r="I352" s="2">
        <f t="shared" si="17"/>
        <v>38.095238095238095</v>
      </c>
    </row>
    <row r="353" spans="1:9" x14ac:dyDescent="0.3">
      <c r="A353">
        <v>132</v>
      </c>
      <c r="B353" t="s">
        <v>41</v>
      </c>
      <c r="C353" s="2">
        <v>21</v>
      </c>
      <c r="D353" s="2">
        <v>35</v>
      </c>
      <c r="E353">
        <v>3</v>
      </c>
      <c r="F353">
        <v>25</v>
      </c>
      <c r="G353">
        <f t="shared" si="15"/>
        <v>42</v>
      </c>
      <c r="H353">
        <f t="shared" si="16"/>
        <v>105</v>
      </c>
      <c r="I353" s="2">
        <f t="shared" si="17"/>
        <v>40</v>
      </c>
    </row>
    <row r="354" spans="1:9" x14ac:dyDescent="0.3">
      <c r="A354">
        <v>133</v>
      </c>
      <c r="B354" t="s">
        <v>45</v>
      </c>
      <c r="C354" s="2">
        <v>19</v>
      </c>
      <c r="D354" s="2">
        <v>32</v>
      </c>
      <c r="E354">
        <v>1</v>
      </c>
      <c r="F354">
        <v>5</v>
      </c>
      <c r="G354">
        <f t="shared" si="15"/>
        <v>13</v>
      </c>
      <c r="H354">
        <f t="shared" si="16"/>
        <v>32</v>
      </c>
      <c r="I354" s="2">
        <f t="shared" si="17"/>
        <v>40.625</v>
      </c>
    </row>
    <row r="355" spans="1:9" x14ac:dyDescent="0.3">
      <c r="A355">
        <v>133</v>
      </c>
      <c r="B355" t="s">
        <v>53</v>
      </c>
      <c r="C355" s="2">
        <v>20</v>
      </c>
      <c r="D355" s="2">
        <v>34</v>
      </c>
      <c r="E355">
        <v>1</v>
      </c>
      <c r="F355">
        <v>45</v>
      </c>
      <c r="G355">
        <f t="shared" si="15"/>
        <v>14</v>
      </c>
      <c r="H355">
        <f t="shared" si="16"/>
        <v>34</v>
      </c>
      <c r="I355" s="2">
        <f t="shared" si="17"/>
        <v>41.17647058823529</v>
      </c>
    </row>
    <row r="356" spans="1:9" x14ac:dyDescent="0.3">
      <c r="A356">
        <v>133</v>
      </c>
      <c r="B356" t="s">
        <v>24</v>
      </c>
      <c r="C356" s="2">
        <v>19</v>
      </c>
      <c r="D356" s="2">
        <v>31</v>
      </c>
      <c r="E356">
        <v>2</v>
      </c>
      <c r="F356">
        <v>46</v>
      </c>
      <c r="G356">
        <f t="shared" si="15"/>
        <v>24</v>
      </c>
      <c r="H356">
        <f t="shared" si="16"/>
        <v>62</v>
      </c>
      <c r="I356" s="2">
        <f t="shared" si="17"/>
        <v>38.70967741935484</v>
      </c>
    </row>
    <row r="357" spans="1:9" x14ac:dyDescent="0.3">
      <c r="A357">
        <v>133</v>
      </c>
      <c r="B357" t="s">
        <v>71</v>
      </c>
      <c r="C357" s="2">
        <v>10</v>
      </c>
      <c r="D357" s="2">
        <v>18</v>
      </c>
      <c r="E357">
        <v>3</v>
      </c>
      <c r="F357">
        <v>11</v>
      </c>
      <c r="G357">
        <f t="shared" si="15"/>
        <v>24</v>
      </c>
      <c r="H357">
        <f t="shared" si="16"/>
        <v>54</v>
      </c>
      <c r="I357" s="2">
        <f t="shared" si="17"/>
        <v>44.444444444444443</v>
      </c>
    </row>
    <row r="358" spans="1:9" x14ac:dyDescent="0.3">
      <c r="A358">
        <v>134</v>
      </c>
      <c r="B358" t="s">
        <v>18</v>
      </c>
      <c r="C358" s="2">
        <v>14</v>
      </c>
      <c r="D358" s="2">
        <v>24</v>
      </c>
      <c r="E358">
        <v>1</v>
      </c>
      <c r="F358">
        <v>19</v>
      </c>
      <c r="G358">
        <f t="shared" si="15"/>
        <v>10</v>
      </c>
      <c r="H358">
        <f t="shared" si="16"/>
        <v>24</v>
      </c>
      <c r="I358" s="2">
        <f t="shared" si="17"/>
        <v>41.666666666666671</v>
      </c>
    </row>
    <row r="359" spans="1:9" x14ac:dyDescent="0.3">
      <c r="A359">
        <v>134</v>
      </c>
      <c r="B359" t="s">
        <v>45</v>
      </c>
      <c r="C359" s="2">
        <v>19</v>
      </c>
      <c r="D359" s="2">
        <v>32</v>
      </c>
      <c r="E359">
        <v>3</v>
      </c>
      <c r="F359">
        <v>29</v>
      </c>
      <c r="G359">
        <f t="shared" si="15"/>
        <v>39</v>
      </c>
      <c r="H359">
        <f t="shared" si="16"/>
        <v>96</v>
      </c>
      <c r="I359" s="2">
        <f t="shared" si="17"/>
        <v>40.625</v>
      </c>
    </row>
    <row r="360" spans="1:9" x14ac:dyDescent="0.3">
      <c r="A360">
        <v>135</v>
      </c>
      <c r="B360" t="s">
        <v>24</v>
      </c>
      <c r="C360" s="2">
        <v>19</v>
      </c>
      <c r="D360" s="2">
        <v>31</v>
      </c>
      <c r="E360">
        <v>3</v>
      </c>
      <c r="F360">
        <v>17</v>
      </c>
      <c r="G360">
        <f t="shared" si="15"/>
        <v>36</v>
      </c>
      <c r="H360">
        <f t="shared" si="16"/>
        <v>93</v>
      </c>
      <c r="I360" s="2">
        <f t="shared" si="17"/>
        <v>38.70967741935484</v>
      </c>
    </row>
    <row r="361" spans="1:9" x14ac:dyDescent="0.3">
      <c r="A361">
        <v>135</v>
      </c>
      <c r="B361" t="s">
        <v>30</v>
      </c>
      <c r="C361" s="2">
        <v>25</v>
      </c>
      <c r="D361" s="2">
        <v>40</v>
      </c>
      <c r="E361">
        <v>2</v>
      </c>
      <c r="F361">
        <v>42</v>
      </c>
      <c r="G361">
        <f t="shared" si="15"/>
        <v>30</v>
      </c>
      <c r="H361">
        <f t="shared" si="16"/>
        <v>80</v>
      </c>
      <c r="I361" s="2">
        <f t="shared" si="17"/>
        <v>37.5</v>
      </c>
    </row>
    <row r="362" spans="1:9" x14ac:dyDescent="0.3">
      <c r="A362">
        <v>135</v>
      </c>
      <c r="B362" t="s">
        <v>58</v>
      </c>
      <c r="C362" s="2">
        <v>17</v>
      </c>
      <c r="D362" s="2">
        <v>29</v>
      </c>
      <c r="E362">
        <v>3</v>
      </c>
      <c r="F362">
        <v>29</v>
      </c>
      <c r="G362">
        <f t="shared" si="15"/>
        <v>36</v>
      </c>
      <c r="H362">
        <f t="shared" si="16"/>
        <v>87</v>
      </c>
      <c r="I362" s="2">
        <f t="shared" si="17"/>
        <v>41.379310344827587</v>
      </c>
    </row>
    <row r="363" spans="1:9" x14ac:dyDescent="0.3">
      <c r="A363">
        <v>136</v>
      </c>
      <c r="B363" t="s">
        <v>30</v>
      </c>
      <c r="C363" s="2">
        <v>25</v>
      </c>
      <c r="D363" s="2">
        <v>40</v>
      </c>
      <c r="E363">
        <v>2</v>
      </c>
      <c r="F363">
        <v>13</v>
      </c>
      <c r="G363">
        <f t="shared" si="15"/>
        <v>30</v>
      </c>
      <c r="H363">
        <f t="shared" si="16"/>
        <v>80</v>
      </c>
      <c r="I363" s="2">
        <f t="shared" si="17"/>
        <v>37.5</v>
      </c>
    </row>
    <row r="364" spans="1:9" x14ac:dyDescent="0.3">
      <c r="A364">
        <v>137</v>
      </c>
      <c r="B364" t="s">
        <v>90</v>
      </c>
      <c r="C364" s="2">
        <v>13</v>
      </c>
      <c r="D364" s="2">
        <v>21</v>
      </c>
      <c r="E364">
        <v>3</v>
      </c>
      <c r="F364">
        <v>41</v>
      </c>
      <c r="G364">
        <f t="shared" si="15"/>
        <v>24</v>
      </c>
      <c r="H364">
        <f t="shared" si="16"/>
        <v>63</v>
      </c>
      <c r="I364" s="2">
        <f t="shared" si="17"/>
        <v>38.095238095238095</v>
      </c>
    </row>
    <row r="365" spans="1:9" x14ac:dyDescent="0.3">
      <c r="A365">
        <v>138</v>
      </c>
      <c r="B365" t="s">
        <v>24</v>
      </c>
      <c r="C365" s="2">
        <v>19</v>
      </c>
      <c r="D365" s="2">
        <v>31</v>
      </c>
      <c r="E365">
        <v>2</v>
      </c>
      <c r="F365">
        <v>40</v>
      </c>
      <c r="G365">
        <f t="shared" si="15"/>
        <v>24</v>
      </c>
      <c r="H365">
        <f t="shared" si="16"/>
        <v>62</v>
      </c>
      <c r="I365" s="2">
        <f t="shared" si="17"/>
        <v>38.70967741935484</v>
      </c>
    </row>
    <row r="366" spans="1:9" x14ac:dyDescent="0.3">
      <c r="A366">
        <v>138</v>
      </c>
      <c r="B366" t="s">
        <v>38</v>
      </c>
      <c r="C366" s="2">
        <v>11</v>
      </c>
      <c r="D366" s="2">
        <v>19</v>
      </c>
      <c r="E366">
        <v>2</v>
      </c>
      <c r="F366">
        <v>6</v>
      </c>
      <c r="G366">
        <f t="shared" si="15"/>
        <v>16</v>
      </c>
      <c r="H366">
        <f t="shared" si="16"/>
        <v>38</v>
      </c>
      <c r="I366" s="2">
        <f t="shared" si="17"/>
        <v>42.105263157894733</v>
      </c>
    </row>
    <row r="367" spans="1:9" x14ac:dyDescent="0.3">
      <c r="A367">
        <v>138</v>
      </c>
      <c r="B367" t="s">
        <v>74</v>
      </c>
      <c r="C367" s="2">
        <v>15</v>
      </c>
      <c r="D367" s="2">
        <v>26</v>
      </c>
      <c r="E367">
        <v>3</v>
      </c>
      <c r="F367">
        <v>7</v>
      </c>
      <c r="G367">
        <f t="shared" si="15"/>
        <v>33</v>
      </c>
      <c r="H367">
        <f t="shared" si="16"/>
        <v>78</v>
      </c>
      <c r="I367" s="2">
        <f t="shared" si="17"/>
        <v>42.307692307692307</v>
      </c>
    </row>
    <row r="368" spans="1:9" x14ac:dyDescent="0.3">
      <c r="A368">
        <v>138</v>
      </c>
      <c r="B368" t="s">
        <v>50</v>
      </c>
      <c r="C368" s="2">
        <v>18</v>
      </c>
      <c r="D368" s="2">
        <v>30</v>
      </c>
      <c r="E368">
        <v>2</v>
      </c>
      <c r="F368">
        <v>44</v>
      </c>
      <c r="G368">
        <f t="shared" si="15"/>
        <v>24</v>
      </c>
      <c r="H368">
        <f t="shared" si="16"/>
        <v>60</v>
      </c>
      <c r="I368" s="2">
        <f t="shared" si="17"/>
        <v>40</v>
      </c>
    </row>
    <row r="369" spans="1:9" x14ac:dyDescent="0.3">
      <c r="A369">
        <v>139</v>
      </c>
      <c r="B369" t="s">
        <v>41</v>
      </c>
      <c r="C369" s="2">
        <v>21</v>
      </c>
      <c r="D369" s="2">
        <v>35</v>
      </c>
      <c r="E369">
        <v>1</v>
      </c>
      <c r="F369">
        <v>26</v>
      </c>
      <c r="G369">
        <f t="shared" si="15"/>
        <v>14</v>
      </c>
      <c r="H369">
        <f t="shared" si="16"/>
        <v>35</v>
      </c>
      <c r="I369" s="2">
        <f t="shared" si="17"/>
        <v>40</v>
      </c>
    </row>
    <row r="370" spans="1:9" x14ac:dyDescent="0.3">
      <c r="A370">
        <v>140</v>
      </c>
      <c r="B370" t="s">
        <v>81</v>
      </c>
      <c r="C370" s="2">
        <v>15</v>
      </c>
      <c r="D370" s="2">
        <v>25</v>
      </c>
      <c r="E370">
        <v>2</v>
      </c>
      <c r="F370">
        <v>35</v>
      </c>
      <c r="G370">
        <f t="shared" si="15"/>
        <v>20</v>
      </c>
      <c r="H370">
        <f t="shared" si="16"/>
        <v>50</v>
      </c>
      <c r="I370" s="2">
        <f t="shared" si="17"/>
        <v>40</v>
      </c>
    </row>
    <row r="371" spans="1:9" x14ac:dyDescent="0.3">
      <c r="A371">
        <v>140</v>
      </c>
      <c r="B371" t="s">
        <v>41</v>
      </c>
      <c r="C371" s="2">
        <v>21</v>
      </c>
      <c r="D371" s="2">
        <v>35</v>
      </c>
      <c r="E371">
        <v>3</v>
      </c>
      <c r="F371">
        <v>35</v>
      </c>
      <c r="G371">
        <f t="shared" si="15"/>
        <v>42</v>
      </c>
      <c r="H371">
        <f t="shared" si="16"/>
        <v>105</v>
      </c>
      <c r="I371" s="2">
        <f t="shared" si="17"/>
        <v>40</v>
      </c>
    </row>
    <row r="372" spans="1:9" x14ac:dyDescent="0.3">
      <c r="A372">
        <v>140</v>
      </c>
      <c r="B372" t="s">
        <v>71</v>
      </c>
      <c r="C372" s="2">
        <v>10</v>
      </c>
      <c r="D372" s="2">
        <v>18</v>
      </c>
      <c r="E372">
        <v>2</v>
      </c>
      <c r="F372">
        <v>48</v>
      </c>
      <c r="G372">
        <f t="shared" si="15"/>
        <v>16</v>
      </c>
      <c r="H372">
        <f t="shared" si="16"/>
        <v>36</v>
      </c>
      <c r="I372" s="2">
        <f t="shared" si="17"/>
        <v>44.444444444444443</v>
      </c>
    </row>
    <row r="373" spans="1:9" x14ac:dyDescent="0.3">
      <c r="A373">
        <v>141</v>
      </c>
      <c r="B373" t="s">
        <v>90</v>
      </c>
      <c r="C373" s="2">
        <v>13</v>
      </c>
      <c r="D373" s="2">
        <v>21</v>
      </c>
      <c r="E373">
        <v>1</v>
      </c>
      <c r="F373">
        <v>28</v>
      </c>
      <c r="G373">
        <f t="shared" si="15"/>
        <v>8</v>
      </c>
      <c r="H373">
        <f t="shared" si="16"/>
        <v>21</v>
      </c>
      <c r="I373" s="2">
        <f t="shared" si="17"/>
        <v>38.095238095238095</v>
      </c>
    </row>
    <row r="374" spans="1:9" x14ac:dyDescent="0.3">
      <c r="A374">
        <v>142</v>
      </c>
      <c r="B374" t="s">
        <v>18</v>
      </c>
      <c r="C374" s="2">
        <v>14</v>
      </c>
      <c r="D374" s="2">
        <v>24</v>
      </c>
      <c r="E374">
        <v>3</v>
      </c>
      <c r="F374">
        <v>37</v>
      </c>
      <c r="G374">
        <f t="shared" si="15"/>
        <v>30</v>
      </c>
      <c r="H374">
        <f t="shared" si="16"/>
        <v>72</v>
      </c>
      <c r="I374" s="2">
        <f t="shared" si="17"/>
        <v>41.666666666666671</v>
      </c>
    </row>
    <row r="375" spans="1:9" x14ac:dyDescent="0.3">
      <c r="A375">
        <v>142</v>
      </c>
      <c r="B375" t="s">
        <v>106</v>
      </c>
      <c r="C375" s="2">
        <v>14</v>
      </c>
      <c r="D375" s="2">
        <v>23</v>
      </c>
      <c r="E375">
        <v>3</v>
      </c>
      <c r="F375">
        <v>11</v>
      </c>
      <c r="G375">
        <f t="shared" si="15"/>
        <v>27</v>
      </c>
      <c r="H375">
        <f t="shared" si="16"/>
        <v>69</v>
      </c>
      <c r="I375" s="2">
        <f t="shared" si="17"/>
        <v>39.130434782608695</v>
      </c>
    </row>
    <row r="376" spans="1:9" x14ac:dyDescent="0.3">
      <c r="A376">
        <v>142</v>
      </c>
      <c r="B376" t="s">
        <v>30</v>
      </c>
      <c r="C376" s="2">
        <v>25</v>
      </c>
      <c r="D376" s="2">
        <v>40</v>
      </c>
      <c r="E376">
        <v>1</v>
      </c>
      <c r="F376">
        <v>22</v>
      </c>
      <c r="G376">
        <f t="shared" si="15"/>
        <v>15</v>
      </c>
      <c r="H376">
        <f t="shared" si="16"/>
        <v>40</v>
      </c>
      <c r="I376" s="2">
        <f t="shared" si="17"/>
        <v>37.5</v>
      </c>
    </row>
    <row r="377" spans="1:9" x14ac:dyDescent="0.3">
      <c r="A377">
        <v>143</v>
      </c>
      <c r="B377" t="s">
        <v>81</v>
      </c>
      <c r="C377" s="2">
        <v>15</v>
      </c>
      <c r="D377" s="2">
        <v>25</v>
      </c>
      <c r="E377">
        <v>2</v>
      </c>
      <c r="F377">
        <v>16</v>
      </c>
      <c r="G377">
        <f t="shared" si="15"/>
        <v>20</v>
      </c>
      <c r="H377">
        <f t="shared" si="16"/>
        <v>50</v>
      </c>
      <c r="I377" s="2">
        <f t="shared" si="17"/>
        <v>40</v>
      </c>
    </row>
    <row r="378" spans="1:9" x14ac:dyDescent="0.3">
      <c r="A378">
        <v>144</v>
      </c>
      <c r="B378" t="s">
        <v>93</v>
      </c>
      <c r="C378" s="2">
        <v>22</v>
      </c>
      <c r="D378" s="2">
        <v>36</v>
      </c>
      <c r="E378">
        <v>1</v>
      </c>
      <c r="F378">
        <v>27</v>
      </c>
      <c r="G378">
        <f t="shared" si="15"/>
        <v>14</v>
      </c>
      <c r="H378">
        <f t="shared" si="16"/>
        <v>36</v>
      </c>
      <c r="I378" s="2">
        <f t="shared" si="17"/>
        <v>38.888888888888893</v>
      </c>
    </row>
    <row r="379" spans="1:9" x14ac:dyDescent="0.3">
      <c r="A379">
        <v>144</v>
      </c>
      <c r="B379" t="s">
        <v>38</v>
      </c>
      <c r="C379" s="2">
        <v>11</v>
      </c>
      <c r="D379" s="2">
        <v>19</v>
      </c>
      <c r="E379">
        <v>3</v>
      </c>
      <c r="F379">
        <v>51</v>
      </c>
      <c r="G379">
        <f t="shared" si="15"/>
        <v>24</v>
      </c>
      <c r="H379">
        <f t="shared" si="16"/>
        <v>57</v>
      </c>
      <c r="I379" s="2">
        <f t="shared" si="17"/>
        <v>42.105263157894733</v>
      </c>
    </row>
    <row r="380" spans="1:9" x14ac:dyDescent="0.3">
      <c r="A380">
        <v>144</v>
      </c>
      <c r="B380" t="s">
        <v>58</v>
      </c>
      <c r="C380" s="2">
        <v>17</v>
      </c>
      <c r="D380" s="2">
        <v>29</v>
      </c>
      <c r="E380">
        <v>2</v>
      </c>
      <c r="F380">
        <v>38</v>
      </c>
      <c r="G380">
        <f t="shared" si="15"/>
        <v>24</v>
      </c>
      <c r="H380">
        <f t="shared" si="16"/>
        <v>58</v>
      </c>
      <c r="I380" s="2">
        <f t="shared" si="17"/>
        <v>41.379310344827587</v>
      </c>
    </row>
    <row r="381" spans="1:9" x14ac:dyDescent="0.3">
      <c r="A381">
        <v>144</v>
      </c>
      <c r="B381" t="s">
        <v>53</v>
      </c>
      <c r="C381" s="2">
        <v>20</v>
      </c>
      <c r="D381" s="2">
        <v>34</v>
      </c>
      <c r="E381">
        <v>1</v>
      </c>
      <c r="F381">
        <v>34</v>
      </c>
      <c r="G381">
        <f t="shared" si="15"/>
        <v>14</v>
      </c>
      <c r="H381">
        <f t="shared" si="16"/>
        <v>34</v>
      </c>
      <c r="I381" s="2">
        <f t="shared" si="17"/>
        <v>41.17647058823529</v>
      </c>
    </row>
    <row r="382" spans="1:9" x14ac:dyDescent="0.3">
      <c r="A382">
        <v>145</v>
      </c>
      <c r="B382" t="s">
        <v>47</v>
      </c>
      <c r="C382" s="2">
        <v>13</v>
      </c>
      <c r="D382" s="2">
        <v>22</v>
      </c>
      <c r="E382">
        <v>3</v>
      </c>
      <c r="F382">
        <v>59</v>
      </c>
      <c r="G382">
        <f t="shared" si="15"/>
        <v>27</v>
      </c>
      <c r="H382">
        <f t="shared" si="16"/>
        <v>66</v>
      </c>
      <c r="I382" s="2">
        <f t="shared" si="17"/>
        <v>40.909090909090914</v>
      </c>
    </row>
    <row r="383" spans="1:9" x14ac:dyDescent="0.3">
      <c r="A383">
        <v>145</v>
      </c>
      <c r="B383" t="s">
        <v>50</v>
      </c>
      <c r="C383" s="2">
        <v>18</v>
      </c>
      <c r="D383" s="2">
        <v>30</v>
      </c>
      <c r="E383">
        <v>2</v>
      </c>
      <c r="F383">
        <v>47</v>
      </c>
      <c r="G383">
        <f t="shared" si="15"/>
        <v>24</v>
      </c>
      <c r="H383">
        <f t="shared" si="16"/>
        <v>60</v>
      </c>
      <c r="I383" s="2">
        <f t="shared" si="17"/>
        <v>40</v>
      </c>
    </row>
    <row r="384" spans="1:9" x14ac:dyDescent="0.3">
      <c r="A384">
        <v>146</v>
      </c>
      <c r="B384" t="s">
        <v>24</v>
      </c>
      <c r="C384" s="2">
        <v>19</v>
      </c>
      <c r="D384" s="2">
        <v>31</v>
      </c>
      <c r="E384">
        <v>2</v>
      </c>
      <c r="F384">
        <v>47</v>
      </c>
      <c r="G384">
        <f t="shared" si="15"/>
        <v>24</v>
      </c>
      <c r="H384">
        <f t="shared" si="16"/>
        <v>62</v>
      </c>
      <c r="I384" s="2">
        <f t="shared" si="17"/>
        <v>38.70967741935484</v>
      </c>
    </row>
    <row r="385" spans="1:9" x14ac:dyDescent="0.3">
      <c r="A385">
        <v>147</v>
      </c>
      <c r="B385" t="s">
        <v>30</v>
      </c>
      <c r="C385" s="2">
        <v>25</v>
      </c>
      <c r="D385" s="2">
        <v>40</v>
      </c>
      <c r="E385">
        <v>1</v>
      </c>
      <c r="F385">
        <v>13</v>
      </c>
      <c r="G385">
        <f t="shared" si="15"/>
        <v>15</v>
      </c>
      <c r="H385">
        <f t="shared" si="16"/>
        <v>40</v>
      </c>
      <c r="I385" s="2">
        <f t="shared" si="17"/>
        <v>37.5</v>
      </c>
    </row>
    <row r="386" spans="1:9" x14ac:dyDescent="0.3">
      <c r="A386">
        <v>147</v>
      </c>
      <c r="B386" t="s">
        <v>47</v>
      </c>
      <c r="C386" s="2">
        <v>13</v>
      </c>
      <c r="D386" s="2">
        <v>22</v>
      </c>
      <c r="E386">
        <v>2</v>
      </c>
      <c r="F386">
        <v>20</v>
      </c>
      <c r="G386">
        <f t="shared" ref="G386:G449" si="18">SUM(D386-C386)*E386</f>
        <v>18</v>
      </c>
      <c r="H386">
        <f t="shared" ref="H386:H449" si="19">(D386*E386)</f>
        <v>44</v>
      </c>
      <c r="I386" s="2">
        <f t="shared" ref="I386:I449" si="20">(G386/H386*100)</f>
        <v>40.909090909090914</v>
      </c>
    </row>
    <row r="387" spans="1:9" x14ac:dyDescent="0.3">
      <c r="A387">
        <v>148</v>
      </c>
      <c r="B387" t="s">
        <v>58</v>
      </c>
      <c r="C387" s="2">
        <v>17</v>
      </c>
      <c r="D387" s="2">
        <v>29</v>
      </c>
      <c r="E387">
        <v>2</v>
      </c>
      <c r="F387">
        <v>31</v>
      </c>
      <c r="G387">
        <f t="shared" si="18"/>
        <v>24</v>
      </c>
      <c r="H387">
        <f t="shared" si="19"/>
        <v>58</v>
      </c>
      <c r="I387" s="2">
        <f t="shared" si="20"/>
        <v>41.379310344827587</v>
      </c>
    </row>
    <row r="388" spans="1:9" x14ac:dyDescent="0.3">
      <c r="A388">
        <v>148</v>
      </c>
      <c r="B388" t="s">
        <v>53</v>
      </c>
      <c r="C388" s="2">
        <v>20</v>
      </c>
      <c r="D388" s="2">
        <v>34</v>
      </c>
      <c r="E388">
        <v>2</v>
      </c>
      <c r="F388">
        <v>57</v>
      </c>
      <c r="G388">
        <f t="shared" si="18"/>
        <v>28</v>
      </c>
      <c r="H388">
        <f t="shared" si="19"/>
        <v>68</v>
      </c>
      <c r="I388" s="2">
        <f t="shared" si="20"/>
        <v>41.17647058823529</v>
      </c>
    </row>
    <row r="389" spans="1:9" x14ac:dyDescent="0.3">
      <c r="A389">
        <v>148</v>
      </c>
      <c r="B389" t="s">
        <v>60</v>
      </c>
      <c r="C389" s="2">
        <v>12</v>
      </c>
      <c r="D389" s="2">
        <v>20</v>
      </c>
      <c r="E389">
        <v>3</v>
      </c>
      <c r="F389">
        <v>46</v>
      </c>
      <c r="G389">
        <f t="shared" si="18"/>
        <v>24</v>
      </c>
      <c r="H389">
        <f t="shared" si="19"/>
        <v>60</v>
      </c>
      <c r="I389" s="2">
        <f t="shared" si="20"/>
        <v>40</v>
      </c>
    </row>
    <row r="390" spans="1:9" x14ac:dyDescent="0.3">
      <c r="A390">
        <v>148</v>
      </c>
      <c r="B390" t="s">
        <v>74</v>
      </c>
      <c r="C390" s="2">
        <v>15</v>
      </c>
      <c r="D390" s="2">
        <v>26</v>
      </c>
      <c r="E390">
        <v>1</v>
      </c>
      <c r="F390">
        <v>25</v>
      </c>
      <c r="G390">
        <f t="shared" si="18"/>
        <v>11</v>
      </c>
      <c r="H390">
        <f t="shared" si="19"/>
        <v>26</v>
      </c>
      <c r="I390" s="2">
        <f t="shared" si="20"/>
        <v>42.307692307692307</v>
      </c>
    </row>
    <row r="391" spans="1:9" x14ac:dyDescent="0.3">
      <c r="A391">
        <v>149</v>
      </c>
      <c r="B391" t="s">
        <v>53</v>
      </c>
      <c r="C391" s="2">
        <v>20</v>
      </c>
      <c r="D391" s="2">
        <v>34</v>
      </c>
      <c r="E391">
        <v>3</v>
      </c>
      <c r="F391">
        <v>28</v>
      </c>
      <c r="G391">
        <f t="shared" si="18"/>
        <v>42</v>
      </c>
      <c r="H391">
        <f t="shared" si="19"/>
        <v>102</v>
      </c>
      <c r="I391" s="2">
        <f t="shared" si="20"/>
        <v>41.17647058823529</v>
      </c>
    </row>
    <row r="392" spans="1:9" x14ac:dyDescent="0.3">
      <c r="A392">
        <v>149</v>
      </c>
      <c r="B392" t="s">
        <v>50</v>
      </c>
      <c r="C392" s="2">
        <v>18</v>
      </c>
      <c r="D392" s="2">
        <v>30</v>
      </c>
      <c r="E392">
        <v>1</v>
      </c>
      <c r="F392">
        <v>38</v>
      </c>
      <c r="G392">
        <f t="shared" si="18"/>
        <v>12</v>
      </c>
      <c r="H392">
        <f t="shared" si="19"/>
        <v>30</v>
      </c>
      <c r="I392" s="2">
        <f t="shared" si="20"/>
        <v>40</v>
      </c>
    </row>
    <row r="393" spans="1:9" x14ac:dyDescent="0.3">
      <c r="A393">
        <v>149</v>
      </c>
      <c r="B393" t="s">
        <v>71</v>
      </c>
      <c r="C393" s="2">
        <v>10</v>
      </c>
      <c r="D393" s="2">
        <v>18</v>
      </c>
      <c r="E393">
        <v>2</v>
      </c>
      <c r="F393">
        <v>25</v>
      </c>
      <c r="G393">
        <f t="shared" si="18"/>
        <v>16</v>
      </c>
      <c r="H393">
        <f t="shared" si="19"/>
        <v>36</v>
      </c>
      <c r="I393" s="2">
        <f t="shared" si="20"/>
        <v>44.444444444444443</v>
      </c>
    </row>
    <row r="394" spans="1:9" x14ac:dyDescent="0.3">
      <c r="A394">
        <v>149</v>
      </c>
      <c r="B394" t="s">
        <v>58</v>
      </c>
      <c r="C394" s="2">
        <v>17</v>
      </c>
      <c r="D394" s="2">
        <v>29</v>
      </c>
      <c r="E394">
        <v>2</v>
      </c>
      <c r="F394">
        <v>48</v>
      </c>
      <c r="G394">
        <f t="shared" si="18"/>
        <v>24</v>
      </c>
      <c r="H394">
        <f t="shared" si="19"/>
        <v>58</v>
      </c>
      <c r="I394" s="2">
        <f t="shared" si="20"/>
        <v>41.379310344827587</v>
      </c>
    </row>
    <row r="395" spans="1:9" x14ac:dyDescent="0.3">
      <c r="A395">
        <v>150</v>
      </c>
      <c r="B395" t="s">
        <v>47</v>
      </c>
      <c r="C395" s="2">
        <v>13</v>
      </c>
      <c r="D395" s="2">
        <v>22</v>
      </c>
      <c r="E395">
        <v>2</v>
      </c>
      <c r="F395">
        <v>19</v>
      </c>
      <c r="G395">
        <f t="shared" si="18"/>
        <v>18</v>
      </c>
      <c r="H395">
        <f t="shared" si="19"/>
        <v>44</v>
      </c>
      <c r="I395" s="2">
        <f t="shared" si="20"/>
        <v>40.909090909090914</v>
      </c>
    </row>
    <row r="396" spans="1:9" x14ac:dyDescent="0.3">
      <c r="A396">
        <v>150</v>
      </c>
      <c r="B396" t="s">
        <v>34</v>
      </c>
      <c r="C396" s="2">
        <v>20</v>
      </c>
      <c r="D396" s="2">
        <v>33</v>
      </c>
      <c r="E396">
        <v>2</v>
      </c>
      <c r="F396">
        <v>57</v>
      </c>
      <c r="G396">
        <f t="shared" si="18"/>
        <v>26</v>
      </c>
      <c r="H396">
        <f t="shared" si="19"/>
        <v>66</v>
      </c>
      <c r="I396" s="2">
        <f t="shared" si="20"/>
        <v>39.393939393939391</v>
      </c>
    </row>
    <row r="397" spans="1:9" x14ac:dyDescent="0.3">
      <c r="A397">
        <v>150</v>
      </c>
      <c r="B397" t="s">
        <v>60</v>
      </c>
      <c r="C397" s="2">
        <v>12</v>
      </c>
      <c r="D397" s="2">
        <v>20</v>
      </c>
      <c r="E397">
        <v>2</v>
      </c>
      <c r="F397">
        <v>30</v>
      </c>
      <c r="G397">
        <f t="shared" si="18"/>
        <v>16</v>
      </c>
      <c r="H397">
        <f t="shared" si="19"/>
        <v>40</v>
      </c>
      <c r="I397" s="2">
        <f t="shared" si="20"/>
        <v>40</v>
      </c>
    </row>
    <row r="398" spans="1:9" x14ac:dyDescent="0.3">
      <c r="A398">
        <v>151</v>
      </c>
      <c r="B398" t="s">
        <v>106</v>
      </c>
      <c r="C398" s="2">
        <v>14</v>
      </c>
      <c r="D398" s="2">
        <v>23</v>
      </c>
      <c r="E398">
        <v>3</v>
      </c>
      <c r="F398">
        <v>13</v>
      </c>
      <c r="G398">
        <f t="shared" si="18"/>
        <v>27</v>
      </c>
      <c r="H398">
        <f t="shared" si="19"/>
        <v>69</v>
      </c>
      <c r="I398" s="2">
        <f t="shared" si="20"/>
        <v>39.130434782608695</v>
      </c>
    </row>
    <row r="399" spans="1:9" x14ac:dyDescent="0.3">
      <c r="A399">
        <v>151</v>
      </c>
      <c r="B399" t="s">
        <v>90</v>
      </c>
      <c r="C399" s="2">
        <v>13</v>
      </c>
      <c r="D399" s="2">
        <v>21</v>
      </c>
      <c r="E399">
        <v>3</v>
      </c>
      <c r="F399">
        <v>6</v>
      </c>
      <c r="G399">
        <f t="shared" si="18"/>
        <v>24</v>
      </c>
      <c r="H399">
        <f t="shared" si="19"/>
        <v>63</v>
      </c>
      <c r="I399" s="2">
        <f t="shared" si="20"/>
        <v>38.095238095238095</v>
      </c>
    </row>
    <row r="400" spans="1:9" x14ac:dyDescent="0.3">
      <c r="A400">
        <v>152</v>
      </c>
      <c r="B400" t="s">
        <v>55</v>
      </c>
      <c r="C400" s="2">
        <v>16</v>
      </c>
      <c r="D400" s="2">
        <v>28</v>
      </c>
      <c r="E400">
        <v>2</v>
      </c>
      <c r="F400">
        <v>12</v>
      </c>
      <c r="G400">
        <f t="shared" si="18"/>
        <v>24</v>
      </c>
      <c r="H400">
        <f t="shared" si="19"/>
        <v>56</v>
      </c>
      <c r="I400" s="2">
        <f t="shared" si="20"/>
        <v>42.857142857142854</v>
      </c>
    </row>
    <row r="401" spans="1:9" x14ac:dyDescent="0.3">
      <c r="A401">
        <v>153</v>
      </c>
      <c r="B401" t="s">
        <v>34</v>
      </c>
      <c r="C401" s="2">
        <v>20</v>
      </c>
      <c r="D401" s="2">
        <v>33</v>
      </c>
      <c r="E401">
        <v>3</v>
      </c>
      <c r="F401">
        <v>10</v>
      </c>
      <c r="G401">
        <f t="shared" si="18"/>
        <v>39</v>
      </c>
      <c r="H401">
        <f t="shared" si="19"/>
        <v>99</v>
      </c>
      <c r="I401" s="2">
        <f t="shared" si="20"/>
        <v>39.393939393939391</v>
      </c>
    </row>
    <row r="402" spans="1:9" x14ac:dyDescent="0.3">
      <c r="A402">
        <v>153</v>
      </c>
      <c r="B402" t="s">
        <v>18</v>
      </c>
      <c r="C402" s="2">
        <v>14</v>
      </c>
      <c r="D402" s="2">
        <v>24</v>
      </c>
      <c r="E402">
        <v>1</v>
      </c>
      <c r="F402">
        <v>53</v>
      </c>
      <c r="G402">
        <f t="shared" si="18"/>
        <v>10</v>
      </c>
      <c r="H402">
        <f t="shared" si="19"/>
        <v>24</v>
      </c>
      <c r="I402" s="2">
        <f t="shared" si="20"/>
        <v>41.666666666666671</v>
      </c>
    </row>
    <row r="403" spans="1:9" x14ac:dyDescent="0.3">
      <c r="A403">
        <v>153</v>
      </c>
      <c r="B403" t="s">
        <v>30</v>
      </c>
      <c r="C403" s="2">
        <v>25</v>
      </c>
      <c r="D403" s="2">
        <v>40</v>
      </c>
      <c r="E403">
        <v>2</v>
      </c>
      <c r="F403">
        <v>26</v>
      </c>
      <c r="G403">
        <f t="shared" si="18"/>
        <v>30</v>
      </c>
      <c r="H403">
        <f t="shared" si="19"/>
        <v>80</v>
      </c>
      <c r="I403" s="2">
        <f t="shared" si="20"/>
        <v>37.5</v>
      </c>
    </row>
    <row r="404" spans="1:9" x14ac:dyDescent="0.3">
      <c r="A404">
        <v>154</v>
      </c>
      <c r="B404" t="s">
        <v>93</v>
      </c>
      <c r="C404" s="2">
        <v>22</v>
      </c>
      <c r="D404" s="2">
        <v>36</v>
      </c>
      <c r="E404">
        <v>3</v>
      </c>
      <c r="F404">
        <v>52</v>
      </c>
      <c r="G404">
        <f t="shared" si="18"/>
        <v>42</v>
      </c>
      <c r="H404">
        <f t="shared" si="19"/>
        <v>108</v>
      </c>
      <c r="I404" s="2">
        <f t="shared" si="20"/>
        <v>38.888888888888893</v>
      </c>
    </row>
    <row r="405" spans="1:9" x14ac:dyDescent="0.3">
      <c r="A405">
        <v>154</v>
      </c>
      <c r="B405" t="s">
        <v>71</v>
      </c>
      <c r="C405" s="2">
        <v>10</v>
      </c>
      <c r="D405" s="2">
        <v>18</v>
      </c>
      <c r="E405">
        <v>2</v>
      </c>
      <c r="F405">
        <v>30</v>
      </c>
      <c r="G405">
        <f t="shared" si="18"/>
        <v>16</v>
      </c>
      <c r="H405">
        <f t="shared" si="19"/>
        <v>36</v>
      </c>
      <c r="I405" s="2">
        <f t="shared" si="20"/>
        <v>44.444444444444443</v>
      </c>
    </row>
    <row r="406" spans="1:9" x14ac:dyDescent="0.3">
      <c r="A406">
        <v>155</v>
      </c>
      <c r="B406" t="s">
        <v>102</v>
      </c>
      <c r="C406" s="2">
        <v>16</v>
      </c>
      <c r="D406" s="2">
        <v>27</v>
      </c>
      <c r="E406">
        <v>2</v>
      </c>
      <c r="F406">
        <v>24</v>
      </c>
      <c r="G406">
        <f t="shared" si="18"/>
        <v>22</v>
      </c>
      <c r="H406">
        <f t="shared" si="19"/>
        <v>54</v>
      </c>
      <c r="I406" s="2">
        <f t="shared" si="20"/>
        <v>40.74074074074074</v>
      </c>
    </row>
    <row r="407" spans="1:9" x14ac:dyDescent="0.3">
      <c r="A407">
        <v>155</v>
      </c>
      <c r="B407" t="s">
        <v>24</v>
      </c>
      <c r="C407" s="2">
        <v>19</v>
      </c>
      <c r="D407" s="2">
        <v>31</v>
      </c>
      <c r="E407">
        <v>2</v>
      </c>
      <c r="F407">
        <v>43</v>
      </c>
      <c r="G407">
        <f t="shared" si="18"/>
        <v>24</v>
      </c>
      <c r="H407">
        <f t="shared" si="19"/>
        <v>62</v>
      </c>
      <c r="I407" s="2">
        <f t="shared" si="20"/>
        <v>38.70967741935484</v>
      </c>
    </row>
    <row r="408" spans="1:9" x14ac:dyDescent="0.3">
      <c r="A408">
        <v>155</v>
      </c>
      <c r="B408" t="s">
        <v>60</v>
      </c>
      <c r="C408" s="2">
        <v>12</v>
      </c>
      <c r="D408" s="2">
        <v>20</v>
      </c>
      <c r="E408">
        <v>1</v>
      </c>
      <c r="F408">
        <v>33</v>
      </c>
      <c r="G408">
        <f t="shared" si="18"/>
        <v>8</v>
      </c>
      <c r="H408">
        <f t="shared" si="19"/>
        <v>20</v>
      </c>
      <c r="I408" s="2">
        <f t="shared" si="20"/>
        <v>40</v>
      </c>
    </row>
    <row r="409" spans="1:9" x14ac:dyDescent="0.3">
      <c r="A409">
        <v>156</v>
      </c>
      <c r="B409" t="s">
        <v>55</v>
      </c>
      <c r="C409" s="2">
        <v>16</v>
      </c>
      <c r="D409" s="2">
        <v>28</v>
      </c>
      <c r="E409">
        <v>2</v>
      </c>
      <c r="F409">
        <v>6</v>
      </c>
      <c r="G409">
        <f t="shared" si="18"/>
        <v>24</v>
      </c>
      <c r="H409">
        <f t="shared" si="19"/>
        <v>56</v>
      </c>
      <c r="I409" s="2">
        <f t="shared" si="20"/>
        <v>42.857142857142854</v>
      </c>
    </row>
    <row r="410" spans="1:9" x14ac:dyDescent="0.3">
      <c r="A410">
        <v>157</v>
      </c>
      <c r="B410" t="s">
        <v>81</v>
      </c>
      <c r="C410" s="2">
        <v>15</v>
      </c>
      <c r="D410" s="2">
        <v>25</v>
      </c>
      <c r="E410">
        <v>3</v>
      </c>
      <c r="F410">
        <v>48</v>
      </c>
      <c r="G410">
        <f t="shared" si="18"/>
        <v>30</v>
      </c>
      <c r="H410">
        <f t="shared" si="19"/>
        <v>75</v>
      </c>
      <c r="I410" s="2">
        <f t="shared" si="20"/>
        <v>40</v>
      </c>
    </row>
    <row r="411" spans="1:9" x14ac:dyDescent="0.3">
      <c r="A411">
        <v>157</v>
      </c>
      <c r="B411" t="s">
        <v>55</v>
      </c>
      <c r="C411" s="2">
        <v>16</v>
      </c>
      <c r="D411" s="2">
        <v>28</v>
      </c>
      <c r="E411">
        <v>1</v>
      </c>
      <c r="F411">
        <v>54</v>
      </c>
      <c r="G411">
        <f t="shared" si="18"/>
        <v>12</v>
      </c>
      <c r="H411">
        <f t="shared" si="19"/>
        <v>28</v>
      </c>
      <c r="I411" s="2">
        <f t="shared" si="20"/>
        <v>42.857142857142854</v>
      </c>
    </row>
    <row r="412" spans="1:9" x14ac:dyDescent="0.3">
      <c r="A412">
        <v>157</v>
      </c>
      <c r="B412" t="s">
        <v>50</v>
      </c>
      <c r="C412" s="2">
        <v>18</v>
      </c>
      <c r="D412" s="2">
        <v>30</v>
      </c>
      <c r="E412">
        <v>2</v>
      </c>
      <c r="F412">
        <v>27</v>
      </c>
      <c r="G412">
        <f t="shared" si="18"/>
        <v>24</v>
      </c>
      <c r="H412">
        <f t="shared" si="19"/>
        <v>60</v>
      </c>
      <c r="I412" s="2">
        <f t="shared" si="20"/>
        <v>40</v>
      </c>
    </row>
    <row r="413" spans="1:9" x14ac:dyDescent="0.3">
      <c r="A413">
        <v>157</v>
      </c>
      <c r="B413" t="s">
        <v>93</v>
      </c>
      <c r="C413" s="2">
        <v>22</v>
      </c>
      <c r="D413" s="2">
        <v>36</v>
      </c>
      <c r="E413">
        <v>3</v>
      </c>
      <c r="F413">
        <v>21</v>
      </c>
      <c r="G413">
        <f t="shared" si="18"/>
        <v>42</v>
      </c>
      <c r="H413">
        <f t="shared" si="19"/>
        <v>108</v>
      </c>
      <c r="I413" s="2">
        <f t="shared" si="20"/>
        <v>38.888888888888893</v>
      </c>
    </row>
    <row r="414" spans="1:9" x14ac:dyDescent="0.3">
      <c r="A414">
        <v>158</v>
      </c>
      <c r="B414" t="s">
        <v>38</v>
      </c>
      <c r="C414" s="2">
        <v>11</v>
      </c>
      <c r="D414" s="2">
        <v>19</v>
      </c>
      <c r="E414">
        <v>1</v>
      </c>
      <c r="F414">
        <v>57</v>
      </c>
      <c r="G414">
        <f t="shared" si="18"/>
        <v>8</v>
      </c>
      <c r="H414">
        <f t="shared" si="19"/>
        <v>19</v>
      </c>
      <c r="I414" s="2">
        <f t="shared" si="20"/>
        <v>42.105263157894733</v>
      </c>
    </row>
    <row r="415" spans="1:9" x14ac:dyDescent="0.3">
      <c r="A415">
        <v>158</v>
      </c>
      <c r="B415" t="s">
        <v>74</v>
      </c>
      <c r="C415" s="2">
        <v>15</v>
      </c>
      <c r="D415" s="2">
        <v>26</v>
      </c>
      <c r="E415">
        <v>3</v>
      </c>
      <c r="F415">
        <v>55</v>
      </c>
      <c r="G415">
        <f t="shared" si="18"/>
        <v>33</v>
      </c>
      <c r="H415">
        <f t="shared" si="19"/>
        <v>78</v>
      </c>
      <c r="I415" s="2">
        <f t="shared" si="20"/>
        <v>42.307692307692307</v>
      </c>
    </row>
    <row r="416" spans="1:9" x14ac:dyDescent="0.3">
      <c r="A416">
        <v>158</v>
      </c>
      <c r="B416" t="s">
        <v>93</v>
      </c>
      <c r="C416" s="2">
        <v>22</v>
      </c>
      <c r="D416" s="2">
        <v>36</v>
      </c>
      <c r="E416">
        <v>3</v>
      </c>
      <c r="F416">
        <v>7</v>
      </c>
      <c r="G416">
        <f t="shared" si="18"/>
        <v>42</v>
      </c>
      <c r="H416">
        <f t="shared" si="19"/>
        <v>108</v>
      </c>
      <c r="I416" s="2">
        <f t="shared" si="20"/>
        <v>38.888888888888893</v>
      </c>
    </row>
    <row r="417" spans="1:9" x14ac:dyDescent="0.3">
      <c r="A417">
        <v>158</v>
      </c>
      <c r="B417" t="s">
        <v>41</v>
      </c>
      <c r="C417" s="2">
        <v>21</v>
      </c>
      <c r="D417" s="2">
        <v>35</v>
      </c>
      <c r="E417">
        <v>3</v>
      </c>
      <c r="F417">
        <v>16</v>
      </c>
      <c r="G417">
        <f t="shared" si="18"/>
        <v>42</v>
      </c>
      <c r="H417">
        <f t="shared" si="19"/>
        <v>105</v>
      </c>
      <c r="I417" s="2">
        <f t="shared" si="20"/>
        <v>40</v>
      </c>
    </row>
    <row r="418" spans="1:9" x14ac:dyDescent="0.3">
      <c r="A418">
        <v>159</v>
      </c>
      <c r="B418" t="s">
        <v>58</v>
      </c>
      <c r="C418" s="2">
        <v>17</v>
      </c>
      <c r="D418" s="2">
        <v>29</v>
      </c>
      <c r="E418">
        <v>3</v>
      </c>
      <c r="F418">
        <v>23</v>
      </c>
      <c r="G418">
        <f t="shared" si="18"/>
        <v>36</v>
      </c>
      <c r="H418">
        <f t="shared" si="19"/>
        <v>87</v>
      </c>
      <c r="I418" s="2">
        <f t="shared" si="20"/>
        <v>41.379310344827587</v>
      </c>
    </row>
    <row r="419" spans="1:9" x14ac:dyDescent="0.3">
      <c r="A419">
        <v>159</v>
      </c>
      <c r="B419" t="s">
        <v>24</v>
      </c>
      <c r="C419" s="2">
        <v>19</v>
      </c>
      <c r="D419" s="2">
        <v>31</v>
      </c>
      <c r="E419">
        <v>1</v>
      </c>
      <c r="F419">
        <v>5</v>
      </c>
      <c r="G419">
        <f t="shared" si="18"/>
        <v>12</v>
      </c>
      <c r="H419">
        <f t="shared" si="19"/>
        <v>31</v>
      </c>
      <c r="I419" s="2">
        <f t="shared" si="20"/>
        <v>38.70967741935484</v>
      </c>
    </row>
    <row r="420" spans="1:9" x14ac:dyDescent="0.3">
      <c r="A420">
        <v>159</v>
      </c>
      <c r="B420" t="s">
        <v>71</v>
      </c>
      <c r="C420" s="2">
        <v>10</v>
      </c>
      <c r="D420" s="2">
        <v>18</v>
      </c>
      <c r="E420">
        <v>2</v>
      </c>
      <c r="F420">
        <v>6</v>
      </c>
      <c r="G420">
        <f t="shared" si="18"/>
        <v>16</v>
      </c>
      <c r="H420">
        <f t="shared" si="19"/>
        <v>36</v>
      </c>
      <c r="I420" s="2">
        <f t="shared" si="20"/>
        <v>44.444444444444443</v>
      </c>
    </row>
    <row r="421" spans="1:9" x14ac:dyDescent="0.3">
      <c r="A421">
        <v>159</v>
      </c>
      <c r="B421" t="s">
        <v>34</v>
      </c>
      <c r="C421" s="2">
        <v>20</v>
      </c>
      <c r="D421" s="2">
        <v>33</v>
      </c>
      <c r="E421">
        <v>3</v>
      </c>
      <c r="F421">
        <v>40</v>
      </c>
      <c r="G421">
        <f t="shared" si="18"/>
        <v>39</v>
      </c>
      <c r="H421">
        <f t="shared" si="19"/>
        <v>99</v>
      </c>
      <c r="I421" s="2">
        <f t="shared" si="20"/>
        <v>39.393939393939391</v>
      </c>
    </row>
    <row r="422" spans="1:9" x14ac:dyDescent="0.3">
      <c r="A422">
        <v>160</v>
      </c>
      <c r="B422" t="s">
        <v>93</v>
      </c>
      <c r="C422" s="2">
        <v>22</v>
      </c>
      <c r="D422" s="2">
        <v>36</v>
      </c>
      <c r="E422">
        <v>3</v>
      </c>
      <c r="F422">
        <v>20</v>
      </c>
      <c r="G422">
        <f t="shared" si="18"/>
        <v>42</v>
      </c>
      <c r="H422">
        <f t="shared" si="19"/>
        <v>108</v>
      </c>
      <c r="I422" s="2">
        <f t="shared" si="20"/>
        <v>38.888888888888893</v>
      </c>
    </row>
    <row r="423" spans="1:9" x14ac:dyDescent="0.3">
      <c r="A423">
        <v>160</v>
      </c>
      <c r="B423" t="s">
        <v>18</v>
      </c>
      <c r="C423" s="2">
        <v>14</v>
      </c>
      <c r="D423" s="2">
        <v>24</v>
      </c>
      <c r="E423">
        <v>2</v>
      </c>
      <c r="F423">
        <v>47</v>
      </c>
      <c r="G423">
        <f t="shared" si="18"/>
        <v>20</v>
      </c>
      <c r="H423">
        <f t="shared" si="19"/>
        <v>48</v>
      </c>
      <c r="I423" s="2">
        <f t="shared" si="20"/>
        <v>41.666666666666671</v>
      </c>
    </row>
    <row r="424" spans="1:9" x14ac:dyDescent="0.3">
      <c r="A424">
        <v>161</v>
      </c>
      <c r="B424" t="s">
        <v>55</v>
      </c>
      <c r="C424" s="2">
        <v>16</v>
      </c>
      <c r="D424" s="2">
        <v>28</v>
      </c>
      <c r="E424">
        <v>3</v>
      </c>
      <c r="F424">
        <v>57</v>
      </c>
      <c r="G424">
        <f t="shared" si="18"/>
        <v>36</v>
      </c>
      <c r="H424">
        <f t="shared" si="19"/>
        <v>84</v>
      </c>
      <c r="I424" s="2">
        <f t="shared" si="20"/>
        <v>42.857142857142854</v>
      </c>
    </row>
    <row r="425" spans="1:9" x14ac:dyDescent="0.3">
      <c r="A425">
        <v>162</v>
      </c>
      <c r="B425" t="s">
        <v>18</v>
      </c>
      <c r="C425" s="2">
        <v>14</v>
      </c>
      <c r="D425" s="2">
        <v>24</v>
      </c>
      <c r="E425">
        <v>3</v>
      </c>
      <c r="F425">
        <v>25</v>
      </c>
      <c r="G425">
        <f t="shared" si="18"/>
        <v>30</v>
      </c>
      <c r="H425">
        <f t="shared" si="19"/>
        <v>72</v>
      </c>
      <c r="I425" s="2">
        <f t="shared" si="20"/>
        <v>41.666666666666671</v>
      </c>
    </row>
    <row r="426" spans="1:9" x14ac:dyDescent="0.3">
      <c r="A426">
        <v>163</v>
      </c>
      <c r="B426" t="s">
        <v>24</v>
      </c>
      <c r="C426" s="2">
        <v>19</v>
      </c>
      <c r="D426" s="2">
        <v>31</v>
      </c>
      <c r="E426">
        <v>3</v>
      </c>
      <c r="F426">
        <v>8</v>
      </c>
      <c r="G426">
        <f t="shared" si="18"/>
        <v>36</v>
      </c>
      <c r="H426">
        <f t="shared" si="19"/>
        <v>93</v>
      </c>
      <c r="I426" s="2">
        <f t="shared" si="20"/>
        <v>38.70967741935484</v>
      </c>
    </row>
    <row r="427" spans="1:9" x14ac:dyDescent="0.3">
      <c r="A427">
        <v>163</v>
      </c>
      <c r="B427" t="s">
        <v>50</v>
      </c>
      <c r="C427" s="2">
        <v>18</v>
      </c>
      <c r="D427" s="2">
        <v>30</v>
      </c>
      <c r="E427">
        <v>3</v>
      </c>
      <c r="F427">
        <v>16</v>
      </c>
      <c r="G427">
        <f t="shared" si="18"/>
        <v>36</v>
      </c>
      <c r="H427">
        <f t="shared" si="19"/>
        <v>90</v>
      </c>
      <c r="I427" s="2">
        <f t="shared" si="20"/>
        <v>40</v>
      </c>
    </row>
    <row r="428" spans="1:9" x14ac:dyDescent="0.3">
      <c r="A428">
        <v>163</v>
      </c>
      <c r="B428" t="s">
        <v>34</v>
      </c>
      <c r="C428" s="2">
        <v>20</v>
      </c>
      <c r="D428" s="2">
        <v>33</v>
      </c>
      <c r="E428">
        <v>2</v>
      </c>
      <c r="F428">
        <v>40</v>
      </c>
      <c r="G428">
        <f t="shared" si="18"/>
        <v>26</v>
      </c>
      <c r="H428">
        <f t="shared" si="19"/>
        <v>66</v>
      </c>
      <c r="I428" s="2">
        <f t="shared" si="20"/>
        <v>39.393939393939391</v>
      </c>
    </row>
    <row r="429" spans="1:9" x14ac:dyDescent="0.3">
      <c r="A429">
        <v>163</v>
      </c>
      <c r="B429" t="s">
        <v>47</v>
      </c>
      <c r="C429" s="2">
        <v>13</v>
      </c>
      <c r="D429" s="2">
        <v>22</v>
      </c>
      <c r="E429">
        <v>1</v>
      </c>
      <c r="F429">
        <v>7</v>
      </c>
      <c r="G429">
        <f t="shared" si="18"/>
        <v>9</v>
      </c>
      <c r="H429">
        <f t="shared" si="19"/>
        <v>22</v>
      </c>
      <c r="I429" s="2">
        <f t="shared" si="20"/>
        <v>40.909090909090914</v>
      </c>
    </row>
    <row r="430" spans="1:9" x14ac:dyDescent="0.3">
      <c r="A430">
        <v>164</v>
      </c>
      <c r="B430" t="s">
        <v>47</v>
      </c>
      <c r="C430" s="2">
        <v>13</v>
      </c>
      <c r="D430" s="2">
        <v>22</v>
      </c>
      <c r="E430">
        <v>1</v>
      </c>
      <c r="F430">
        <v>43</v>
      </c>
      <c r="G430">
        <f t="shared" si="18"/>
        <v>9</v>
      </c>
      <c r="H430">
        <f t="shared" si="19"/>
        <v>22</v>
      </c>
      <c r="I430" s="2">
        <f t="shared" si="20"/>
        <v>40.909090909090914</v>
      </c>
    </row>
    <row r="431" spans="1:9" x14ac:dyDescent="0.3">
      <c r="A431">
        <v>164</v>
      </c>
      <c r="B431" t="s">
        <v>93</v>
      </c>
      <c r="C431" s="2">
        <v>22</v>
      </c>
      <c r="D431" s="2">
        <v>36</v>
      </c>
      <c r="E431">
        <v>1</v>
      </c>
      <c r="F431">
        <v>7</v>
      </c>
      <c r="G431">
        <f t="shared" si="18"/>
        <v>14</v>
      </c>
      <c r="H431">
        <f t="shared" si="19"/>
        <v>36</v>
      </c>
      <c r="I431" s="2">
        <f t="shared" si="20"/>
        <v>38.888888888888893</v>
      </c>
    </row>
    <row r="432" spans="1:9" x14ac:dyDescent="0.3">
      <c r="A432">
        <v>164</v>
      </c>
      <c r="B432" t="s">
        <v>45</v>
      </c>
      <c r="C432" s="2">
        <v>19</v>
      </c>
      <c r="D432" s="2">
        <v>32</v>
      </c>
      <c r="E432">
        <v>2</v>
      </c>
      <c r="F432">
        <v>20</v>
      </c>
      <c r="G432">
        <f t="shared" si="18"/>
        <v>26</v>
      </c>
      <c r="H432">
        <f t="shared" si="19"/>
        <v>64</v>
      </c>
      <c r="I432" s="2">
        <f t="shared" si="20"/>
        <v>40.625</v>
      </c>
    </row>
    <row r="433" spans="1:9" x14ac:dyDescent="0.3">
      <c r="A433">
        <v>164</v>
      </c>
      <c r="B433" t="s">
        <v>18</v>
      </c>
      <c r="C433" s="2">
        <v>14</v>
      </c>
      <c r="D433" s="2">
        <v>24</v>
      </c>
      <c r="E433">
        <v>2</v>
      </c>
      <c r="F433">
        <v>35</v>
      </c>
      <c r="G433">
        <f t="shared" si="18"/>
        <v>20</v>
      </c>
      <c r="H433">
        <f t="shared" si="19"/>
        <v>48</v>
      </c>
      <c r="I433" s="2">
        <f t="shared" si="20"/>
        <v>41.666666666666671</v>
      </c>
    </row>
    <row r="434" spans="1:9" x14ac:dyDescent="0.3">
      <c r="A434">
        <v>165</v>
      </c>
      <c r="B434" t="s">
        <v>18</v>
      </c>
      <c r="C434" s="2">
        <v>14</v>
      </c>
      <c r="D434" s="2">
        <v>24</v>
      </c>
      <c r="E434">
        <v>2</v>
      </c>
      <c r="F434">
        <v>15</v>
      </c>
      <c r="G434">
        <f t="shared" si="18"/>
        <v>20</v>
      </c>
      <c r="H434">
        <f t="shared" si="19"/>
        <v>48</v>
      </c>
      <c r="I434" s="2">
        <f t="shared" si="20"/>
        <v>41.666666666666671</v>
      </c>
    </row>
    <row r="435" spans="1:9" x14ac:dyDescent="0.3">
      <c r="A435">
        <v>165</v>
      </c>
      <c r="B435" t="s">
        <v>90</v>
      </c>
      <c r="C435" s="2">
        <v>13</v>
      </c>
      <c r="D435" s="2">
        <v>21</v>
      </c>
      <c r="E435">
        <v>2</v>
      </c>
      <c r="F435">
        <v>41</v>
      </c>
      <c r="G435">
        <f t="shared" si="18"/>
        <v>16</v>
      </c>
      <c r="H435">
        <f t="shared" si="19"/>
        <v>42</v>
      </c>
      <c r="I435" s="2">
        <f t="shared" si="20"/>
        <v>38.095238095238095</v>
      </c>
    </row>
    <row r="436" spans="1:9" x14ac:dyDescent="0.3">
      <c r="A436">
        <v>166</v>
      </c>
      <c r="B436" t="s">
        <v>106</v>
      </c>
      <c r="C436" s="2">
        <v>14</v>
      </c>
      <c r="D436" s="2">
        <v>23</v>
      </c>
      <c r="E436">
        <v>2</v>
      </c>
      <c r="F436">
        <v>22</v>
      </c>
      <c r="G436">
        <f t="shared" si="18"/>
        <v>18</v>
      </c>
      <c r="H436">
        <f t="shared" si="19"/>
        <v>46</v>
      </c>
      <c r="I436" s="2">
        <f t="shared" si="20"/>
        <v>39.130434782608695</v>
      </c>
    </row>
    <row r="437" spans="1:9" x14ac:dyDescent="0.3">
      <c r="A437">
        <v>167</v>
      </c>
      <c r="B437" t="s">
        <v>38</v>
      </c>
      <c r="C437" s="2">
        <v>11</v>
      </c>
      <c r="D437" s="2">
        <v>19</v>
      </c>
      <c r="E437">
        <v>1</v>
      </c>
      <c r="F437">
        <v>29</v>
      </c>
      <c r="G437">
        <f t="shared" si="18"/>
        <v>8</v>
      </c>
      <c r="H437">
        <f t="shared" si="19"/>
        <v>19</v>
      </c>
      <c r="I437" s="2">
        <f t="shared" si="20"/>
        <v>42.105263157894733</v>
      </c>
    </row>
    <row r="438" spans="1:9" x14ac:dyDescent="0.3">
      <c r="A438">
        <v>167</v>
      </c>
      <c r="B438" t="s">
        <v>53</v>
      </c>
      <c r="C438" s="2">
        <v>20</v>
      </c>
      <c r="D438" s="2">
        <v>34</v>
      </c>
      <c r="E438">
        <v>3</v>
      </c>
      <c r="F438">
        <v>11</v>
      </c>
      <c r="G438">
        <f t="shared" si="18"/>
        <v>42</v>
      </c>
      <c r="H438">
        <f t="shared" si="19"/>
        <v>102</v>
      </c>
      <c r="I438" s="2">
        <f t="shared" si="20"/>
        <v>41.17647058823529</v>
      </c>
    </row>
    <row r="439" spans="1:9" x14ac:dyDescent="0.3">
      <c r="A439">
        <v>167</v>
      </c>
      <c r="B439" t="s">
        <v>24</v>
      </c>
      <c r="C439" s="2">
        <v>19</v>
      </c>
      <c r="D439" s="2">
        <v>31</v>
      </c>
      <c r="E439">
        <v>1</v>
      </c>
      <c r="F439">
        <v>36</v>
      </c>
      <c r="G439">
        <f t="shared" si="18"/>
        <v>12</v>
      </c>
      <c r="H439">
        <f t="shared" si="19"/>
        <v>31</v>
      </c>
      <c r="I439" s="2">
        <f t="shared" si="20"/>
        <v>38.70967741935484</v>
      </c>
    </row>
    <row r="440" spans="1:9" x14ac:dyDescent="0.3">
      <c r="A440">
        <v>168</v>
      </c>
      <c r="B440" t="s">
        <v>47</v>
      </c>
      <c r="C440" s="2">
        <v>13</v>
      </c>
      <c r="D440" s="2">
        <v>22</v>
      </c>
      <c r="E440">
        <v>2</v>
      </c>
      <c r="F440">
        <v>7</v>
      </c>
      <c r="G440">
        <f t="shared" si="18"/>
        <v>18</v>
      </c>
      <c r="H440">
        <f t="shared" si="19"/>
        <v>44</v>
      </c>
      <c r="I440" s="2">
        <f t="shared" si="20"/>
        <v>40.909090909090914</v>
      </c>
    </row>
    <row r="441" spans="1:9" x14ac:dyDescent="0.3">
      <c r="A441">
        <v>169</v>
      </c>
      <c r="B441" t="s">
        <v>90</v>
      </c>
      <c r="C441" s="2">
        <v>13</v>
      </c>
      <c r="D441" s="2">
        <v>21</v>
      </c>
      <c r="E441">
        <v>2</v>
      </c>
      <c r="F441">
        <v>44</v>
      </c>
      <c r="G441">
        <f t="shared" si="18"/>
        <v>16</v>
      </c>
      <c r="H441">
        <f t="shared" si="19"/>
        <v>42</v>
      </c>
      <c r="I441" s="2">
        <f t="shared" si="20"/>
        <v>38.095238095238095</v>
      </c>
    </row>
    <row r="442" spans="1:9" x14ac:dyDescent="0.3">
      <c r="A442">
        <v>169</v>
      </c>
      <c r="B442" t="s">
        <v>53</v>
      </c>
      <c r="C442" s="2">
        <v>20</v>
      </c>
      <c r="D442" s="2">
        <v>34</v>
      </c>
      <c r="E442">
        <v>2</v>
      </c>
      <c r="F442">
        <v>59</v>
      </c>
      <c r="G442">
        <f t="shared" si="18"/>
        <v>28</v>
      </c>
      <c r="H442">
        <f t="shared" si="19"/>
        <v>68</v>
      </c>
      <c r="I442" s="2">
        <f t="shared" si="20"/>
        <v>41.17647058823529</v>
      </c>
    </row>
    <row r="443" spans="1:9" x14ac:dyDescent="0.3">
      <c r="A443">
        <v>169</v>
      </c>
      <c r="B443" t="s">
        <v>47</v>
      </c>
      <c r="C443" s="2">
        <v>13</v>
      </c>
      <c r="D443" s="2">
        <v>22</v>
      </c>
      <c r="E443">
        <v>2</v>
      </c>
      <c r="F443">
        <v>7</v>
      </c>
      <c r="G443">
        <f t="shared" si="18"/>
        <v>18</v>
      </c>
      <c r="H443">
        <f t="shared" si="19"/>
        <v>44</v>
      </c>
      <c r="I443" s="2">
        <f t="shared" si="20"/>
        <v>40.909090909090914</v>
      </c>
    </row>
    <row r="444" spans="1:9" x14ac:dyDescent="0.3">
      <c r="A444">
        <v>170</v>
      </c>
      <c r="B444" t="s">
        <v>60</v>
      </c>
      <c r="C444" s="2">
        <v>12</v>
      </c>
      <c r="D444" s="2">
        <v>20</v>
      </c>
      <c r="E444">
        <v>3</v>
      </c>
      <c r="F444">
        <v>16</v>
      </c>
      <c r="G444">
        <f t="shared" si="18"/>
        <v>24</v>
      </c>
      <c r="H444">
        <f t="shared" si="19"/>
        <v>60</v>
      </c>
      <c r="I444" s="2">
        <f t="shared" si="20"/>
        <v>40</v>
      </c>
    </row>
    <row r="445" spans="1:9" x14ac:dyDescent="0.3">
      <c r="A445">
        <v>170</v>
      </c>
      <c r="B445" t="s">
        <v>58</v>
      </c>
      <c r="C445" s="2">
        <v>17</v>
      </c>
      <c r="D445" s="2">
        <v>29</v>
      </c>
      <c r="E445">
        <v>3</v>
      </c>
      <c r="F445">
        <v>16</v>
      </c>
      <c r="G445">
        <f t="shared" si="18"/>
        <v>36</v>
      </c>
      <c r="H445">
        <f t="shared" si="19"/>
        <v>87</v>
      </c>
      <c r="I445" s="2">
        <f t="shared" si="20"/>
        <v>41.379310344827587</v>
      </c>
    </row>
    <row r="446" spans="1:9" x14ac:dyDescent="0.3">
      <c r="A446">
        <v>170</v>
      </c>
      <c r="B446" t="s">
        <v>93</v>
      </c>
      <c r="C446" s="2">
        <v>22</v>
      </c>
      <c r="D446" s="2">
        <v>36</v>
      </c>
      <c r="E446">
        <v>1</v>
      </c>
      <c r="F446">
        <v>33</v>
      </c>
      <c r="G446">
        <f t="shared" si="18"/>
        <v>14</v>
      </c>
      <c r="H446">
        <f t="shared" si="19"/>
        <v>36</v>
      </c>
      <c r="I446" s="2">
        <f t="shared" si="20"/>
        <v>38.888888888888893</v>
      </c>
    </row>
    <row r="447" spans="1:9" x14ac:dyDescent="0.3">
      <c r="A447">
        <v>170</v>
      </c>
      <c r="B447" t="s">
        <v>50</v>
      </c>
      <c r="C447" s="2">
        <v>18</v>
      </c>
      <c r="D447" s="2">
        <v>30</v>
      </c>
      <c r="E447">
        <v>2</v>
      </c>
      <c r="F447">
        <v>8</v>
      </c>
      <c r="G447">
        <f t="shared" si="18"/>
        <v>24</v>
      </c>
      <c r="H447">
        <f t="shared" si="19"/>
        <v>60</v>
      </c>
      <c r="I447" s="2">
        <f t="shared" si="20"/>
        <v>40</v>
      </c>
    </row>
    <row r="448" spans="1:9" x14ac:dyDescent="0.3">
      <c r="A448">
        <v>171</v>
      </c>
      <c r="B448" t="s">
        <v>74</v>
      </c>
      <c r="C448" s="2">
        <v>15</v>
      </c>
      <c r="D448" s="2">
        <v>26</v>
      </c>
      <c r="E448">
        <v>2</v>
      </c>
      <c r="F448">
        <v>29</v>
      </c>
      <c r="G448">
        <f t="shared" si="18"/>
        <v>22</v>
      </c>
      <c r="H448">
        <f t="shared" si="19"/>
        <v>52</v>
      </c>
      <c r="I448" s="2">
        <f t="shared" si="20"/>
        <v>42.307692307692307</v>
      </c>
    </row>
    <row r="449" spans="1:9" x14ac:dyDescent="0.3">
      <c r="A449">
        <v>171</v>
      </c>
      <c r="B449" t="s">
        <v>58</v>
      </c>
      <c r="C449" s="2">
        <v>17</v>
      </c>
      <c r="D449" s="2">
        <v>29</v>
      </c>
      <c r="E449">
        <v>3</v>
      </c>
      <c r="F449">
        <v>22</v>
      </c>
      <c r="G449">
        <f t="shared" si="18"/>
        <v>36</v>
      </c>
      <c r="H449">
        <f t="shared" si="19"/>
        <v>87</v>
      </c>
      <c r="I449" s="2">
        <f t="shared" si="20"/>
        <v>41.379310344827587</v>
      </c>
    </row>
    <row r="450" spans="1:9" x14ac:dyDescent="0.3">
      <c r="A450">
        <v>172</v>
      </c>
      <c r="B450" t="s">
        <v>53</v>
      </c>
      <c r="C450" s="2">
        <v>20</v>
      </c>
      <c r="D450" s="2">
        <v>34</v>
      </c>
      <c r="E450">
        <v>2</v>
      </c>
      <c r="F450">
        <v>27</v>
      </c>
      <c r="G450">
        <f t="shared" ref="G450:G513" si="21">SUM(D450-C450)*E450</f>
        <v>28</v>
      </c>
      <c r="H450">
        <f t="shared" ref="H450:H513" si="22">(D450*E450)</f>
        <v>68</v>
      </c>
      <c r="I450" s="2">
        <f t="shared" ref="I450:I513" si="23">(G450/H450*100)</f>
        <v>41.17647058823529</v>
      </c>
    </row>
    <row r="451" spans="1:9" x14ac:dyDescent="0.3">
      <c r="A451">
        <v>173</v>
      </c>
      <c r="B451" t="s">
        <v>102</v>
      </c>
      <c r="C451" s="2">
        <v>16</v>
      </c>
      <c r="D451" s="2">
        <v>27</v>
      </c>
      <c r="E451">
        <v>3</v>
      </c>
      <c r="F451">
        <v>15</v>
      </c>
      <c r="G451">
        <f t="shared" si="21"/>
        <v>33</v>
      </c>
      <c r="H451">
        <f t="shared" si="22"/>
        <v>81</v>
      </c>
      <c r="I451" s="2">
        <f t="shared" si="23"/>
        <v>40.74074074074074</v>
      </c>
    </row>
    <row r="452" spans="1:9" x14ac:dyDescent="0.3">
      <c r="A452">
        <v>173</v>
      </c>
      <c r="B452" t="s">
        <v>45</v>
      </c>
      <c r="C452" s="2">
        <v>19</v>
      </c>
      <c r="D452" s="2">
        <v>32</v>
      </c>
      <c r="E452">
        <v>3</v>
      </c>
      <c r="F452">
        <v>52</v>
      </c>
      <c r="G452">
        <f t="shared" si="21"/>
        <v>39</v>
      </c>
      <c r="H452">
        <f t="shared" si="22"/>
        <v>96</v>
      </c>
      <c r="I452" s="2">
        <f t="shared" si="23"/>
        <v>40.625</v>
      </c>
    </row>
    <row r="453" spans="1:9" x14ac:dyDescent="0.3">
      <c r="A453">
        <v>174</v>
      </c>
      <c r="B453" t="s">
        <v>50</v>
      </c>
      <c r="C453" s="2">
        <v>18</v>
      </c>
      <c r="D453" s="2">
        <v>30</v>
      </c>
      <c r="E453">
        <v>2</v>
      </c>
      <c r="F453">
        <v>12</v>
      </c>
      <c r="G453">
        <f t="shared" si="21"/>
        <v>24</v>
      </c>
      <c r="H453">
        <f t="shared" si="22"/>
        <v>60</v>
      </c>
      <c r="I453" s="2">
        <f t="shared" si="23"/>
        <v>40</v>
      </c>
    </row>
    <row r="454" spans="1:9" x14ac:dyDescent="0.3">
      <c r="A454">
        <v>175</v>
      </c>
      <c r="B454" t="s">
        <v>45</v>
      </c>
      <c r="C454" s="2">
        <v>19</v>
      </c>
      <c r="D454" s="2">
        <v>32</v>
      </c>
      <c r="E454">
        <v>3</v>
      </c>
      <c r="F454">
        <v>9</v>
      </c>
      <c r="G454">
        <f t="shared" si="21"/>
        <v>39</v>
      </c>
      <c r="H454">
        <f t="shared" si="22"/>
        <v>96</v>
      </c>
      <c r="I454" s="2">
        <f t="shared" si="23"/>
        <v>40.625</v>
      </c>
    </row>
    <row r="455" spans="1:9" x14ac:dyDescent="0.3">
      <c r="A455">
        <v>175</v>
      </c>
      <c r="B455" t="s">
        <v>18</v>
      </c>
      <c r="C455" s="2">
        <v>14</v>
      </c>
      <c r="D455" s="2">
        <v>24</v>
      </c>
      <c r="E455">
        <v>2</v>
      </c>
      <c r="F455">
        <v>38</v>
      </c>
      <c r="G455">
        <f t="shared" si="21"/>
        <v>20</v>
      </c>
      <c r="H455">
        <f t="shared" si="22"/>
        <v>48</v>
      </c>
      <c r="I455" s="2">
        <f t="shared" si="23"/>
        <v>41.666666666666671</v>
      </c>
    </row>
    <row r="456" spans="1:9" x14ac:dyDescent="0.3">
      <c r="A456">
        <v>176</v>
      </c>
      <c r="B456" t="s">
        <v>90</v>
      </c>
      <c r="C456" s="2">
        <v>13</v>
      </c>
      <c r="D456" s="2">
        <v>21</v>
      </c>
      <c r="E456">
        <v>3</v>
      </c>
      <c r="F456">
        <v>48</v>
      </c>
      <c r="G456">
        <f t="shared" si="21"/>
        <v>24</v>
      </c>
      <c r="H456">
        <f t="shared" si="22"/>
        <v>63</v>
      </c>
      <c r="I456" s="2">
        <f t="shared" si="23"/>
        <v>38.095238095238095</v>
      </c>
    </row>
    <row r="457" spans="1:9" x14ac:dyDescent="0.3">
      <c r="A457">
        <v>177</v>
      </c>
      <c r="B457" t="s">
        <v>18</v>
      </c>
      <c r="C457" s="2">
        <v>14</v>
      </c>
      <c r="D457" s="2">
        <v>24</v>
      </c>
      <c r="E457">
        <v>2</v>
      </c>
      <c r="F457">
        <v>10</v>
      </c>
      <c r="G457">
        <f t="shared" si="21"/>
        <v>20</v>
      </c>
      <c r="H457">
        <f t="shared" si="22"/>
        <v>48</v>
      </c>
      <c r="I457" s="2">
        <f t="shared" si="23"/>
        <v>41.666666666666671</v>
      </c>
    </row>
    <row r="458" spans="1:9" x14ac:dyDescent="0.3">
      <c r="A458">
        <v>177</v>
      </c>
      <c r="B458" t="s">
        <v>74</v>
      </c>
      <c r="C458" s="2">
        <v>15</v>
      </c>
      <c r="D458" s="2">
        <v>26</v>
      </c>
      <c r="E458">
        <v>1</v>
      </c>
      <c r="F458">
        <v>40</v>
      </c>
      <c r="G458">
        <f t="shared" si="21"/>
        <v>11</v>
      </c>
      <c r="H458">
        <f t="shared" si="22"/>
        <v>26</v>
      </c>
      <c r="I458" s="2">
        <f t="shared" si="23"/>
        <v>42.307692307692307</v>
      </c>
    </row>
    <row r="459" spans="1:9" x14ac:dyDescent="0.3">
      <c r="A459">
        <v>177</v>
      </c>
      <c r="B459" t="s">
        <v>90</v>
      </c>
      <c r="C459" s="2">
        <v>13</v>
      </c>
      <c r="D459" s="2">
        <v>21</v>
      </c>
      <c r="E459">
        <v>2</v>
      </c>
      <c r="F459">
        <v>45</v>
      </c>
      <c r="G459">
        <f t="shared" si="21"/>
        <v>16</v>
      </c>
      <c r="H459">
        <f t="shared" si="22"/>
        <v>42</v>
      </c>
      <c r="I459" s="2">
        <f t="shared" si="23"/>
        <v>38.095238095238095</v>
      </c>
    </row>
    <row r="460" spans="1:9" x14ac:dyDescent="0.3">
      <c r="A460">
        <v>177</v>
      </c>
      <c r="B460" t="s">
        <v>38</v>
      </c>
      <c r="C460" s="2">
        <v>11</v>
      </c>
      <c r="D460" s="2">
        <v>19</v>
      </c>
      <c r="E460">
        <v>3</v>
      </c>
      <c r="F460">
        <v>47</v>
      </c>
      <c r="G460">
        <f t="shared" si="21"/>
        <v>24</v>
      </c>
      <c r="H460">
        <f t="shared" si="22"/>
        <v>57</v>
      </c>
      <c r="I460" s="2">
        <f t="shared" si="23"/>
        <v>42.105263157894733</v>
      </c>
    </row>
    <row r="461" spans="1:9" x14ac:dyDescent="0.3">
      <c r="A461">
        <v>178</v>
      </c>
      <c r="B461" t="s">
        <v>50</v>
      </c>
      <c r="C461" s="2">
        <v>18</v>
      </c>
      <c r="D461" s="2">
        <v>30</v>
      </c>
      <c r="E461">
        <v>1</v>
      </c>
      <c r="F461">
        <v>55</v>
      </c>
      <c r="G461">
        <f t="shared" si="21"/>
        <v>12</v>
      </c>
      <c r="H461">
        <f t="shared" si="22"/>
        <v>30</v>
      </c>
      <c r="I461" s="2">
        <f t="shared" si="23"/>
        <v>40</v>
      </c>
    </row>
    <row r="462" spans="1:9" x14ac:dyDescent="0.3">
      <c r="A462">
        <v>178</v>
      </c>
      <c r="B462" t="s">
        <v>41</v>
      </c>
      <c r="C462" s="2">
        <v>21</v>
      </c>
      <c r="D462" s="2">
        <v>35</v>
      </c>
      <c r="E462">
        <v>1</v>
      </c>
      <c r="F462">
        <v>16</v>
      </c>
      <c r="G462">
        <f t="shared" si="21"/>
        <v>14</v>
      </c>
      <c r="H462">
        <f t="shared" si="22"/>
        <v>35</v>
      </c>
      <c r="I462" s="2">
        <f t="shared" si="23"/>
        <v>40</v>
      </c>
    </row>
    <row r="463" spans="1:9" x14ac:dyDescent="0.3">
      <c r="A463">
        <v>178</v>
      </c>
      <c r="B463" t="s">
        <v>47</v>
      </c>
      <c r="C463" s="2">
        <v>13</v>
      </c>
      <c r="D463" s="2">
        <v>22</v>
      </c>
      <c r="E463">
        <v>2</v>
      </c>
      <c r="F463">
        <v>20</v>
      </c>
      <c r="G463">
        <f t="shared" si="21"/>
        <v>18</v>
      </c>
      <c r="H463">
        <f t="shared" si="22"/>
        <v>44</v>
      </c>
      <c r="I463" s="2">
        <f t="shared" si="23"/>
        <v>40.909090909090914</v>
      </c>
    </row>
    <row r="464" spans="1:9" x14ac:dyDescent="0.3">
      <c r="A464">
        <v>178</v>
      </c>
      <c r="B464" t="s">
        <v>34</v>
      </c>
      <c r="C464" s="2">
        <v>20</v>
      </c>
      <c r="D464" s="2">
        <v>33</v>
      </c>
      <c r="E464">
        <v>3</v>
      </c>
      <c r="F464">
        <v>55</v>
      </c>
      <c r="G464">
        <f t="shared" si="21"/>
        <v>39</v>
      </c>
      <c r="H464">
        <f t="shared" si="22"/>
        <v>99</v>
      </c>
      <c r="I464" s="2">
        <f t="shared" si="23"/>
        <v>39.393939393939391</v>
      </c>
    </row>
    <row r="465" spans="1:9" x14ac:dyDescent="0.3">
      <c r="A465">
        <v>179</v>
      </c>
      <c r="B465" t="s">
        <v>24</v>
      </c>
      <c r="C465" s="2">
        <v>19</v>
      </c>
      <c r="D465" s="2">
        <v>31</v>
      </c>
      <c r="E465">
        <v>2</v>
      </c>
      <c r="F465">
        <v>26</v>
      </c>
      <c r="G465">
        <f t="shared" si="21"/>
        <v>24</v>
      </c>
      <c r="H465">
        <f t="shared" si="22"/>
        <v>62</v>
      </c>
      <c r="I465" s="2">
        <f t="shared" si="23"/>
        <v>38.70967741935484</v>
      </c>
    </row>
    <row r="466" spans="1:9" x14ac:dyDescent="0.3">
      <c r="A466">
        <v>180</v>
      </c>
      <c r="B466" t="s">
        <v>58</v>
      </c>
      <c r="C466" s="2">
        <v>17</v>
      </c>
      <c r="D466" s="2">
        <v>29</v>
      </c>
      <c r="E466">
        <v>1</v>
      </c>
      <c r="F466">
        <v>35</v>
      </c>
      <c r="G466">
        <f t="shared" si="21"/>
        <v>12</v>
      </c>
      <c r="H466">
        <f t="shared" si="22"/>
        <v>29</v>
      </c>
      <c r="I466" s="2">
        <f t="shared" si="23"/>
        <v>41.379310344827587</v>
      </c>
    </row>
    <row r="467" spans="1:9" x14ac:dyDescent="0.3">
      <c r="A467">
        <v>180</v>
      </c>
      <c r="B467" t="s">
        <v>50</v>
      </c>
      <c r="C467" s="2">
        <v>18</v>
      </c>
      <c r="D467" s="2">
        <v>30</v>
      </c>
      <c r="E467">
        <v>3</v>
      </c>
      <c r="F467">
        <v>20</v>
      </c>
      <c r="G467">
        <f t="shared" si="21"/>
        <v>36</v>
      </c>
      <c r="H467">
        <f t="shared" si="22"/>
        <v>90</v>
      </c>
      <c r="I467" s="2">
        <f t="shared" si="23"/>
        <v>40</v>
      </c>
    </row>
    <row r="468" spans="1:9" x14ac:dyDescent="0.3">
      <c r="A468">
        <v>180</v>
      </c>
      <c r="B468" t="s">
        <v>60</v>
      </c>
      <c r="C468" s="2">
        <v>12</v>
      </c>
      <c r="D468" s="2">
        <v>20</v>
      </c>
      <c r="E468">
        <v>1</v>
      </c>
      <c r="F468">
        <v>50</v>
      </c>
      <c r="G468">
        <f t="shared" si="21"/>
        <v>8</v>
      </c>
      <c r="H468">
        <f t="shared" si="22"/>
        <v>20</v>
      </c>
      <c r="I468" s="2">
        <f t="shared" si="23"/>
        <v>40</v>
      </c>
    </row>
    <row r="469" spans="1:9" x14ac:dyDescent="0.3">
      <c r="A469">
        <v>180</v>
      </c>
      <c r="B469" t="s">
        <v>102</v>
      </c>
      <c r="C469" s="2">
        <v>16</v>
      </c>
      <c r="D469" s="2">
        <v>27</v>
      </c>
      <c r="E469">
        <v>1</v>
      </c>
      <c r="F469">
        <v>56</v>
      </c>
      <c r="G469">
        <f t="shared" si="21"/>
        <v>11</v>
      </c>
      <c r="H469">
        <f t="shared" si="22"/>
        <v>27</v>
      </c>
      <c r="I469" s="2">
        <f t="shared" si="23"/>
        <v>40.74074074074074</v>
      </c>
    </row>
    <row r="470" spans="1:9" x14ac:dyDescent="0.3">
      <c r="A470">
        <v>181</v>
      </c>
      <c r="B470" t="s">
        <v>102</v>
      </c>
      <c r="C470" s="2">
        <v>16</v>
      </c>
      <c r="D470" s="2">
        <v>27</v>
      </c>
      <c r="E470">
        <v>1</v>
      </c>
      <c r="F470">
        <v>55</v>
      </c>
      <c r="G470">
        <f t="shared" si="21"/>
        <v>11</v>
      </c>
      <c r="H470">
        <f t="shared" si="22"/>
        <v>27</v>
      </c>
      <c r="I470" s="2">
        <f t="shared" si="23"/>
        <v>40.74074074074074</v>
      </c>
    </row>
    <row r="471" spans="1:9" x14ac:dyDescent="0.3">
      <c r="A471">
        <v>182</v>
      </c>
      <c r="B471" t="s">
        <v>38</v>
      </c>
      <c r="C471" s="2">
        <v>11</v>
      </c>
      <c r="D471" s="2">
        <v>19</v>
      </c>
      <c r="E471">
        <v>2</v>
      </c>
      <c r="F471">
        <v>11</v>
      </c>
      <c r="G471">
        <f t="shared" si="21"/>
        <v>16</v>
      </c>
      <c r="H471">
        <f t="shared" si="22"/>
        <v>38</v>
      </c>
      <c r="I471" s="2">
        <f t="shared" si="23"/>
        <v>42.105263157894733</v>
      </c>
    </row>
    <row r="472" spans="1:9" x14ac:dyDescent="0.3">
      <c r="A472">
        <v>183</v>
      </c>
      <c r="B472" t="s">
        <v>45</v>
      </c>
      <c r="C472" s="2">
        <v>19</v>
      </c>
      <c r="D472" s="2">
        <v>32</v>
      </c>
      <c r="E472">
        <v>2</v>
      </c>
      <c r="F472">
        <v>52</v>
      </c>
      <c r="G472">
        <f t="shared" si="21"/>
        <v>26</v>
      </c>
      <c r="H472">
        <f t="shared" si="22"/>
        <v>64</v>
      </c>
      <c r="I472" s="2">
        <f t="shared" si="23"/>
        <v>40.625</v>
      </c>
    </row>
    <row r="473" spans="1:9" x14ac:dyDescent="0.3">
      <c r="A473">
        <v>183</v>
      </c>
      <c r="B473" t="s">
        <v>74</v>
      </c>
      <c r="C473" s="2">
        <v>15</v>
      </c>
      <c r="D473" s="2">
        <v>26</v>
      </c>
      <c r="E473">
        <v>1</v>
      </c>
      <c r="F473">
        <v>10</v>
      </c>
      <c r="G473">
        <f t="shared" si="21"/>
        <v>11</v>
      </c>
      <c r="H473">
        <f t="shared" si="22"/>
        <v>26</v>
      </c>
      <c r="I473" s="2">
        <f t="shared" si="23"/>
        <v>42.307692307692307</v>
      </c>
    </row>
    <row r="474" spans="1:9" x14ac:dyDescent="0.3">
      <c r="A474">
        <v>183</v>
      </c>
      <c r="B474" t="s">
        <v>60</v>
      </c>
      <c r="C474" s="2">
        <v>12</v>
      </c>
      <c r="D474" s="2">
        <v>20</v>
      </c>
      <c r="E474">
        <v>3</v>
      </c>
      <c r="F474">
        <v>58</v>
      </c>
      <c r="G474">
        <f t="shared" si="21"/>
        <v>24</v>
      </c>
      <c r="H474">
        <f t="shared" si="22"/>
        <v>60</v>
      </c>
      <c r="I474" s="2">
        <f t="shared" si="23"/>
        <v>40</v>
      </c>
    </row>
    <row r="475" spans="1:9" x14ac:dyDescent="0.3">
      <c r="A475">
        <v>183</v>
      </c>
      <c r="B475" t="s">
        <v>41</v>
      </c>
      <c r="C475" s="2">
        <v>21</v>
      </c>
      <c r="D475" s="2">
        <v>35</v>
      </c>
      <c r="E475">
        <v>3</v>
      </c>
      <c r="F475">
        <v>46</v>
      </c>
      <c r="G475">
        <f t="shared" si="21"/>
        <v>42</v>
      </c>
      <c r="H475">
        <f t="shared" si="22"/>
        <v>105</v>
      </c>
      <c r="I475" s="2">
        <f t="shared" si="23"/>
        <v>40</v>
      </c>
    </row>
    <row r="476" spans="1:9" x14ac:dyDescent="0.3">
      <c r="A476">
        <v>184</v>
      </c>
      <c r="B476" t="s">
        <v>55</v>
      </c>
      <c r="C476" s="2">
        <v>16</v>
      </c>
      <c r="D476" s="2">
        <v>28</v>
      </c>
      <c r="E476">
        <v>3</v>
      </c>
      <c r="F476">
        <v>6</v>
      </c>
      <c r="G476">
        <f t="shared" si="21"/>
        <v>36</v>
      </c>
      <c r="H476">
        <f t="shared" si="22"/>
        <v>84</v>
      </c>
      <c r="I476" s="2">
        <f t="shared" si="23"/>
        <v>42.857142857142854</v>
      </c>
    </row>
    <row r="477" spans="1:9" x14ac:dyDescent="0.3">
      <c r="A477">
        <v>184</v>
      </c>
      <c r="B477" t="s">
        <v>102</v>
      </c>
      <c r="C477" s="2">
        <v>16</v>
      </c>
      <c r="D477" s="2">
        <v>27</v>
      </c>
      <c r="E477">
        <v>3</v>
      </c>
      <c r="F477">
        <v>10</v>
      </c>
      <c r="G477">
        <f t="shared" si="21"/>
        <v>33</v>
      </c>
      <c r="H477">
        <f t="shared" si="22"/>
        <v>81</v>
      </c>
      <c r="I477" s="2">
        <f t="shared" si="23"/>
        <v>40.74074074074074</v>
      </c>
    </row>
    <row r="478" spans="1:9" x14ac:dyDescent="0.3">
      <c r="A478">
        <v>184</v>
      </c>
      <c r="B478" t="s">
        <v>60</v>
      </c>
      <c r="C478" s="2">
        <v>12</v>
      </c>
      <c r="D478" s="2">
        <v>20</v>
      </c>
      <c r="E478">
        <v>2</v>
      </c>
      <c r="F478">
        <v>13</v>
      </c>
      <c r="G478">
        <f t="shared" si="21"/>
        <v>16</v>
      </c>
      <c r="H478">
        <f t="shared" si="22"/>
        <v>40</v>
      </c>
      <c r="I478" s="2">
        <f t="shared" si="23"/>
        <v>40</v>
      </c>
    </row>
    <row r="479" spans="1:9" x14ac:dyDescent="0.3">
      <c r="A479">
        <v>185</v>
      </c>
      <c r="B479" t="s">
        <v>90</v>
      </c>
      <c r="C479" s="2">
        <v>13</v>
      </c>
      <c r="D479" s="2">
        <v>21</v>
      </c>
      <c r="E479">
        <v>3</v>
      </c>
      <c r="F479">
        <v>34</v>
      </c>
      <c r="G479">
        <f t="shared" si="21"/>
        <v>24</v>
      </c>
      <c r="H479">
        <f t="shared" si="22"/>
        <v>63</v>
      </c>
      <c r="I479" s="2">
        <f t="shared" si="23"/>
        <v>38.095238095238095</v>
      </c>
    </row>
    <row r="480" spans="1:9" x14ac:dyDescent="0.3">
      <c r="A480">
        <v>185</v>
      </c>
      <c r="B480" t="s">
        <v>55</v>
      </c>
      <c r="C480" s="2">
        <v>16</v>
      </c>
      <c r="D480" s="2">
        <v>28</v>
      </c>
      <c r="E480">
        <v>1</v>
      </c>
      <c r="F480">
        <v>6</v>
      </c>
      <c r="G480">
        <f t="shared" si="21"/>
        <v>12</v>
      </c>
      <c r="H480">
        <f t="shared" si="22"/>
        <v>28</v>
      </c>
      <c r="I480" s="2">
        <f t="shared" si="23"/>
        <v>42.857142857142854</v>
      </c>
    </row>
    <row r="481" spans="1:9" x14ac:dyDescent="0.3">
      <c r="A481">
        <v>186</v>
      </c>
      <c r="B481" t="s">
        <v>102</v>
      </c>
      <c r="C481" s="2">
        <v>16</v>
      </c>
      <c r="D481" s="2">
        <v>27</v>
      </c>
      <c r="E481">
        <v>3</v>
      </c>
      <c r="F481">
        <v>16</v>
      </c>
      <c r="G481">
        <f t="shared" si="21"/>
        <v>33</v>
      </c>
      <c r="H481">
        <f t="shared" si="22"/>
        <v>81</v>
      </c>
      <c r="I481" s="2">
        <f t="shared" si="23"/>
        <v>40.74074074074074</v>
      </c>
    </row>
    <row r="482" spans="1:9" x14ac:dyDescent="0.3">
      <c r="A482">
        <v>186</v>
      </c>
      <c r="B482" t="s">
        <v>45</v>
      </c>
      <c r="C482" s="2">
        <v>19</v>
      </c>
      <c r="D482" s="2">
        <v>32</v>
      </c>
      <c r="E482">
        <v>3</v>
      </c>
      <c r="F482">
        <v>23</v>
      </c>
      <c r="G482">
        <f t="shared" si="21"/>
        <v>39</v>
      </c>
      <c r="H482">
        <f t="shared" si="22"/>
        <v>96</v>
      </c>
      <c r="I482" s="2">
        <f t="shared" si="23"/>
        <v>40.625</v>
      </c>
    </row>
    <row r="483" spans="1:9" x14ac:dyDescent="0.3">
      <c r="A483">
        <v>186</v>
      </c>
      <c r="B483" t="s">
        <v>24</v>
      </c>
      <c r="C483" s="2">
        <v>19</v>
      </c>
      <c r="D483" s="2">
        <v>31</v>
      </c>
      <c r="E483">
        <v>3</v>
      </c>
      <c r="F483">
        <v>54</v>
      </c>
      <c r="G483">
        <f t="shared" si="21"/>
        <v>36</v>
      </c>
      <c r="H483">
        <f t="shared" si="22"/>
        <v>93</v>
      </c>
      <c r="I483" s="2">
        <f t="shared" si="23"/>
        <v>38.70967741935484</v>
      </c>
    </row>
    <row r="484" spans="1:9" x14ac:dyDescent="0.3">
      <c r="A484">
        <v>187</v>
      </c>
      <c r="B484" t="s">
        <v>53</v>
      </c>
      <c r="C484" s="2">
        <v>20</v>
      </c>
      <c r="D484" s="2">
        <v>34</v>
      </c>
      <c r="E484">
        <v>2</v>
      </c>
      <c r="F484">
        <v>28</v>
      </c>
      <c r="G484">
        <f t="shared" si="21"/>
        <v>28</v>
      </c>
      <c r="H484">
        <f t="shared" si="22"/>
        <v>68</v>
      </c>
      <c r="I484" s="2">
        <f t="shared" si="23"/>
        <v>41.17647058823529</v>
      </c>
    </row>
    <row r="485" spans="1:9" x14ac:dyDescent="0.3">
      <c r="A485">
        <v>187</v>
      </c>
      <c r="B485" t="s">
        <v>74</v>
      </c>
      <c r="C485" s="2">
        <v>15</v>
      </c>
      <c r="D485" s="2">
        <v>26</v>
      </c>
      <c r="E485">
        <v>1</v>
      </c>
      <c r="F485">
        <v>51</v>
      </c>
      <c r="G485">
        <f t="shared" si="21"/>
        <v>11</v>
      </c>
      <c r="H485">
        <f t="shared" si="22"/>
        <v>26</v>
      </c>
      <c r="I485" s="2">
        <f t="shared" si="23"/>
        <v>42.307692307692307</v>
      </c>
    </row>
    <row r="486" spans="1:9" x14ac:dyDescent="0.3">
      <c r="A486">
        <v>187</v>
      </c>
      <c r="B486" t="s">
        <v>58</v>
      </c>
      <c r="C486" s="2">
        <v>17</v>
      </c>
      <c r="D486" s="2">
        <v>29</v>
      </c>
      <c r="E486">
        <v>3</v>
      </c>
      <c r="F486">
        <v>11</v>
      </c>
      <c r="G486">
        <f t="shared" si="21"/>
        <v>36</v>
      </c>
      <c r="H486">
        <f t="shared" si="22"/>
        <v>87</v>
      </c>
      <c r="I486" s="2">
        <f t="shared" si="23"/>
        <v>41.379310344827587</v>
      </c>
    </row>
    <row r="487" spans="1:9" x14ac:dyDescent="0.3">
      <c r="A487">
        <v>187</v>
      </c>
      <c r="B487" t="s">
        <v>102</v>
      </c>
      <c r="C487" s="2">
        <v>16</v>
      </c>
      <c r="D487" s="2">
        <v>27</v>
      </c>
      <c r="E487">
        <v>1</v>
      </c>
      <c r="F487">
        <v>36</v>
      </c>
      <c r="G487">
        <f t="shared" si="21"/>
        <v>11</v>
      </c>
      <c r="H487">
        <f t="shared" si="22"/>
        <v>27</v>
      </c>
      <c r="I487" s="2">
        <f t="shared" si="23"/>
        <v>40.74074074074074</v>
      </c>
    </row>
    <row r="488" spans="1:9" x14ac:dyDescent="0.3">
      <c r="A488">
        <v>188</v>
      </c>
      <c r="B488" t="s">
        <v>24</v>
      </c>
      <c r="C488" s="2">
        <v>19</v>
      </c>
      <c r="D488" s="2">
        <v>31</v>
      </c>
      <c r="E488">
        <v>1</v>
      </c>
      <c r="F488">
        <v>58</v>
      </c>
      <c r="G488">
        <f t="shared" si="21"/>
        <v>12</v>
      </c>
      <c r="H488">
        <f t="shared" si="22"/>
        <v>31</v>
      </c>
      <c r="I488" s="2">
        <f t="shared" si="23"/>
        <v>38.70967741935484</v>
      </c>
    </row>
    <row r="489" spans="1:9" x14ac:dyDescent="0.3">
      <c r="A489">
        <v>188</v>
      </c>
      <c r="B489" t="s">
        <v>74</v>
      </c>
      <c r="C489" s="2">
        <v>15</v>
      </c>
      <c r="D489" s="2">
        <v>26</v>
      </c>
      <c r="E489">
        <v>2</v>
      </c>
      <c r="F489">
        <v>47</v>
      </c>
      <c r="G489">
        <f t="shared" si="21"/>
        <v>22</v>
      </c>
      <c r="H489">
        <f t="shared" si="22"/>
        <v>52</v>
      </c>
      <c r="I489" s="2">
        <f t="shared" si="23"/>
        <v>42.307692307692307</v>
      </c>
    </row>
    <row r="490" spans="1:9" x14ac:dyDescent="0.3">
      <c r="A490">
        <v>189</v>
      </c>
      <c r="B490" t="s">
        <v>53</v>
      </c>
      <c r="C490" s="2">
        <v>20</v>
      </c>
      <c r="D490" s="2">
        <v>34</v>
      </c>
      <c r="E490">
        <v>2</v>
      </c>
      <c r="F490">
        <v>42</v>
      </c>
      <c r="G490">
        <f t="shared" si="21"/>
        <v>28</v>
      </c>
      <c r="H490">
        <f t="shared" si="22"/>
        <v>68</v>
      </c>
      <c r="I490" s="2">
        <f t="shared" si="23"/>
        <v>41.17647058823529</v>
      </c>
    </row>
    <row r="491" spans="1:9" x14ac:dyDescent="0.3">
      <c r="A491">
        <v>189</v>
      </c>
      <c r="B491" t="s">
        <v>74</v>
      </c>
      <c r="C491" s="2">
        <v>15</v>
      </c>
      <c r="D491" s="2">
        <v>26</v>
      </c>
      <c r="E491">
        <v>2</v>
      </c>
      <c r="F491">
        <v>22</v>
      </c>
      <c r="G491">
        <f t="shared" si="21"/>
        <v>22</v>
      </c>
      <c r="H491">
        <f t="shared" si="22"/>
        <v>52</v>
      </c>
      <c r="I491" s="2">
        <f t="shared" si="23"/>
        <v>42.307692307692307</v>
      </c>
    </row>
    <row r="492" spans="1:9" x14ac:dyDescent="0.3">
      <c r="A492">
        <v>189</v>
      </c>
      <c r="B492" t="s">
        <v>18</v>
      </c>
      <c r="C492" s="2">
        <v>14</v>
      </c>
      <c r="D492" s="2">
        <v>24</v>
      </c>
      <c r="E492">
        <v>3</v>
      </c>
      <c r="F492">
        <v>53</v>
      </c>
      <c r="G492">
        <f t="shared" si="21"/>
        <v>30</v>
      </c>
      <c r="H492">
        <f t="shared" si="22"/>
        <v>72</v>
      </c>
      <c r="I492" s="2">
        <f t="shared" si="23"/>
        <v>41.666666666666671</v>
      </c>
    </row>
    <row r="493" spans="1:9" x14ac:dyDescent="0.3">
      <c r="A493">
        <v>190</v>
      </c>
      <c r="B493" t="s">
        <v>71</v>
      </c>
      <c r="C493" s="2">
        <v>10</v>
      </c>
      <c r="D493" s="2">
        <v>18</v>
      </c>
      <c r="E493">
        <v>1</v>
      </c>
      <c r="F493">
        <v>39</v>
      </c>
      <c r="G493">
        <f t="shared" si="21"/>
        <v>8</v>
      </c>
      <c r="H493">
        <f t="shared" si="22"/>
        <v>18</v>
      </c>
      <c r="I493" s="2">
        <f t="shared" si="23"/>
        <v>44.444444444444443</v>
      </c>
    </row>
    <row r="494" spans="1:9" x14ac:dyDescent="0.3">
      <c r="A494">
        <v>190</v>
      </c>
      <c r="B494" t="s">
        <v>30</v>
      </c>
      <c r="C494" s="2">
        <v>25</v>
      </c>
      <c r="D494" s="2">
        <v>40</v>
      </c>
      <c r="E494">
        <v>2</v>
      </c>
      <c r="F494">
        <v>45</v>
      </c>
      <c r="G494">
        <f t="shared" si="21"/>
        <v>30</v>
      </c>
      <c r="H494">
        <f t="shared" si="22"/>
        <v>80</v>
      </c>
      <c r="I494" s="2">
        <f t="shared" si="23"/>
        <v>37.5</v>
      </c>
    </row>
    <row r="495" spans="1:9" x14ac:dyDescent="0.3">
      <c r="A495">
        <v>190</v>
      </c>
      <c r="B495" t="s">
        <v>41</v>
      </c>
      <c r="C495" s="2">
        <v>21</v>
      </c>
      <c r="D495" s="2">
        <v>35</v>
      </c>
      <c r="E495">
        <v>1</v>
      </c>
      <c r="F495">
        <v>11</v>
      </c>
      <c r="G495">
        <f t="shared" si="21"/>
        <v>14</v>
      </c>
      <c r="H495">
        <f t="shared" si="22"/>
        <v>35</v>
      </c>
      <c r="I495" s="2">
        <f t="shared" si="23"/>
        <v>40</v>
      </c>
    </row>
    <row r="496" spans="1:9" x14ac:dyDescent="0.3">
      <c r="A496">
        <v>190</v>
      </c>
      <c r="B496" t="s">
        <v>106</v>
      </c>
      <c r="C496" s="2">
        <v>14</v>
      </c>
      <c r="D496" s="2">
        <v>23</v>
      </c>
      <c r="E496">
        <v>3</v>
      </c>
      <c r="F496">
        <v>7</v>
      </c>
      <c r="G496">
        <f t="shared" si="21"/>
        <v>27</v>
      </c>
      <c r="H496">
        <f t="shared" si="22"/>
        <v>69</v>
      </c>
      <c r="I496" s="2">
        <f t="shared" si="23"/>
        <v>39.130434782608695</v>
      </c>
    </row>
    <row r="497" spans="1:9" x14ac:dyDescent="0.3">
      <c r="A497">
        <v>191</v>
      </c>
      <c r="B497" t="s">
        <v>81</v>
      </c>
      <c r="C497" s="2">
        <v>15</v>
      </c>
      <c r="D497" s="2">
        <v>25</v>
      </c>
      <c r="E497">
        <v>3</v>
      </c>
      <c r="F497">
        <v>32</v>
      </c>
      <c r="G497">
        <f t="shared" si="21"/>
        <v>30</v>
      </c>
      <c r="H497">
        <f t="shared" si="22"/>
        <v>75</v>
      </c>
      <c r="I497" s="2">
        <f t="shared" si="23"/>
        <v>40</v>
      </c>
    </row>
    <row r="498" spans="1:9" x14ac:dyDescent="0.3">
      <c r="A498">
        <v>191</v>
      </c>
      <c r="B498" t="s">
        <v>58</v>
      </c>
      <c r="C498" s="2">
        <v>17</v>
      </c>
      <c r="D498" s="2">
        <v>29</v>
      </c>
      <c r="E498">
        <v>3</v>
      </c>
      <c r="F498">
        <v>55</v>
      </c>
      <c r="G498">
        <f t="shared" si="21"/>
        <v>36</v>
      </c>
      <c r="H498">
        <f t="shared" si="22"/>
        <v>87</v>
      </c>
      <c r="I498" s="2">
        <f t="shared" si="23"/>
        <v>41.379310344827587</v>
      </c>
    </row>
    <row r="499" spans="1:9" x14ac:dyDescent="0.3">
      <c r="A499">
        <v>192</v>
      </c>
      <c r="B499" t="s">
        <v>81</v>
      </c>
      <c r="C499" s="2">
        <v>15</v>
      </c>
      <c r="D499" s="2">
        <v>25</v>
      </c>
      <c r="E499">
        <v>3</v>
      </c>
      <c r="F499">
        <v>26</v>
      </c>
      <c r="G499">
        <f t="shared" si="21"/>
        <v>30</v>
      </c>
      <c r="H499">
        <f t="shared" si="22"/>
        <v>75</v>
      </c>
      <c r="I499" s="2">
        <f t="shared" si="23"/>
        <v>40</v>
      </c>
    </row>
    <row r="500" spans="1:9" x14ac:dyDescent="0.3">
      <c r="A500">
        <v>193</v>
      </c>
      <c r="B500" t="s">
        <v>74</v>
      </c>
      <c r="C500" s="2">
        <v>15</v>
      </c>
      <c r="D500" s="2">
        <v>26</v>
      </c>
      <c r="E500">
        <v>2</v>
      </c>
      <c r="F500">
        <v>57</v>
      </c>
      <c r="G500">
        <f t="shared" si="21"/>
        <v>22</v>
      </c>
      <c r="H500">
        <f t="shared" si="22"/>
        <v>52</v>
      </c>
      <c r="I500" s="2">
        <f t="shared" si="23"/>
        <v>42.307692307692307</v>
      </c>
    </row>
    <row r="501" spans="1:9" x14ac:dyDescent="0.3">
      <c r="A501">
        <v>193</v>
      </c>
      <c r="B501" t="s">
        <v>93</v>
      </c>
      <c r="C501" s="2">
        <v>22</v>
      </c>
      <c r="D501" s="2">
        <v>36</v>
      </c>
      <c r="E501">
        <v>2</v>
      </c>
      <c r="F501">
        <v>59</v>
      </c>
      <c r="G501">
        <f t="shared" si="21"/>
        <v>28</v>
      </c>
      <c r="H501">
        <f t="shared" si="22"/>
        <v>72</v>
      </c>
      <c r="I501" s="2">
        <f t="shared" si="23"/>
        <v>38.888888888888893</v>
      </c>
    </row>
    <row r="502" spans="1:9" x14ac:dyDescent="0.3">
      <c r="A502">
        <v>193</v>
      </c>
      <c r="B502" t="s">
        <v>102</v>
      </c>
      <c r="C502" s="2">
        <v>16</v>
      </c>
      <c r="D502" s="2">
        <v>27</v>
      </c>
      <c r="E502">
        <v>1</v>
      </c>
      <c r="F502">
        <v>31</v>
      </c>
      <c r="G502">
        <f t="shared" si="21"/>
        <v>11</v>
      </c>
      <c r="H502">
        <f t="shared" si="22"/>
        <v>27</v>
      </c>
      <c r="I502" s="2">
        <f t="shared" si="23"/>
        <v>40.74074074074074</v>
      </c>
    </row>
    <row r="503" spans="1:9" x14ac:dyDescent="0.3">
      <c r="A503">
        <v>193</v>
      </c>
      <c r="B503" t="s">
        <v>106</v>
      </c>
      <c r="C503" s="2">
        <v>14</v>
      </c>
      <c r="D503" s="2">
        <v>23</v>
      </c>
      <c r="E503">
        <v>3</v>
      </c>
      <c r="F503">
        <v>24</v>
      </c>
      <c r="G503">
        <f t="shared" si="21"/>
        <v>27</v>
      </c>
      <c r="H503">
        <f t="shared" si="22"/>
        <v>69</v>
      </c>
      <c r="I503" s="2">
        <f t="shared" si="23"/>
        <v>39.130434782608695</v>
      </c>
    </row>
    <row r="504" spans="1:9" x14ac:dyDescent="0.3">
      <c r="A504">
        <v>194</v>
      </c>
      <c r="B504" t="s">
        <v>34</v>
      </c>
      <c r="C504" s="2">
        <v>20</v>
      </c>
      <c r="D504" s="2">
        <v>33</v>
      </c>
      <c r="E504">
        <v>2</v>
      </c>
      <c r="F504">
        <v>18</v>
      </c>
      <c r="G504">
        <f t="shared" si="21"/>
        <v>26</v>
      </c>
      <c r="H504">
        <f t="shared" si="22"/>
        <v>66</v>
      </c>
      <c r="I504" s="2">
        <f t="shared" si="23"/>
        <v>39.393939393939391</v>
      </c>
    </row>
    <row r="505" spans="1:9" x14ac:dyDescent="0.3">
      <c r="A505">
        <v>194</v>
      </c>
      <c r="B505" t="s">
        <v>50</v>
      </c>
      <c r="C505" s="2">
        <v>18</v>
      </c>
      <c r="D505" s="2">
        <v>30</v>
      </c>
      <c r="E505">
        <v>1</v>
      </c>
      <c r="F505">
        <v>50</v>
      </c>
      <c r="G505">
        <f t="shared" si="21"/>
        <v>12</v>
      </c>
      <c r="H505">
        <f t="shared" si="22"/>
        <v>30</v>
      </c>
      <c r="I505" s="2">
        <f t="shared" si="23"/>
        <v>40</v>
      </c>
    </row>
    <row r="506" spans="1:9" x14ac:dyDescent="0.3">
      <c r="A506">
        <v>195</v>
      </c>
      <c r="B506" t="s">
        <v>81</v>
      </c>
      <c r="C506" s="2">
        <v>15</v>
      </c>
      <c r="D506" s="2">
        <v>25</v>
      </c>
      <c r="E506">
        <v>2</v>
      </c>
      <c r="F506">
        <v>51</v>
      </c>
      <c r="G506">
        <f t="shared" si="21"/>
        <v>20</v>
      </c>
      <c r="H506">
        <f t="shared" si="22"/>
        <v>50</v>
      </c>
      <c r="I506" s="2">
        <f t="shared" si="23"/>
        <v>40</v>
      </c>
    </row>
    <row r="507" spans="1:9" x14ac:dyDescent="0.3">
      <c r="A507">
        <v>196</v>
      </c>
      <c r="B507" t="s">
        <v>60</v>
      </c>
      <c r="C507" s="2">
        <v>12</v>
      </c>
      <c r="D507" s="2">
        <v>20</v>
      </c>
      <c r="E507">
        <v>3</v>
      </c>
      <c r="F507">
        <v>34</v>
      </c>
      <c r="G507">
        <f t="shared" si="21"/>
        <v>24</v>
      </c>
      <c r="H507">
        <f t="shared" si="22"/>
        <v>60</v>
      </c>
      <c r="I507" s="2">
        <f t="shared" si="23"/>
        <v>40</v>
      </c>
    </row>
    <row r="508" spans="1:9" x14ac:dyDescent="0.3">
      <c r="A508">
        <v>196</v>
      </c>
      <c r="B508" t="s">
        <v>106</v>
      </c>
      <c r="C508" s="2">
        <v>14</v>
      </c>
      <c r="D508" s="2">
        <v>23</v>
      </c>
      <c r="E508">
        <v>2</v>
      </c>
      <c r="F508">
        <v>51</v>
      </c>
      <c r="G508">
        <f t="shared" si="21"/>
        <v>18</v>
      </c>
      <c r="H508">
        <f t="shared" si="22"/>
        <v>46</v>
      </c>
      <c r="I508" s="2">
        <f t="shared" si="23"/>
        <v>39.130434782608695</v>
      </c>
    </row>
    <row r="509" spans="1:9" x14ac:dyDescent="0.3">
      <c r="A509">
        <v>196</v>
      </c>
      <c r="B509" t="s">
        <v>58</v>
      </c>
      <c r="C509" s="2">
        <v>17</v>
      </c>
      <c r="D509" s="2">
        <v>29</v>
      </c>
      <c r="E509">
        <v>1</v>
      </c>
      <c r="F509">
        <v>47</v>
      </c>
      <c r="G509">
        <f t="shared" si="21"/>
        <v>12</v>
      </c>
      <c r="H509">
        <f t="shared" si="22"/>
        <v>29</v>
      </c>
      <c r="I509" s="2">
        <f t="shared" si="23"/>
        <v>41.379310344827587</v>
      </c>
    </row>
    <row r="510" spans="1:9" x14ac:dyDescent="0.3">
      <c r="A510">
        <v>196</v>
      </c>
      <c r="B510" t="s">
        <v>55</v>
      </c>
      <c r="C510" s="2">
        <v>16</v>
      </c>
      <c r="D510" s="2">
        <v>28</v>
      </c>
      <c r="E510">
        <v>2</v>
      </c>
      <c r="F510">
        <v>44</v>
      </c>
      <c r="G510">
        <f t="shared" si="21"/>
        <v>24</v>
      </c>
      <c r="H510">
        <f t="shared" si="22"/>
        <v>56</v>
      </c>
      <c r="I510" s="2">
        <f t="shared" si="23"/>
        <v>42.857142857142854</v>
      </c>
    </row>
    <row r="511" spans="1:9" x14ac:dyDescent="0.3">
      <c r="A511">
        <v>197</v>
      </c>
      <c r="B511" t="s">
        <v>53</v>
      </c>
      <c r="C511" s="2">
        <v>20</v>
      </c>
      <c r="D511" s="2">
        <v>34</v>
      </c>
      <c r="E511">
        <v>3</v>
      </c>
      <c r="F511">
        <v>22</v>
      </c>
      <c r="G511">
        <f t="shared" si="21"/>
        <v>42</v>
      </c>
      <c r="H511">
        <f t="shared" si="22"/>
        <v>102</v>
      </c>
      <c r="I511" s="2">
        <f t="shared" si="23"/>
        <v>41.17647058823529</v>
      </c>
    </row>
    <row r="512" spans="1:9" x14ac:dyDescent="0.3">
      <c r="A512">
        <v>197</v>
      </c>
      <c r="B512" t="s">
        <v>102</v>
      </c>
      <c r="C512" s="2">
        <v>16</v>
      </c>
      <c r="D512" s="2">
        <v>27</v>
      </c>
      <c r="E512">
        <v>1</v>
      </c>
      <c r="F512">
        <v>50</v>
      </c>
      <c r="G512">
        <f t="shared" si="21"/>
        <v>11</v>
      </c>
      <c r="H512">
        <f t="shared" si="22"/>
        <v>27</v>
      </c>
      <c r="I512" s="2">
        <f t="shared" si="23"/>
        <v>40.74074074074074</v>
      </c>
    </row>
    <row r="513" spans="1:9" x14ac:dyDescent="0.3">
      <c r="A513">
        <v>198</v>
      </c>
      <c r="B513" t="s">
        <v>102</v>
      </c>
      <c r="C513" s="2">
        <v>16</v>
      </c>
      <c r="D513" s="2">
        <v>27</v>
      </c>
      <c r="E513">
        <v>2</v>
      </c>
      <c r="F513">
        <v>33</v>
      </c>
      <c r="G513">
        <f t="shared" si="21"/>
        <v>22</v>
      </c>
      <c r="H513">
        <f t="shared" si="22"/>
        <v>54</v>
      </c>
      <c r="I513" s="2">
        <f t="shared" si="23"/>
        <v>40.74074074074074</v>
      </c>
    </row>
    <row r="514" spans="1:9" x14ac:dyDescent="0.3">
      <c r="A514">
        <v>199</v>
      </c>
      <c r="B514" t="s">
        <v>58</v>
      </c>
      <c r="C514" s="2">
        <v>17</v>
      </c>
      <c r="D514" s="2">
        <v>29</v>
      </c>
      <c r="E514">
        <v>3</v>
      </c>
      <c r="F514">
        <v>31</v>
      </c>
      <c r="G514">
        <f t="shared" ref="G514:G577" si="24">SUM(D514-C514)*E514</f>
        <v>36</v>
      </c>
      <c r="H514">
        <f t="shared" ref="H514:H577" si="25">(D514*E514)</f>
        <v>87</v>
      </c>
      <c r="I514" s="2">
        <f t="shared" ref="I514:I577" si="26">(G514/H514*100)</f>
        <v>41.379310344827587</v>
      </c>
    </row>
    <row r="515" spans="1:9" x14ac:dyDescent="0.3">
      <c r="A515">
        <v>199</v>
      </c>
      <c r="B515" t="s">
        <v>41</v>
      </c>
      <c r="C515" s="2">
        <v>21</v>
      </c>
      <c r="D515" s="2">
        <v>35</v>
      </c>
      <c r="E515">
        <v>3</v>
      </c>
      <c r="F515">
        <v>41</v>
      </c>
      <c r="G515">
        <f t="shared" si="24"/>
        <v>42</v>
      </c>
      <c r="H515">
        <f t="shared" si="25"/>
        <v>105</v>
      </c>
      <c r="I515" s="2">
        <f t="shared" si="26"/>
        <v>40</v>
      </c>
    </row>
    <row r="516" spans="1:9" x14ac:dyDescent="0.3">
      <c r="A516">
        <v>199</v>
      </c>
      <c r="B516" t="s">
        <v>90</v>
      </c>
      <c r="C516" s="2">
        <v>13</v>
      </c>
      <c r="D516" s="2">
        <v>21</v>
      </c>
      <c r="E516">
        <v>2</v>
      </c>
      <c r="F516">
        <v>18</v>
      </c>
      <c r="G516">
        <f t="shared" si="24"/>
        <v>16</v>
      </c>
      <c r="H516">
        <f t="shared" si="25"/>
        <v>42</v>
      </c>
      <c r="I516" s="2">
        <f t="shared" si="26"/>
        <v>38.095238095238095</v>
      </c>
    </row>
    <row r="517" spans="1:9" x14ac:dyDescent="0.3">
      <c r="A517">
        <v>199</v>
      </c>
      <c r="B517" t="s">
        <v>102</v>
      </c>
      <c r="C517" s="2">
        <v>16</v>
      </c>
      <c r="D517" s="2">
        <v>27</v>
      </c>
      <c r="E517">
        <v>1</v>
      </c>
      <c r="F517">
        <v>52</v>
      </c>
      <c r="G517">
        <f t="shared" si="24"/>
        <v>11</v>
      </c>
      <c r="H517">
        <f t="shared" si="25"/>
        <v>27</v>
      </c>
      <c r="I517" s="2">
        <f t="shared" si="26"/>
        <v>40.74074074074074</v>
      </c>
    </row>
    <row r="518" spans="1:9" x14ac:dyDescent="0.3">
      <c r="A518">
        <v>200</v>
      </c>
      <c r="B518" t="s">
        <v>38</v>
      </c>
      <c r="C518" s="2">
        <v>11</v>
      </c>
      <c r="D518" s="2">
        <v>19</v>
      </c>
      <c r="E518">
        <v>2</v>
      </c>
      <c r="F518">
        <v>39</v>
      </c>
      <c r="G518">
        <f t="shared" si="24"/>
        <v>16</v>
      </c>
      <c r="H518">
        <f t="shared" si="25"/>
        <v>38</v>
      </c>
      <c r="I518" s="2">
        <f t="shared" si="26"/>
        <v>42.105263157894733</v>
      </c>
    </row>
    <row r="519" spans="1:9" x14ac:dyDescent="0.3">
      <c r="A519">
        <v>200</v>
      </c>
      <c r="B519" t="s">
        <v>81</v>
      </c>
      <c r="C519" s="2">
        <v>15</v>
      </c>
      <c r="D519" s="2">
        <v>25</v>
      </c>
      <c r="E519">
        <v>2</v>
      </c>
      <c r="F519">
        <v>28</v>
      </c>
      <c r="G519">
        <f t="shared" si="24"/>
        <v>20</v>
      </c>
      <c r="H519">
        <f t="shared" si="25"/>
        <v>50</v>
      </c>
      <c r="I519" s="2">
        <f t="shared" si="26"/>
        <v>40</v>
      </c>
    </row>
    <row r="520" spans="1:9" x14ac:dyDescent="0.3">
      <c r="A520">
        <v>201</v>
      </c>
      <c r="B520" t="s">
        <v>18</v>
      </c>
      <c r="C520" s="2">
        <v>14</v>
      </c>
      <c r="D520" s="2">
        <v>24</v>
      </c>
      <c r="E520">
        <v>3</v>
      </c>
      <c r="F520">
        <v>58</v>
      </c>
      <c r="G520">
        <f t="shared" si="24"/>
        <v>30</v>
      </c>
      <c r="H520">
        <f t="shared" si="25"/>
        <v>72</v>
      </c>
      <c r="I520" s="2">
        <f t="shared" si="26"/>
        <v>41.666666666666671</v>
      </c>
    </row>
    <row r="521" spans="1:9" x14ac:dyDescent="0.3">
      <c r="A521">
        <v>202</v>
      </c>
      <c r="B521" t="s">
        <v>93</v>
      </c>
      <c r="C521" s="2">
        <v>22</v>
      </c>
      <c r="D521" s="2">
        <v>36</v>
      </c>
      <c r="E521">
        <v>2</v>
      </c>
      <c r="F521">
        <v>46</v>
      </c>
      <c r="G521">
        <f t="shared" si="24"/>
        <v>28</v>
      </c>
      <c r="H521">
        <f t="shared" si="25"/>
        <v>72</v>
      </c>
      <c r="I521" s="2">
        <f t="shared" si="26"/>
        <v>38.888888888888893</v>
      </c>
    </row>
    <row r="522" spans="1:9" x14ac:dyDescent="0.3">
      <c r="A522">
        <v>202</v>
      </c>
      <c r="B522" t="s">
        <v>30</v>
      </c>
      <c r="C522" s="2">
        <v>25</v>
      </c>
      <c r="D522" s="2">
        <v>40</v>
      </c>
      <c r="E522">
        <v>2</v>
      </c>
      <c r="F522">
        <v>47</v>
      </c>
      <c r="G522">
        <f t="shared" si="24"/>
        <v>30</v>
      </c>
      <c r="H522">
        <f t="shared" si="25"/>
        <v>80</v>
      </c>
      <c r="I522" s="2">
        <f t="shared" si="26"/>
        <v>37.5</v>
      </c>
    </row>
    <row r="523" spans="1:9" x14ac:dyDescent="0.3">
      <c r="A523">
        <v>202</v>
      </c>
      <c r="B523" t="s">
        <v>18</v>
      </c>
      <c r="C523" s="2">
        <v>14</v>
      </c>
      <c r="D523" s="2">
        <v>24</v>
      </c>
      <c r="E523">
        <v>1</v>
      </c>
      <c r="F523">
        <v>5</v>
      </c>
      <c r="G523">
        <f t="shared" si="24"/>
        <v>10</v>
      </c>
      <c r="H523">
        <f t="shared" si="25"/>
        <v>24</v>
      </c>
      <c r="I523" s="2">
        <f t="shared" si="26"/>
        <v>41.666666666666671</v>
      </c>
    </row>
    <row r="524" spans="1:9" x14ac:dyDescent="0.3">
      <c r="A524">
        <v>202</v>
      </c>
      <c r="B524" t="s">
        <v>50</v>
      </c>
      <c r="C524" s="2">
        <v>18</v>
      </c>
      <c r="D524" s="2">
        <v>30</v>
      </c>
      <c r="E524">
        <v>1</v>
      </c>
      <c r="F524">
        <v>58</v>
      </c>
      <c r="G524">
        <f t="shared" si="24"/>
        <v>12</v>
      </c>
      <c r="H524">
        <f t="shared" si="25"/>
        <v>30</v>
      </c>
      <c r="I524" s="2">
        <f t="shared" si="26"/>
        <v>40</v>
      </c>
    </row>
    <row r="525" spans="1:9" x14ac:dyDescent="0.3">
      <c r="A525">
        <v>203</v>
      </c>
      <c r="B525" t="s">
        <v>24</v>
      </c>
      <c r="C525" s="2">
        <v>19</v>
      </c>
      <c r="D525" s="2">
        <v>31</v>
      </c>
      <c r="E525">
        <v>3</v>
      </c>
      <c r="F525">
        <v>51</v>
      </c>
      <c r="G525">
        <f t="shared" si="24"/>
        <v>36</v>
      </c>
      <c r="H525">
        <f t="shared" si="25"/>
        <v>93</v>
      </c>
      <c r="I525" s="2">
        <f t="shared" si="26"/>
        <v>38.70967741935484</v>
      </c>
    </row>
    <row r="526" spans="1:9" x14ac:dyDescent="0.3">
      <c r="A526">
        <v>203</v>
      </c>
      <c r="B526" t="s">
        <v>90</v>
      </c>
      <c r="C526" s="2">
        <v>13</v>
      </c>
      <c r="D526" s="2">
        <v>21</v>
      </c>
      <c r="E526">
        <v>3</v>
      </c>
      <c r="F526">
        <v>34</v>
      </c>
      <c r="G526">
        <f t="shared" si="24"/>
        <v>24</v>
      </c>
      <c r="H526">
        <f t="shared" si="25"/>
        <v>63</v>
      </c>
      <c r="I526" s="2">
        <f t="shared" si="26"/>
        <v>38.095238095238095</v>
      </c>
    </row>
    <row r="527" spans="1:9" x14ac:dyDescent="0.3">
      <c r="A527">
        <v>204</v>
      </c>
      <c r="B527" t="s">
        <v>18</v>
      </c>
      <c r="C527" s="2">
        <v>14</v>
      </c>
      <c r="D527" s="2">
        <v>24</v>
      </c>
      <c r="E527">
        <v>2</v>
      </c>
      <c r="F527">
        <v>21</v>
      </c>
      <c r="G527">
        <f t="shared" si="24"/>
        <v>20</v>
      </c>
      <c r="H527">
        <f t="shared" si="25"/>
        <v>48</v>
      </c>
      <c r="I527" s="2">
        <f t="shared" si="26"/>
        <v>41.666666666666671</v>
      </c>
    </row>
    <row r="528" spans="1:9" x14ac:dyDescent="0.3">
      <c r="A528">
        <v>205</v>
      </c>
      <c r="B528" t="s">
        <v>45</v>
      </c>
      <c r="C528" s="2">
        <v>19</v>
      </c>
      <c r="D528" s="2">
        <v>32</v>
      </c>
      <c r="E528">
        <v>1</v>
      </c>
      <c r="F528">
        <v>34</v>
      </c>
      <c r="G528">
        <f t="shared" si="24"/>
        <v>13</v>
      </c>
      <c r="H528">
        <f t="shared" si="25"/>
        <v>32</v>
      </c>
      <c r="I528" s="2">
        <f t="shared" si="26"/>
        <v>40.625</v>
      </c>
    </row>
    <row r="529" spans="1:9" x14ac:dyDescent="0.3">
      <c r="A529">
        <v>205</v>
      </c>
      <c r="B529" t="s">
        <v>58</v>
      </c>
      <c r="C529" s="2">
        <v>17</v>
      </c>
      <c r="D529" s="2">
        <v>29</v>
      </c>
      <c r="E529">
        <v>1</v>
      </c>
      <c r="F529">
        <v>52</v>
      </c>
      <c r="G529">
        <f t="shared" si="24"/>
        <v>12</v>
      </c>
      <c r="H529">
        <f t="shared" si="25"/>
        <v>29</v>
      </c>
      <c r="I529" s="2">
        <f t="shared" si="26"/>
        <v>41.379310344827587</v>
      </c>
    </row>
    <row r="530" spans="1:9" x14ac:dyDescent="0.3">
      <c r="A530">
        <v>206</v>
      </c>
      <c r="B530" t="s">
        <v>50</v>
      </c>
      <c r="C530" s="2">
        <v>18</v>
      </c>
      <c r="D530" s="2">
        <v>30</v>
      </c>
      <c r="E530">
        <v>1</v>
      </c>
      <c r="F530">
        <v>58</v>
      </c>
      <c r="G530">
        <f t="shared" si="24"/>
        <v>12</v>
      </c>
      <c r="H530">
        <f t="shared" si="25"/>
        <v>30</v>
      </c>
      <c r="I530" s="2">
        <f t="shared" si="26"/>
        <v>40</v>
      </c>
    </row>
    <row r="531" spans="1:9" x14ac:dyDescent="0.3">
      <c r="A531">
        <v>207</v>
      </c>
      <c r="B531" t="s">
        <v>74</v>
      </c>
      <c r="C531" s="2">
        <v>15</v>
      </c>
      <c r="D531" s="2">
        <v>26</v>
      </c>
      <c r="E531">
        <v>2</v>
      </c>
      <c r="F531">
        <v>37</v>
      </c>
      <c r="G531">
        <f t="shared" si="24"/>
        <v>22</v>
      </c>
      <c r="H531">
        <f t="shared" si="25"/>
        <v>52</v>
      </c>
      <c r="I531" s="2">
        <f t="shared" si="26"/>
        <v>42.307692307692307</v>
      </c>
    </row>
    <row r="532" spans="1:9" x14ac:dyDescent="0.3">
      <c r="A532">
        <v>207</v>
      </c>
      <c r="B532" t="s">
        <v>41</v>
      </c>
      <c r="C532" s="2">
        <v>21</v>
      </c>
      <c r="D532" s="2">
        <v>35</v>
      </c>
      <c r="E532">
        <v>1</v>
      </c>
      <c r="F532">
        <v>55</v>
      </c>
      <c r="G532">
        <f t="shared" si="24"/>
        <v>14</v>
      </c>
      <c r="H532">
        <f t="shared" si="25"/>
        <v>35</v>
      </c>
      <c r="I532" s="2">
        <f t="shared" si="26"/>
        <v>40</v>
      </c>
    </row>
    <row r="533" spans="1:9" x14ac:dyDescent="0.3">
      <c r="A533">
        <v>207</v>
      </c>
      <c r="B533" t="s">
        <v>24</v>
      </c>
      <c r="C533" s="2">
        <v>19</v>
      </c>
      <c r="D533" s="2">
        <v>31</v>
      </c>
      <c r="E533">
        <v>3</v>
      </c>
      <c r="F533">
        <v>19</v>
      </c>
      <c r="G533">
        <f t="shared" si="24"/>
        <v>36</v>
      </c>
      <c r="H533">
        <f t="shared" si="25"/>
        <v>93</v>
      </c>
      <c r="I533" s="2">
        <f t="shared" si="26"/>
        <v>38.70967741935484</v>
      </c>
    </row>
    <row r="534" spans="1:9" x14ac:dyDescent="0.3">
      <c r="A534">
        <v>208</v>
      </c>
      <c r="B534" t="s">
        <v>45</v>
      </c>
      <c r="C534" s="2">
        <v>19</v>
      </c>
      <c r="D534" s="2">
        <v>32</v>
      </c>
      <c r="E534">
        <v>1</v>
      </c>
      <c r="F534">
        <v>18</v>
      </c>
      <c r="G534">
        <f t="shared" si="24"/>
        <v>13</v>
      </c>
      <c r="H534">
        <f t="shared" si="25"/>
        <v>32</v>
      </c>
      <c r="I534" s="2">
        <f t="shared" si="26"/>
        <v>40.625</v>
      </c>
    </row>
    <row r="535" spans="1:9" x14ac:dyDescent="0.3">
      <c r="A535">
        <v>208</v>
      </c>
      <c r="B535" t="s">
        <v>93</v>
      </c>
      <c r="C535" s="2">
        <v>22</v>
      </c>
      <c r="D535" s="2">
        <v>36</v>
      </c>
      <c r="E535">
        <v>3</v>
      </c>
      <c r="F535">
        <v>29</v>
      </c>
      <c r="G535">
        <f t="shared" si="24"/>
        <v>42</v>
      </c>
      <c r="H535">
        <f t="shared" si="25"/>
        <v>108</v>
      </c>
      <c r="I535" s="2">
        <f t="shared" si="26"/>
        <v>38.888888888888893</v>
      </c>
    </row>
    <row r="536" spans="1:9" x14ac:dyDescent="0.3">
      <c r="A536">
        <v>208</v>
      </c>
      <c r="B536" t="s">
        <v>60</v>
      </c>
      <c r="C536" s="2">
        <v>12</v>
      </c>
      <c r="D536" s="2">
        <v>20</v>
      </c>
      <c r="E536">
        <v>2</v>
      </c>
      <c r="F536">
        <v>53</v>
      </c>
      <c r="G536">
        <f t="shared" si="24"/>
        <v>16</v>
      </c>
      <c r="H536">
        <f t="shared" si="25"/>
        <v>40</v>
      </c>
      <c r="I536" s="2">
        <f t="shared" si="26"/>
        <v>40</v>
      </c>
    </row>
    <row r="537" spans="1:9" x14ac:dyDescent="0.3">
      <c r="A537">
        <v>209</v>
      </c>
      <c r="B537" t="s">
        <v>106</v>
      </c>
      <c r="C537" s="2">
        <v>14</v>
      </c>
      <c r="D537" s="2">
        <v>23</v>
      </c>
      <c r="E537">
        <v>3</v>
      </c>
      <c r="F537">
        <v>35</v>
      </c>
      <c r="G537">
        <f t="shared" si="24"/>
        <v>27</v>
      </c>
      <c r="H537">
        <f t="shared" si="25"/>
        <v>69</v>
      </c>
      <c r="I537" s="2">
        <f t="shared" si="26"/>
        <v>39.130434782608695</v>
      </c>
    </row>
    <row r="538" spans="1:9" x14ac:dyDescent="0.3">
      <c r="A538">
        <v>209</v>
      </c>
      <c r="B538" t="s">
        <v>53</v>
      </c>
      <c r="C538" s="2">
        <v>20</v>
      </c>
      <c r="D538" s="2">
        <v>34</v>
      </c>
      <c r="E538">
        <v>2</v>
      </c>
      <c r="F538">
        <v>40</v>
      </c>
      <c r="G538">
        <f t="shared" si="24"/>
        <v>28</v>
      </c>
      <c r="H538">
        <f t="shared" si="25"/>
        <v>68</v>
      </c>
      <c r="I538" s="2">
        <f t="shared" si="26"/>
        <v>41.17647058823529</v>
      </c>
    </row>
    <row r="539" spans="1:9" x14ac:dyDescent="0.3">
      <c r="A539">
        <v>209</v>
      </c>
      <c r="B539" t="s">
        <v>81</v>
      </c>
      <c r="C539" s="2">
        <v>15</v>
      </c>
      <c r="D539" s="2">
        <v>25</v>
      </c>
      <c r="E539">
        <v>1</v>
      </c>
      <c r="F539">
        <v>42</v>
      </c>
      <c r="G539">
        <f t="shared" si="24"/>
        <v>10</v>
      </c>
      <c r="H539">
        <f t="shared" si="25"/>
        <v>25</v>
      </c>
      <c r="I539" s="2">
        <f t="shared" si="26"/>
        <v>40</v>
      </c>
    </row>
    <row r="540" spans="1:9" x14ac:dyDescent="0.3">
      <c r="A540">
        <v>209</v>
      </c>
      <c r="B540" t="s">
        <v>74</v>
      </c>
      <c r="C540" s="2">
        <v>15</v>
      </c>
      <c r="D540" s="2">
        <v>26</v>
      </c>
      <c r="E540">
        <v>2</v>
      </c>
      <c r="F540">
        <v>54</v>
      </c>
      <c r="G540">
        <f t="shared" si="24"/>
        <v>22</v>
      </c>
      <c r="H540">
        <f t="shared" si="25"/>
        <v>52</v>
      </c>
      <c r="I540" s="2">
        <f t="shared" si="26"/>
        <v>42.307692307692307</v>
      </c>
    </row>
    <row r="541" spans="1:9" x14ac:dyDescent="0.3">
      <c r="A541">
        <v>210</v>
      </c>
      <c r="B541" t="s">
        <v>90</v>
      </c>
      <c r="C541" s="2">
        <v>13</v>
      </c>
      <c r="D541" s="2">
        <v>21</v>
      </c>
      <c r="E541">
        <v>1</v>
      </c>
      <c r="F541">
        <v>28</v>
      </c>
      <c r="G541">
        <f t="shared" si="24"/>
        <v>8</v>
      </c>
      <c r="H541">
        <f t="shared" si="25"/>
        <v>21</v>
      </c>
      <c r="I541" s="2">
        <f t="shared" si="26"/>
        <v>38.095238095238095</v>
      </c>
    </row>
    <row r="542" spans="1:9" x14ac:dyDescent="0.3">
      <c r="A542">
        <v>210</v>
      </c>
      <c r="B542" t="s">
        <v>50</v>
      </c>
      <c r="C542" s="2">
        <v>18</v>
      </c>
      <c r="D542" s="2">
        <v>30</v>
      </c>
      <c r="E542">
        <v>1</v>
      </c>
      <c r="F542">
        <v>50</v>
      </c>
      <c r="G542">
        <f t="shared" si="24"/>
        <v>12</v>
      </c>
      <c r="H542">
        <f t="shared" si="25"/>
        <v>30</v>
      </c>
      <c r="I542" s="2">
        <f t="shared" si="26"/>
        <v>40</v>
      </c>
    </row>
    <row r="543" spans="1:9" x14ac:dyDescent="0.3">
      <c r="A543">
        <v>210</v>
      </c>
      <c r="B543" t="s">
        <v>18</v>
      </c>
      <c r="C543" s="2">
        <v>14</v>
      </c>
      <c r="D543" s="2">
        <v>24</v>
      </c>
      <c r="E543">
        <v>1</v>
      </c>
      <c r="F543">
        <v>34</v>
      </c>
      <c r="G543">
        <f t="shared" si="24"/>
        <v>10</v>
      </c>
      <c r="H543">
        <f t="shared" si="25"/>
        <v>24</v>
      </c>
      <c r="I543" s="2">
        <f t="shared" si="26"/>
        <v>41.666666666666671</v>
      </c>
    </row>
    <row r="544" spans="1:9" x14ac:dyDescent="0.3">
      <c r="A544">
        <v>210</v>
      </c>
      <c r="B544" t="s">
        <v>30</v>
      </c>
      <c r="C544" s="2">
        <v>25</v>
      </c>
      <c r="D544" s="2">
        <v>40</v>
      </c>
      <c r="E544">
        <v>3</v>
      </c>
      <c r="F544">
        <v>46</v>
      </c>
      <c r="G544">
        <f t="shared" si="24"/>
        <v>45</v>
      </c>
      <c r="H544">
        <f t="shared" si="25"/>
        <v>120</v>
      </c>
      <c r="I544" s="2">
        <f t="shared" si="26"/>
        <v>37.5</v>
      </c>
    </row>
    <row r="545" spans="1:9" x14ac:dyDescent="0.3">
      <c r="A545">
        <v>211</v>
      </c>
      <c r="B545" t="s">
        <v>90</v>
      </c>
      <c r="C545" s="2">
        <v>13</v>
      </c>
      <c r="D545" s="2">
        <v>21</v>
      </c>
      <c r="E545">
        <v>3</v>
      </c>
      <c r="F545">
        <v>54</v>
      </c>
      <c r="G545">
        <f t="shared" si="24"/>
        <v>24</v>
      </c>
      <c r="H545">
        <f t="shared" si="25"/>
        <v>63</v>
      </c>
      <c r="I545" s="2">
        <f t="shared" si="26"/>
        <v>38.095238095238095</v>
      </c>
    </row>
    <row r="546" spans="1:9" x14ac:dyDescent="0.3">
      <c r="A546">
        <v>211</v>
      </c>
      <c r="B546" t="s">
        <v>71</v>
      </c>
      <c r="C546" s="2">
        <v>10</v>
      </c>
      <c r="D546" s="2">
        <v>18</v>
      </c>
      <c r="E546">
        <v>2</v>
      </c>
      <c r="F546">
        <v>45</v>
      </c>
      <c r="G546">
        <f t="shared" si="24"/>
        <v>16</v>
      </c>
      <c r="H546">
        <f t="shared" si="25"/>
        <v>36</v>
      </c>
      <c r="I546" s="2">
        <f t="shared" si="26"/>
        <v>44.444444444444443</v>
      </c>
    </row>
    <row r="547" spans="1:9" x14ac:dyDescent="0.3">
      <c r="A547">
        <v>211</v>
      </c>
      <c r="B547" t="s">
        <v>81</v>
      </c>
      <c r="C547" s="2">
        <v>15</v>
      </c>
      <c r="D547" s="2">
        <v>25</v>
      </c>
      <c r="E547">
        <v>2</v>
      </c>
      <c r="F547">
        <v>9</v>
      </c>
      <c r="G547">
        <f t="shared" si="24"/>
        <v>20</v>
      </c>
      <c r="H547">
        <f t="shared" si="25"/>
        <v>50</v>
      </c>
      <c r="I547" s="2">
        <f t="shared" si="26"/>
        <v>40</v>
      </c>
    </row>
    <row r="548" spans="1:9" x14ac:dyDescent="0.3">
      <c r="A548">
        <v>211</v>
      </c>
      <c r="B548" t="s">
        <v>60</v>
      </c>
      <c r="C548" s="2">
        <v>12</v>
      </c>
      <c r="D548" s="2">
        <v>20</v>
      </c>
      <c r="E548">
        <v>1</v>
      </c>
      <c r="F548">
        <v>27</v>
      </c>
      <c r="G548">
        <f t="shared" si="24"/>
        <v>8</v>
      </c>
      <c r="H548">
        <f t="shared" si="25"/>
        <v>20</v>
      </c>
      <c r="I548" s="2">
        <f t="shared" si="26"/>
        <v>40</v>
      </c>
    </row>
    <row r="549" spans="1:9" x14ac:dyDescent="0.3">
      <c r="A549">
        <v>212</v>
      </c>
      <c r="B549" t="s">
        <v>50</v>
      </c>
      <c r="C549" s="2">
        <v>18</v>
      </c>
      <c r="D549" s="2">
        <v>30</v>
      </c>
      <c r="E549">
        <v>3</v>
      </c>
      <c r="F549">
        <v>35</v>
      </c>
      <c r="G549">
        <f t="shared" si="24"/>
        <v>36</v>
      </c>
      <c r="H549">
        <f t="shared" si="25"/>
        <v>90</v>
      </c>
      <c r="I549" s="2">
        <f t="shared" si="26"/>
        <v>40</v>
      </c>
    </row>
    <row r="550" spans="1:9" x14ac:dyDescent="0.3">
      <c r="A550">
        <v>212</v>
      </c>
      <c r="B550" t="s">
        <v>74</v>
      </c>
      <c r="C550" s="2">
        <v>15</v>
      </c>
      <c r="D550" s="2">
        <v>26</v>
      </c>
      <c r="E550">
        <v>3</v>
      </c>
      <c r="F550">
        <v>43</v>
      </c>
      <c r="G550">
        <f t="shared" si="24"/>
        <v>33</v>
      </c>
      <c r="H550">
        <f t="shared" si="25"/>
        <v>78</v>
      </c>
      <c r="I550" s="2">
        <f t="shared" si="26"/>
        <v>42.307692307692307</v>
      </c>
    </row>
    <row r="551" spans="1:9" x14ac:dyDescent="0.3">
      <c r="A551">
        <v>212</v>
      </c>
      <c r="B551" t="s">
        <v>90</v>
      </c>
      <c r="C551" s="2">
        <v>13</v>
      </c>
      <c r="D551" s="2">
        <v>21</v>
      </c>
      <c r="E551">
        <v>1</v>
      </c>
      <c r="F551">
        <v>31</v>
      </c>
      <c r="G551">
        <f t="shared" si="24"/>
        <v>8</v>
      </c>
      <c r="H551">
        <f t="shared" si="25"/>
        <v>21</v>
      </c>
      <c r="I551" s="2">
        <f t="shared" si="26"/>
        <v>38.095238095238095</v>
      </c>
    </row>
    <row r="552" spans="1:9" x14ac:dyDescent="0.3">
      <c r="A552">
        <v>212</v>
      </c>
      <c r="B552" t="s">
        <v>55</v>
      </c>
      <c r="C552" s="2">
        <v>16</v>
      </c>
      <c r="D552" s="2">
        <v>28</v>
      </c>
      <c r="E552">
        <v>2</v>
      </c>
      <c r="F552">
        <v>55</v>
      </c>
      <c r="G552">
        <f t="shared" si="24"/>
        <v>24</v>
      </c>
      <c r="H552">
        <f t="shared" si="25"/>
        <v>56</v>
      </c>
      <c r="I552" s="2">
        <f t="shared" si="26"/>
        <v>42.857142857142854</v>
      </c>
    </row>
    <row r="553" spans="1:9" x14ac:dyDescent="0.3">
      <c r="A553">
        <v>213</v>
      </c>
      <c r="B553" t="s">
        <v>102</v>
      </c>
      <c r="C553" s="2">
        <v>16</v>
      </c>
      <c r="D553" s="2">
        <v>27</v>
      </c>
      <c r="E553">
        <v>1</v>
      </c>
      <c r="F553">
        <v>53</v>
      </c>
      <c r="G553">
        <f t="shared" si="24"/>
        <v>11</v>
      </c>
      <c r="H553">
        <f t="shared" si="25"/>
        <v>27</v>
      </c>
      <c r="I553" s="2">
        <f t="shared" si="26"/>
        <v>40.74074074074074</v>
      </c>
    </row>
    <row r="554" spans="1:9" x14ac:dyDescent="0.3">
      <c r="A554">
        <v>213</v>
      </c>
      <c r="B554" t="s">
        <v>50</v>
      </c>
      <c r="C554" s="2">
        <v>18</v>
      </c>
      <c r="D554" s="2">
        <v>30</v>
      </c>
      <c r="E554">
        <v>2</v>
      </c>
      <c r="F554">
        <v>47</v>
      </c>
      <c r="G554">
        <f t="shared" si="24"/>
        <v>24</v>
      </c>
      <c r="H554">
        <f t="shared" si="25"/>
        <v>60</v>
      </c>
      <c r="I554" s="2">
        <f t="shared" si="26"/>
        <v>40</v>
      </c>
    </row>
    <row r="555" spans="1:9" x14ac:dyDescent="0.3">
      <c r="A555">
        <v>214</v>
      </c>
      <c r="B555" t="s">
        <v>53</v>
      </c>
      <c r="C555" s="2">
        <v>20</v>
      </c>
      <c r="D555" s="2">
        <v>34</v>
      </c>
      <c r="E555">
        <v>2</v>
      </c>
      <c r="F555">
        <v>14</v>
      </c>
      <c r="G555">
        <f t="shared" si="24"/>
        <v>28</v>
      </c>
      <c r="H555">
        <f t="shared" si="25"/>
        <v>68</v>
      </c>
      <c r="I555" s="2">
        <f t="shared" si="26"/>
        <v>41.17647058823529</v>
      </c>
    </row>
    <row r="556" spans="1:9" x14ac:dyDescent="0.3">
      <c r="A556">
        <v>214</v>
      </c>
      <c r="B556" t="s">
        <v>30</v>
      </c>
      <c r="C556" s="2">
        <v>25</v>
      </c>
      <c r="D556" s="2">
        <v>40</v>
      </c>
      <c r="E556">
        <v>3</v>
      </c>
      <c r="F556">
        <v>12</v>
      </c>
      <c r="G556">
        <f t="shared" si="24"/>
        <v>45</v>
      </c>
      <c r="H556">
        <f t="shared" si="25"/>
        <v>120</v>
      </c>
      <c r="I556" s="2">
        <f t="shared" si="26"/>
        <v>37.5</v>
      </c>
    </row>
    <row r="557" spans="1:9" x14ac:dyDescent="0.3">
      <c r="A557">
        <v>214</v>
      </c>
      <c r="B557" t="s">
        <v>60</v>
      </c>
      <c r="C557" s="2">
        <v>12</v>
      </c>
      <c r="D557" s="2">
        <v>20</v>
      </c>
      <c r="E557">
        <v>2</v>
      </c>
      <c r="F557">
        <v>12</v>
      </c>
      <c r="G557">
        <f t="shared" si="24"/>
        <v>16</v>
      </c>
      <c r="H557">
        <f t="shared" si="25"/>
        <v>40</v>
      </c>
      <c r="I557" s="2">
        <f t="shared" si="26"/>
        <v>40</v>
      </c>
    </row>
    <row r="558" spans="1:9" x14ac:dyDescent="0.3">
      <c r="A558">
        <v>215</v>
      </c>
      <c r="B558" t="s">
        <v>53</v>
      </c>
      <c r="C558" s="2">
        <v>20</v>
      </c>
      <c r="D558" s="2">
        <v>34</v>
      </c>
      <c r="E558">
        <v>2</v>
      </c>
      <c r="F558">
        <v>12</v>
      </c>
      <c r="G558">
        <f t="shared" si="24"/>
        <v>28</v>
      </c>
      <c r="H558">
        <f t="shared" si="25"/>
        <v>68</v>
      </c>
      <c r="I558" s="2">
        <f t="shared" si="26"/>
        <v>41.17647058823529</v>
      </c>
    </row>
    <row r="559" spans="1:9" x14ac:dyDescent="0.3">
      <c r="A559">
        <v>215</v>
      </c>
      <c r="B559" t="s">
        <v>50</v>
      </c>
      <c r="C559" s="2">
        <v>18</v>
      </c>
      <c r="D559" s="2">
        <v>30</v>
      </c>
      <c r="E559">
        <v>3</v>
      </c>
      <c r="F559">
        <v>34</v>
      </c>
      <c r="G559">
        <f t="shared" si="24"/>
        <v>36</v>
      </c>
      <c r="H559">
        <f t="shared" si="25"/>
        <v>90</v>
      </c>
      <c r="I559" s="2">
        <f t="shared" si="26"/>
        <v>40</v>
      </c>
    </row>
    <row r="560" spans="1:9" x14ac:dyDescent="0.3">
      <c r="A560">
        <v>216</v>
      </c>
      <c r="B560" t="s">
        <v>81</v>
      </c>
      <c r="C560" s="2">
        <v>15</v>
      </c>
      <c r="D560" s="2">
        <v>25</v>
      </c>
      <c r="E560">
        <v>1</v>
      </c>
      <c r="F560">
        <v>42</v>
      </c>
      <c r="G560">
        <f t="shared" si="24"/>
        <v>10</v>
      </c>
      <c r="H560">
        <f t="shared" si="25"/>
        <v>25</v>
      </c>
      <c r="I560" s="2">
        <f t="shared" si="26"/>
        <v>40</v>
      </c>
    </row>
    <row r="561" spans="1:9" x14ac:dyDescent="0.3">
      <c r="A561">
        <v>216</v>
      </c>
      <c r="B561" t="s">
        <v>90</v>
      </c>
      <c r="C561" s="2">
        <v>13</v>
      </c>
      <c r="D561" s="2">
        <v>21</v>
      </c>
      <c r="E561">
        <v>3</v>
      </c>
      <c r="F561">
        <v>36</v>
      </c>
      <c r="G561">
        <f t="shared" si="24"/>
        <v>24</v>
      </c>
      <c r="H561">
        <f t="shared" si="25"/>
        <v>63</v>
      </c>
      <c r="I561" s="2">
        <f t="shared" si="26"/>
        <v>38.095238095238095</v>
      </c>
    </row>
    <row r="562" spans="1:9" x14ac:dyDescent="0.3">
      <c r="A562">
        <v>216</v>
      </c>
      <c r="B562" t="s">
        <v>102</v>
      </c>
      <c r="C562" s="2">
        <v>16</v>
      </c>
      <c r="D562" s="2">
        <v>27</v>
      </c>
      <c r="E562">
        <v>2</v>
      </c>
      <c r="F562">
        <v>42</v>
      </c>
      <c r="G562">
        <f t="shared" si="24"/>
        <v>22</v>
      </c>
      <c r="H562">
        <f t="shared" si="25"/>
        <v>54</v>
      </c>
      <c r="I562" s="2">
        <f t="shared" si="26"/>
        <v>40.74074074074074</v>
      </c>
    </row>
    <row r="563" spans="1:9" x14ac:dyDescent="0.3">
      <c r="A563">
        <v>217</v>
      </c>
      <c r="B563" t="s">
        <v>45</v>
      </c>
      <c r="C563" s="2">
        <v>19</v>
      </c>
      <c r="D563" s="2">
        <v>32</v>
      </c>
      <c r="E563">
        <v>3</v>
      </c>
      <c r="F563">
        <v>13</v>
      </c>
      <c r="G563">
        <f t="shared" si="24"/>
        <v>39</v>
      </c>
      <c r="H563">
        <f t="shared" si="25"/>
        <v>96</v>
      </c>
      <c r="I563" s="2">
        <f t="shared" si="26"/>
        <v>40.625</v>
      </c>
    </row>
    <row r="564" spans="1:9" x14ac:dyDescent="0.3">
      <c r="A564">
        <v>218</v>
      </c>
      <c r="B564" t="s">
        <v>38</v>
      </c>
      <c r="C564" s="2">
        <v>11</v>
      </c>
      <c r="D564" s="2">
        <v>19</v>
      </c>
      <c r="E564">
        <v>3</v>
      </c>
      <c r="F564">
        <v>24</v>
      </c>
      <c r="G564">
        <f t="shared" si="24"/>
        <v>24</v>
      </c>
      <c r="H564">
        <f t="shared" si="25"/>
        <v>57</v>
      </c>
      <c r="I564" s="2">
        <f t="shared" si="26"/>
        <v>42.105263157894733</v>
      </c>
    </row>
    <row r="565" spans="1:9" x14ac:dyDescent="0.3">
      <c r="A565">
        <v>218</v>
      </c>
      <c r="B565" t="s">
        <v>102</v>
      </c>
      <c r="C565" s="2">
        <v>16</v>
      </c>
      <c r="D565" s="2">
        <v>27</v>
      </c>
      <c r="E565">
        <v>3</v>
      </c>
      <c r="F565">
        <v>16</v>
      </c>
      <c r="G565">
        <f t="shared" si="24"/>
        <v>33</v>
      </c>
      <c r="H565">
        <f t="shared" si="25"/>
        <v>81</v>
      </c>
      <c r="I565" s="2">
        <f t="shared" si="26"/>
        <v>40.74074074074074</v>
      </c>
    </row>
    <row r="566" spans="1:9" x14ac:dyDescent="0.3">
      <c r="A566">
        <v>218</v>
      </c>
      <c r="B566" t="s">
        <v>106</v>
      </c>
      <c r="C566" s="2">
        <v>14</v>
      </c>
      <c r="D566" s="2">
        <v>23</v>
      </c>
      <c r="E566">
        <v>2</v>
      </c>
      <c r="F566">
        <v>6</v>
      </c>
      <c r="G566">
        <f t="shared" si="24"/>
        <v>18</v>
      </c>
      <c r="H566">
        <f t="shared" si="25"/>
        <v>46</v>
      </c>
      <c r="I566" s="2">
        <f t="shared" si="26"/>
        <v>39.130434782608695</v>
      </c>
    </row>
    <row r="567" spans="1:9" x14ac:dyDescent="0.3">
      <c r="A567">
        <v>219</v>
      </c>
      <c r="B567" t="s">
        <v>106</v>
      </c>
      <c r="C567" s="2">
        <v>14</v>
      </c>
      <c r="D567" s="2">
        <v>23</v>
      </c>
      <c r="E567">
        <v>2</v>
      </c>
      <c r="F567">
        <v>12</v>
      </c>
      <c r="G567">
        <f t="shared" si="24"/>
        <v>18</v>
      </c>
      <c r="H567">
        <f t="shared" si="25"/>
        <v>46</v>
      </c>
      <c r="I567" s="2">
        <f t="shared" si="26"/>
        <v>39.130434782608695</v>
      </c>
    </row>
    <row r="568" spans="1:9" x14ac:dyDescent="0.3">
      <c r="A568">
        <v>219</v>
      </c>
      <c r="B568" t="s">
        <v>24</v>
      </c>
      <c r="C568" s="2">
        <v>19</v>
      </c>
      <c r="D568" s="2">
        <v>31</v>
      </c>
      <c r="E568">
        <v>3</v>
      </c>
      <c r="F568">
        <v>11</v>
      </c>
      <c r="G568">
        <f t="shared" si="24"/>
        <v>36</v>
      </c>
      <c r="H568">
        <f t="shared" si="25"/>
        <v>93</v>
      </c>
      <c r="I568" s="2">
        <f t="shared" si="26"/>
        <v>38.70967741935484</v>
      </c>
    </row>
    <row r="569" spans="1:9" x14ac:dyDescent="0.3">
      <c r="A569">
        <v>220</v>
      </c>
      <c r="B569" t="s">
        <v>18</v>
      </c>
      <c r="C569" s="2">
        <v>14</v>
      </c>
      <c r="D569" s="2">
        <v>24</v>
      </c>
      <c r="E569">
        <v>1</v>
      </c>
      <c r="F569">
        <v>13</v>
      </c>
      <c r="G569">
        <f t="shared" si="24"/>
        <v>10</v>
      </c>
      <c r="H569">
        <f t="shared" si="25"/>
        <v>24</v>
      </c>
      <c r="I569" s="2">
        <f t="shared" si="26"/>
        <v>41.666666666666671</v>
      </c>
    </row>
    <row r="570" spans="1:9" x14ac:dyDescent="0.3">
      <c r="A570">
        <v>221</v>
      </c>
      <c r="B570" t="s">
        <v>45</v>
      </c>
      <c r="C570" s="2">
        <v>19</v>
      </c>
      <c r="D570" s="2">
        <v>32</v>
      </c>
      <c r="E570">
        <v>3</v>
      </c>
      <c r="F570">
        <v>29</v>
      </c>
      <c r="G570">
        <f t="shared" si="24"/>
        <v>39</v>
      </c>
      <c r="H570">
        <f t="shared" si="25"/>
        <v>96</v>
      </c>
      <c r="I570" s="2">
        <f t="shared" si="26"/>
        <v>40.625</v>
      </c>
    </row>
    <row r="571" spans="1:9" x14ac:dyDescent="0.3">
      <c r="A571">
        <v>221</v>
      </c>
      <c r="B571" t="s">
        <v>53</v>
      </c>
      <c r="C571" s="2">
        <v>20</v>
      </c>
      <c r="D571" s="2">
        <v>34</v>
      </c>
      <c r="E571">
        <v>2</v>
      </c>
      <c r="F571">
        <v>54</v>
      </c>
      <c r="G571">
        <f t="shared" si="24"/>
        <v>28</v>
      </c>
      <c r="H571">
        <f t="shared" si="25"/>
        <v>68</v>
      </c>
      <c r="I571" s="2">
        <f t="shared" si="26"/>
        <v>41.17647058823529</v>
      </c>
    </row>
    <row r="572" spans="1:9" x14ac:dyDescent="0.3">
      <c r="A572">
        <v>221</v>
      </c>
      <c r="B572" t="s">
        <v>58</v>
      </c>
      <c r="C572" s="2">
        <v>17</v>
      </c>
      <c r="D572" s="2">
        <v>29</v>
      </c>
      <c r="E572">
        <v>1</v>
      </c>
      <c r="F572">
        <v>25</v>
      </c>
      <c r="G572">
        <f t="shared" si="24"/>
        <v>12</v>
      </c>
      <c r="H572">
        <f t="shared" si="25"/>
        <v>29</v>
      </c>
      <c r="I572" s="2">
        <f t="shared" si="26"/>
        <v>41.379310344827587</v>
      </c>
    </row>
    <row r="573" spans="1:9" x14ac:dyDescent="0.3">
      <c r="A573">
        <v>222</v>
      </c>
      <c r="B573" t="s">
        <v>106</v>
      </c>
      <c r="C573" s="2">
        <v>14</v>
      </c>
      <c r="D573" s="2">
        <v>23</v>
      </c>
      <c r="E573">
        <v>3</v>
      </c>
      <c r="F573">
        <v>29</v>
      </c>
      <c r="G573">
        <f t="shared" si="24"/>
        <v>27</v>
      </c>
      <c r="H573">
        <f t="shared" si="25"/>
        <v>69</v>
      </c>
      <c r="I573" s="2">
        <f t="shared" si="26"/>
        <v>39.130434782608695</v>
      </c>
    </row>
    <row r="574" spans="1:9" x14ac:dyDescent="0.3">
      <c r="A574">
        <v>222</v>
      </c>
      <c r="B574" t="s">
        <v>55</v>
      </c>
      <c r="C574" s="2">
        <v>16</v>
      </c>
      <c r="D574" s="2">
        <v>28</v>
      </c>
      <c r="E574">
        <v>1</v>
      </c>
      <c r="F574">
        <v>56</v>
      </c>
      <c r="G574">
        <f t="shared" si="24"/>
        <v>12</v>
      </c>
      <c r="H574">
        <f t="shared" si="25"/>
        <v>28</v>
      </c>
      <c r="I574" s="2">
        <f t="shared" si="26"/>
        <v>42.857142857142854</v>
      </c>
    </row>
    <row r="575" spans="1:9" x14ac:dyDescent="0.3">
      <c r="A575">
        <v>223</v>
      </c>
      <c r="B575" t="s">
        <v>45</v>
      </c>
      <c r="C575" s="2">
        <v>19</v>
      </c>
      <c r="D575" s="2">
        <v>32</v>
      </c>
      <c r="E575">
        <v>1</v>
      </c>
      <c r="F575">
        <v>53</v>
      </c>
      <c r="G575">
        <f t="shared" si="24"/>
        <v>13</v>
      </c>
      <c r="H575">
        <f t="shared" si="25"/>
        <v>32</v>
      </c>
      <c r="I575" s="2">
        <f t="shared" si="26"/>
        <v>40.625</v>
      </c>
    </row>
    <row r="576" spans="1:9" x14ac:dyDescent="0.3">
      <c r="A576">
        <v>224</v>
      </c>
      <c r="B576" t="s">
        <v>74</v>
      </c>
      <c r="C576" s="2">
        <v>15</v>
      </c>
      <c r="D576" s="2">
        <v>26</v>
      </c>
      <c r="E576">
        <v>2</v>
      </c>
      <c r="F576">
        <v>20</v>
      </c>
      <c r="G576">
        <f t="shared" si="24"/>
        <v>22</v>
      </c>
      <c r="H576">
        <f t="shared" si="25"/>
        <v>52</v>
      </c>
      <c r="I576" s="2">
        <f t="shared" si="26"/>
        <v>42.307692307692307</v>
      </c>
    </row>
    <row r="577" spans="1:9" x14ac:dyDescent="0.3">
      <c r="A577">
        <v>225</v>
      </c>
      <c r="B577" t="s">
        <v>34</v>
      </c>
      <c r="C577" s="2">
        <v>20</v>
      </c>
      <c r="D577" s="2">
        <v>33</v>
      </c>
      <c r="E577">
        <v>3</v>
      </c>
      <c r="F577">
        <v>56</v>
      </c>
      <c r="G577">
        <f t="shared" si="24"/>
        <v>39</v>
      </c>
      <c r="H577">
        <f t="shared" si="25"/>
        <v>99</v>
      </c>
      <c r="I577" s="2">
        <f t="shared" si="26"/>
        <v>39.393939393939391</v>
      </c>
    </row>
    <row r="578" spans="1:9" x14ac:dyDescent="0.3">
      <c r="A578">
        <v>225</v>
      </c>
      <c r="B578" t="s">
        <v>106</v>
      </c>
      <c r="C578" s="2">
        <v>14</v>
      </c>
      <c r="D578" s="2">
        <v>23</v>
      </c>
      <c r="E578">
        <v>3</v>
      </c>
      <c r="F578">
        <v>38</v>
      </c>
      <c r="G578">
        <f t="shared" ref="G578:G641" si="27">SUM(D578-C578)*E578</f>
        <v>27</v>
      </c>
      <c r="H578">
        <f t="shared" ref="H578:H641" si="28">(D578*E578)</f>
        <v>69</v>
      </c>
      <c r="I578" s="2">
        <f t="shared" ref="I578:I641" si="29">(G578/H578*100)</f>
        <v>39.130434782608695</v>
      </c>
    </row>
    <row r="579" spans="1:9" x14ac:dyDescent="0.3">
      <c r="A579">
        <v>226</v>
      </c>
      <c r="B579" t="s">
        <v>60</v>
      </c>
      <c r="C579" s="2">
        <v>12</v>
      </c>
      <c r="D579" s="2">
        <v>20</v>
      </c>
      <c r="E579">
        <v>2</v>
      </c>
      <c r="F579">
        <v>7</v>
      </c>
      <c r="G579">
        <f t="shared" si="27"/>
        <v>16</v>
      </c>
      <c r="H579">
        <f t="shared" si="28"/>
        <v>40</v>
      </c>
      <c r="I579" s="2">
        <f t="shared" si="29"/>
        <v>40</v>
      </c>
    </row>
    <row r="580" spans="1:9" x14ac:dyDescent="0.3">
      <c r="A580">
        <v>226</v>
      </c>
      <c r="B580" t="s">
        <v>90</v>
      </c>
      <c r="C580" s="2">
        <v>13</v>
      </c>
      <c r="D580" s="2">
        <v>21</v>
      </c>
      <c r="E580">
        <v>1</v>
      </c>
      <c r="F580">
        <v>29</v>
      </c>
      <c r="G580">
        <f t="shared" si="27"/>
        <v>8</v>
      </c>
      <c r="H580">
        <f t="shared" si="28"/>
        <v>21</v>
      </c>
      <c r="I580" s="2">
        <f t="shared" si="29"/>
        <v>38.095238095238095</v>
      </c>
    </row>
    <row r="581" spans="1:9" x14ac:dyDescent="0.3">
      <c r="A581">
        <v>226</v>
      </c>
      <c r="B581" t="s">
        <v>102</v>
      </c>
      <c r="C581" s="2">
        <v>16</v>
      </c>
      <c r="D581" s="2">
        <v>27</v>
      </c>
      <c r="E581">
        <v>3</v>
      </c>
      <c r="F581">
        <v>56</v>
      </c>
      <c r="G581">
        <f t="shared" si="27"/>
        <v>33</v>
      </c>
      <c r="H581">
        <f t="shared" si="28"/>
        <v>81</v>
      </c>
      <c r="I581" s="2">
        <f t="shared" si="29"/>
        <v>40.74074074074074</v>
      </c>
    </row>
    <row r="582" spans="1:9" x14ac:dyDescent="0.3">
      <c r="A582">
        <v>226</v>
      </c>
      <c r="B582" t="s">
        <v>58</v>
      </c>
      <c r="C582" s="2">
        <v>17</v>
      </c>
      <c r="D582" s="2">
        <v>29</v>
      </c>
      <c r="E582">
        <v>1</v>
      </c>
      <c r="F582">
        <v>54</v>
      </c>
      <c r="G582">
        <f t="shared" si="27"/>
        <v>12</v>
      </c>
      <c r="H582">
        <f t="shared" si="28"/>
        <v>29</v>
      </c>
      <c r="I582" s="2">
        <f t="shared" si="29"/>
        <v>41.379310344827587</v>
      </c>
    </row>
    <row r="583" spans="1:9" x14ac:dyDescent="0.3">
      <c r="A583">
        <v>227</v>
      </c>
      <c r="B583" t="s">
        <v>18</v>
      </c>
      <c r="C583" s="2">
        <v>14</v>
      </c>
      <c r="D583" s="2">
        <v>24</v>
      </c>
      <c r="E583">
        <v>1</v>
      </c>
      <c r="F583">
        <v>58</v>
      </c>
      <c r="G583">
        <f t="shared" si="27"/>
        <v>10</v>
      </c>
      <c r="H583">
        <f t="shared" si="28"/>
        <v>24</v>
      </c>
      <c r="I583" s="2">
        <f t="shared" si="29"/>
        <v>41.666666666666671</v>
      </c>
    </row>
    <row r="584" spans="1:9" x14ac:dyDescent="0.3">
      <c r="A584">
        <v>227</v>
      </c>
      <c r="B584" t="s">
        <v>24</v>
      </c>
      <c r="C584" s="2">
        <v>19</v>
      </c>
      <c r="D584" s="2">
        <v>31</v>
      </c>
      <c r="E584">
        <v>3</v>
      </c>
      <c r="F584">
        <v>15</v>
      </c>
      <c r="G584">
        <f t="shared" si="27"/>
        <v>36</v>
      </c>
      <c r="H584">
        <f t="shared" si="28"/>
        <v>93</v>
      </c>
      <c r="I584" s="2">
        <f t="shared" si="29"/>
        <v>38.70967741935484</v>
      </c>
    </row>
    <row r="585" spans="1:9" x14ac:dyDescent="0.3">
      <c r="A585">
        <v>227</v>
      </c>
      <c r="B585" t="s">
        <v>55</v>
      </c>
      <c r="C585" s="2">
        <v>16</v>
      </c>
      <c r="D585" s="2">
        <v>28</v>
      </c>
      <c r="E585">
        <v>1</v>
      </c>
      <c r="F585">
        <v>13</v>
      </c>
      <c r="G585">
        <f t="shared" si="27"/>
        <v>12</v>
      </c>
      <c r="H585">
        <f t="shared" si="28"/>
        <v>28</v>
      </c>
      <c r="I585" s="2">
        <f t="shared" si="29"/>
        <v>42.857142857142854</v>
      </c>
    </row>
    <row r="586" spans="1:9" x14ac:dyDescent="0.3">
      <c r="A586">
        <v>227</v>
      </c>
      <c r="B586" t="s">
        <v>34</v>
      </c>
      <c r="C586" s="2">
        <v>20</v>
      </c>
      <c r="D586" s="2">
        <v>33</v>
      </c>
      <c r="E586">
        <v>2</v>
      </c>
      <c r="F586">
        <v>33</v>
      </c>
      <c r="G586">
        <f t="shared" si="27"/>
        <v>26</v>
      </c>
      <c r="H586">
        <f t="shared" si="28"/>
        <v>66</v>
      </c>
      <c r="I586" s="2">
        <f t="shared" si="29"/>
        <v>39.393939393939391</v>
      </c>
    </row>
    <row r="587" spans="1:9" x14ac:dyDescent="0.3">
      <c r="A587">
        <v>228</v>
      </c>
      <c r="B587" t="s">
        <v>106</v>
      </c>
      <c r="C587" s="2">
        <v>14</v>
      </c>
      <c r="D587" s="2">
        <v>23</v>
      </c>
      <c r="E587">
        <v>3</v>
      </c>
      <c r="F587">
        <v>35</v>
      </c>
      <c r="G587">
        <f t="shared" si="27"/>
        <v>27</v>
      </c>
      <c r="H587">
        <f t="shared" si="28"/>
        <v>69</v>
      </c>
      <c r="I587" s="2">
        <f t="shared" si="29"/>
        <v>39.130434782608695</v>
      </c>
    </row>
    <row r="588" spans="1:9" x14ac:dyDescent="0.3">
      <c r="A588">
        <v>229</v>
      </c>
      <c r="B588" t="s">
        <v>81</v>
      </c>
      <c r="C588" s="2">
        <v>15</v>
      </c>
      <c r="D588" s="2">
        <v>25</v>
      </c>
      <c r="E588">
        <v>1</v>
      </c>
      <c r="F588">
        <v>28</v>
      </c>
      <c r="G588">
        <f t="shared" si="27"/>
        <v>10</v>
      </c>
      <c r="H588">
        <f t="shared" si="28"/>
        <v>25</v>
      </c>
      <c r="I588" s="2">
        <f t="shared" si="29"/>
        <v>40</v>
      </c>
    </row>
    <row r="589" spans="1:9" x14ac:dyDescent="0.3">
      <c r="A589">
        <v>229</v>
      </c>
      <c r="B589" t="s">
        <v>41</v>
      </c>
      <c r="C589" s="2">
        <v>21</v>
      </c>
      <c r="D589" s="2">
        <v>35</v>
      </c>
      <c r="E589">
        <v>1</v>
      </c>
      <c r="F589">
        <v>43</v>
      </c>
      <c r="G589">
        <f t="shared" si="27"/>
        <v>14</v>
      </c>
      <c r="H589">
        <f t="shared" si="28"/>
        <v>35</v>
      </c>
      <c r="I589" s="2">
        <f t="shared" si="29"/>
        <v>40</v>
      </c>
    </row>
    <row r="590" spans="1:9" x14ac:dyDescent="0.3">
      <c r="A590">
        <v>229</v>
      </c>
      <c r="B590" t="s">
        <v>93</v>
      </c>
      <c r="C590" s="2">
        <v>22</v>
      </c>
      <c r="D590" s="2">
        <v>36</v>
      </c>
      <c r="E590">
        <v>1</v>
      </c>
      <c r="F590">
        <v>19</v>
      </c>
      <c r="G590">
        <f t="shared" si="27"/>
        <v>14</v>
      </c>
      <c r="H590">
        <f t="shared" si="28"/>
        <v>36</v>
      </c>
      <c r="I590" s="2">
        <f t="shared" si="29"/>
        <v>38.888888888888893</v>
      </c>
    </row>
    <row r="591" spans="1:9" x14ac:dyDescent="0.3">
      <c r="A591">
        <v>229</v>
      </c>
      <c r="B591" t="s">
        <v>55</v>
      </c>
      <c r="C591" s="2">
        <v>16</v>
      </c>
      <c r="D591" s="2">
        <v>28</v>
      </c>
      <c r="E591">
        <v>1</v>
      </c>
      <c r="F591">
        <v>27</v>
      </c>
      <c r="G591">
        <f t="shared" si="27"/>
        <v>12</v>
      </c>
      <c r="H591">
        <f t="shared" si="28"/>
        <v>28</v>
      </c>
      <c r="I591" s="2">
        <f t="shared" si="29"/>
        <v>42.857142857142854</v>
      </c>
    </row>
    <row r="592" spans="1:9" x14ac:dyDescent="0.3">
      <c r="A592">
        <v>230</v>
      </c>
      <c r="B592" t="s">
        <v>45</v>
      </c>
      <c r="C592" s="2">
        <v>19</v>
      </c>
      <c r="D592" s="2">
        <v>32</v>
      </c>
      <c r="E592">
        <v>3</v>
      </c>
      <c r="F592">
        <v>10</v>
      </c>
      <c r="G592">
        <f t="shared" si="27"/>
        <v>39</v>
      </c>
      <c r="H592">
        <f t="shared" si="28"/>
        <v>96</v>
      </c>
      <c r="I592" s="2">
        <f t="shared" si="29"/>
        <v>40.625</v>
      </c>
    </row>
    <row r="593" spans="1:9" x14ac:dyDescent="0.3">
      <c r="A593">
        <v>230</v>
      </c>
      <c r="B593" t="s">
        <v>55</v>
      </c>
      <c r="C593" s="2">
        <v>16</v>
      </c>
      <c r="D593" s="2">
        <v>28</v>
      </c>
      <c r="E593">
        <v>2</v>
      </c>
      <c r="F593">
        <v>24</v>
      </c>
      <c r="G593">
        <f t="shared" si="27"/>
        <v>24</v>
      </c>
      <c r="H593">
        <f t="shared" si="28"/>
        <v>56</v>
      </c>
      <c r="I593" s="2">
        <f t="shared" si="29"/>
        <v>42.857142857142854</v>
      </c>
    </row>
    <row r="594" spans="1:9" x14ac:dyDescent="0.3">
      <c r="A594">
        <v>230</v>
      </c>
      <c r="B594" t="s">
        <v>24</v>
      </c>
      <c r="C594" s="2">
        <v>19</v>
      </c>
      <c r="D594" s="2">
        <v>31</v>
      </c>
      <c r="E594">
        <v>2</v>
      </c>
      <c r="F594">
        <v>57</v>
      </c>
      <c r="G594">
        <f t="shared" si="27"/>
        <v>24</v>
      </c>
      <c r="H594">
        <f t="shared" si="28"/>
        <v>62</v>
      </c>
      <c r="I594" s="2">
        <f t="shared" si="29"/>
        <v>38.70967741935484</v>
      </c>
    </row>
    <row r="595" spans="1:9" x14ac:dyDescent="0.3">
      <c r="A595">
        <v>231</v>
      </c>
      <c r="B595" t="s">
        <v>90</v>
      </c>
      <c r="C595" s="2">
        <v>13</v>
      </c>
      <c r="D595" s="2">
        <v>21</v>
      </c>
      <c r="E595">
        <v>2</v>
      </c>
      <c r="F595">
        <v>29</v>
      </c>
      <c r="G595">
        <f t="shared" si="27"/>
        <v>16</v>
      </c>
      <c r="H595">
        <f t="shared" si="28"/>
        <v>42</v>
      </c>
      <c r="I595" s="2">
        <f t="shared" si="29"/>
        <v>38.095238095238095</v>
      </c>
    </row>
    <row r="596" spans="1:9" x14ac:dyDescent="0.3">
      <c r="A596">
        <v>231</v>
      </c>
      <c r="B596" t="s">
        <v>53</v>
      </c>
      <c r="C596" s="2">
        <v>20</v>
      </c>
      <c r="D596" s="2">
        <v>34</v>
      </c>
      <c r="E596">
        <v>3</v>
      </c>
      <c r="F596">
        <v>17</v>
      </c>
      <c r="G596">
        <f t="shared" si="27"/>
        <v>42</v>
      </c>
      <c r="H596">
        <f t="shared" si="28"/>
        <v>102</v>
      </c>
      <c r="I596" s="2">
        <f t="shared" si="29"/>
        <v>41.17647058823529</v>
      </c>
    </row>
    <row r="597" spans="1:9" x14ac:dyDescent="0.3">
      <c r="A597">
        <v>231</v>
      </c>
      <c r="B597" t="s">
        <v>24</v>
      </c>
      <c r="C597" s="2">
        <v>19</v>
      </c>
      <c r="D597" s="2">
        <v>31</v>
      </c>
      <c r="E597">
        <v>1</v>
      </c>
      <c r="F597">
        <v>53</v>
      </c>
      <c r="G597">
        <f t="shared" si="27"/>
        <v>12</v>
      </c>
      <c r="H597">
        <f t="shared" si="28"/>
        <v>31</v>
      </c>
      <c r="I597" s="2">
        <f t="shared" si="29"/>
        <v>38.70967741935484</v>
      </c>
    </row>
    <row r="598" spans="1:9" x14ac:dyDescent="0.3">
      <c r="A598">
        <v>231</v>
      </c>
      <c r="B598" t="s">
        <v>34</v>
      </c>
      <c r="C598" s="2">
        <v>20</v>
      </c>
      <c r="D598" s="2">
        <v>33</v>
      </c>
      <c r="E598">
        <v>1</v>
      </c>
      <c r="F598">
        <v>51</v>
      </c>
      <c r="G598">
        <f t="shared" si="27"/>
        <v>13</v>
      </c>
      <c r="H598">
        <f t="shared" si="28"/>
        <v>33</v>
      </c>
      <c r="I598" s="2">
        <f t="shared" si="29"/>
        <v>39.393939393939391</v>
      </c>
    </row>
    <row r="599" spans="1:9" x14ac:dyDescent="0.3">
      <c r="A599">
        <v>232</v>
      </c>
      <c r="B599" t="s">
        <v>18</v>
      </c>
      <c r="C599" s="2">
        <v>14</v>
      </c>
      <c r="D599" s="2">
        <v>24</v>
      </c>
      <c r="E599">
        <v>1</v>
      </c>
      <c r="F599">
        <v>50</v>
      </c>
      <c r="G599">
        <f t="shared" si="27"/>
        <v>10</v>
      </c>
      <c r="H599">
        <f t="shared" si="28"/>
        <v>24</v>
      </c>
      <c r="I599" s="2">
        <f t="shared" si="29"/>
        <v>41.666666666666671</v>
      </c>
    </row>
    <row r="600" spans="1:9" x14ac:dyDescent="0.3">
      <c r="A600">
        <v>232</v>
      </c>
      <c r="B600" t="s">
        <v>102</v>
      </c>
      <c r="C600" s="2">
        <v>16</v>
      </c>
      <c r="D600" s="2">
        <v>27</v>
      </c>
      <c r="E600">
        <v>2</v>
      </c>
      <c r="F600">
        <v>30</v>
      </c>
      <c r="G600">
        <f t="shared" si="27"/>
        <v>22</v>
      </c>
      <c r="H600">
        <f t="shared" si="28"/>
        <v>54</v>
      </c>
      <c r="I600" s="2">
        <f t="shared" si="29"/>
        <v>40.74074074074074</v>
      </c>
    </row>
    <row r="601" spans="1:9" x14ac:dyDescent="0.3">
      <c r="A601">
        <v>232</v>
      </c>
      <c r="B601" t="s">
        <v>50</v>
      </c>
      <c r="C601" s="2">
        <v>18</v>
      </c>
      <c r="D601" s="2">
        <v>30</v>
      </c>
      <c r="E601">
        <v>2</v>
      </c>
      <c r="F601">
        <v>40</v>
      </c>
      <c r="G601">
        <f t="shared" si="27"/>
        <v>24</v>
      </c>
      <c r="H601">
        <f t="shared" si="28"/>
        <v>60</v>
      </c>
      <c r="I601" s="2">
        <f t="shared" si="29"/>
        <v>40</v>
      </c>
    </row>
    <row r="602" spans="1:9" x14ac:dyDescent="0.3">
      <c r="A602">
        <v>232</v>
      </c>
      <c r="B602" t="s">
        <v>74</v>
      </c>
      <c r="C602" s="2">
        <v>15</v>
      </c>
      <c r="D602" s="2">
        <v>26</v>
      </c>
      <c r="E602">
        <v>2</v>
      </c>
      <c r="F602">
        <v>19</v>
      </c>
      <c r="G602">
        <f t="shared" si="27"/>
        <v>22</v>
      </c>
      <c r="H602">
        <f t="shared" si="28"/>
        <v>52</v>
      </c>
      <c r="I602" s="2">
        <f t="shared" si="29"/>
        <v>42.307692307692307</v>
      </c>
    </row>
    <row r="603" spans="1:9" x14ac:dyDescent="0.3">
      <c r="A603">
        <v>233</v>
      </c>
      <c r="B603" t="s">
        <v>38</v>
      </c>
      <c r="C603" s="2">
        <v>11</v>
      </c>
      <c r="D603" s="2">
        <v>19</v>
      </c>
      <c r="E603">
        <v>2</v>
      </c>
      <c r="F603">
        <v>31</v>
      </c>
      <c r="G603">
        <f t="shared" si="27"/>
        <v>16</v>
      </c>
      <c r="H603">
        <f t="shared" si="28"/>
        <v>38</v>
      </c>
      <c r="I603" s="2">
        <f t="shared" si="29"/>
        <v>42.105263157894733</v>
      </c>
    </row>
    <row r="604" spans="1:9" x14ac:dyDescent="0.3">
      <c r="A604">
        <v>234</v>
      </c>
      <c r="B604" t="s">
        <v>50</v>
      </c>
      <c r="C604" s="2">
        <v>18</v>
      </c>
      <c r="D604" s="2">
        <v>30</v>
      </c>
      <c r="E604">
        <v>2</v>
      </c>
      <c r="F604">
        <v>41</v>
      </c>
      <c r="G604">
        <f t="shared" si="27"/>
        <v>24</v>
      </c>
      <c r="H604">
        <f t="shared" si="28"/>
        <v>60</v>
      </c>
      <c r="I604" s="2">
        <f t="shared" si="29"/>
        <v>40</v>
      </c>
    </row>
    <row r="605" spans="1:9" x14ac:dyDescent="0.3">
      <c r="A605">
        <v>234</v>
      </c>
      <c r="B605" t="s">
        <v>18</v>
      </c>
      <c r="C605" s="2">
        <v>14</v>
      </c>
      <c r="D605" s="2">
        <v>24</v>
      </c>
      <c r="E605">
        <v>3</v>
      </c>
      <c r="F605">
        <v>35</v>
      </c>
      <c r="G605">
        <f t="shared" si="27"/>
        <v>30</v>
      </c>
      <c r="H605">
        <f t="shared" si="28"/>
        <v>72</v>
      </c>
      <c r="I605" s="2">
        <f t="shared" si="29"/>
        <v>41.666666666666671</v>
      </c>
    </row>
    <row r="606" spans="1:9" x14ac:dyDescent="0.3">
      <c r="A606">
        <v>234</v>
      </c>
      <c r="B606" t="s">
        <v>24</v>
      </c>
      <c r="C606" s="2">
        <v>19</v>
      </c>
      <c r="D606" s="2">
        <v>31</v>
      </c>
      <c r="E606">
        <v>3</v>
      </c>
      <c r="F606">
        <v>23</v>
      </c>
      <c r="G606">
        <f t="shared" si="27"/>
        <v>36</v>
      </c>
      <c r="H606">
        <f t="shared" si="28"/>
        <v>93</v>
      </c>
      <c r="I606" s="2">
        <f t="shared" si="29"/>
        <v>38.70967741935484</v>
      </c>
    </row>
    <row r="607" spans="1:9" x14ac:dyDescent="0.3">
      <c r="A607">
        <v>235</v>
      </c>
      <c r="B607" t="s">
        <v>34</v>
      </c>
      <c r="C607" s="2">
        <v>20</v>
      </c>
      <c r="D607" s="2">
        <v>33</v>
      </c>
      <c r="E607">
        <v>1</v>
      </c>
      <c r="F607">
        <v>25</v>
      </c>
      <c r="G607">
        <f t="shared" si="27"/>
        <v>13</v>
      </c>
      <c r="H607">
        <f t="shared" si="28"/>
        <v>33</v>
      </c>
      <c r="I607" s="2">
        <f t="shared" si="29"/>
        <v>39.393939393939391</v>
      </c>
    </row>
    <row r="608" spans="1:9" x14ac:dyDescent="0.3">
      <c r="A608">
        <v>236</v>
      </c>
      <c r="B608" t="s">
        <v>34</v>
      </c>
      <c r="C608" s="2">
        <v>20</v>
      </c>
      <c r="D608" s="2">
        <v>33</v>
      </c>
      <c r="E608">
        <v>3</v>
      </c>
      <c r="F608">
        <v>21</v>
      </c>
      <c r="G608">
        <f t="shared" si="27"/>
        <v>39</v>
      </c>
      <c r="H608">
        <f t="shared" si="28"/>
        <v>99</v>
      </c>
      <c r="I608" s="2">
        <f t="shared" si="29"/>
        <v>39.393939393939391</v>
      </c>
    </row>
    <row r="609" spans="1:9" x14ac:dyDescent="0.3">
      <c r="A609">
        <v>236</v>
      </c>
      <c r="B609" t="s">
        <v>47</v>
      </c>
      <c r="C609" s="2">
        <v>13</v>
      </c>
      <c r="D609" s="2">
        <v>22</v>
      </c>
      <c r="E609">
        <v>1</v>
      </c>
      <c r="F609">
        <v>7</v>
      </c>
      <c r="G609">
        <f t="shared" si="27"/>
        <v>9</v>
      </c>
      <c r="H609">
        <f t="shared" si="28"/>
        <v>22</v>
      </c>
      <c r="I609" s="2">
        <f t="shared" si="29"/>
        <v>40.909090909090914</v>
      </c>
    </row>
    <row r="610" spans="1:9" x14ac:dyDescent="0.3">
      <c r="A610">
        <v>236</v>
      </c>
      <c r="B610" t="s">
        <v>41</v>
      </c>
      <c r="C610" s="2">
        <v>21</v>
      </c>
      <c r="D610" s="2">
        <v>35</v>
      </c>
      <c r="E610">
        <v>2</v>
      </c>
      <c r="F610">
        <v>43</v>
      </c>
      <c r="G610">
        <f t="shared" si="27"/>
        <v>28</v>
      </c>
      <c r="H610">
        <f t="shared" si="28"/>
        <v>70</v>
      </c>
      <c r="I610" s="2">
        <f t="shared" si="29"/>
        <v>40</v>
      </c>
    </row>
    <row r="611" spans="1:9" x14ac:dyDescent="0.3">
      <c r="A611">
        <v>236</v>
      </c>
      <c r="B611" t="s">
        <v>45</v>
      </c>
      <c r="C611" s="2">
        <v>19</v>
      </c>
      <c r="D611" s="2">
        <v>32</v>
      </c>
      <c r="E611">
        <v>2</v>
      </c>
      <c r="F611">
        <v>30</v>
      </c>
      <c r="G611">
        <f t="shared" si="27"/>
        <v>26</v>
      </c>
      <c r="H611">
        <f t="shared" si="28"/>
        <v>64</v>
      </c>
      <c r="I611" s="2">
        <f t="shared" si="29"/>
        <v>40.625</v>
      </c>
    </row>
    <row r="612" spans="1:9" x14ac:dyDescent="0.3">
      <c r="A612">
        <v>237</v>
      </c>
      <c r="B612" t="s">
        <v>106</v>
      </c>
      <c r="C612" s="2">
        <v>14</v>
      </c>
      <c r="D612" s="2">
        <v>23</v>
      </c>
      <c r="E612">
        <v>2</v>
      </c>
      <c r="F612">
        <v>12</v>
      </c>
      <c r="G612">
        <f t="shared" si="27"/>
        <v>18</v>
      </c>
      <c r="H612">
        <f t="shared" si="28"/>
        <v>46</v>
      </c>
      <c r="I612" s="2">
        <f t="shared" si="29"/>
        <v>39.130434782608695</v>
      </c>
    </row>
    <row r="613" spans="1:9" x14ac:dyDescent="0.3">
      <c r="A613">
        <v>237</v>
      </c>
      <c r="B613" t="s">
        <v>50</v>
      </c>
      <c r="C613" s="2">
        <v>18</v>
      </c>
      <c r="D613" s="2">
        <v>30</v>
      </c>
      <c r="E613">
        <v>2</v>
      </c>
      <c r="F613">
        <v>25</v>
      </c>
      <c r="G613">
        <f t="shared" si="27"/>
        <v>24</v>
      </c>
      <c r="H613">
        <f t="shared" si="28"/>
        <v>60</v>
      </c>
      <c r="I613" s="2">
        <f t="shared" si="29"/>
        <v>40</v>
      </c>
    </row>
    <row r="614" spans="1:9" x14ac:dyDescent="0.3">
      <c r="A614">
        <v>238</v>
      </c>
      <c r="B614" t="s">
        <v>93</v>
      </c>
      <c r="C614" s="2">
        <v>22</v>
      </c>
      <c r="D614" s="2">
        <v>36</v>
      </c>
      <c r="E614">
        <v>2</v>
      </c>
      <c r="F614">
        <v>45</v>
      </c>
      <c r="G614">
        <f t="shared" si="27"/>
        <v>28</v>
      </c>
      <c r="H614">
        <f t="shared" si="28"/>
        <v>72</v>
      </c>
      <c r="I614" s="2">
        <f t="shared" si="29"/>
        <v>38.888888888888893</v>
      </c>
    </row>
    <row r="615" spans="1:9" x14ac:dyDescent="0.3">
      <c r="A615">
        <v>239</v>
      </c>
      <c r="B615" t="s">
        <v>74</v>
      </c>
      <c r="C615" s="2">
        <v>15</v>
      </c>
      <c r="D615" s="2">
        <v>26</v>
      </c>
      <c r="E615">
        <v>1</v>
      </c>
      <c r="F615">
        <v>36</v>
      </c>
      <c r="G615">
        <f t="shared" si="27"/>
        <v>11</v>
      </c>
      <c r="H615">
        <f t="shared" si="28"/>
        <v>26</v>
      </c>
      <c r="I615" s="2">
        <f t="shared" si="29"/>
        <v>42.307692307692307</v>
      </c>
    </row>
    <row r="616" spans="1:9" x14ac:dyDescent="0.3">
      <c r="A616">
        <v>239</v>
      </c>
      <c r="B616" t="s">
        <v>18</v>
      </c>
      <c r="C616" s="2">
        <v>14</v>
      </c>
      <c r="D616" s="2">
        <v>24</v>
      </c>
      <c r="E616">
        <v>2</v>
      </c>
      <c r="F616">
        <v>37</v>
      </c>
      <c r="G616">
        <f t="shared" si="27"/>
        <v>20</v>
      </c>
      <c r="H616">
        <f t="shared" si="28"/>
        <v>48</v>
      </c>
      <c r="I616" s="2">
        <f t="shared" si="29"/>
        <v>41.666666666666671</v>
      </c>
    </row>
    <row r="617" spans="1:9" x14ac:dyDescent="0.3">
      <c r="A617">
        <v>240</v>
      </c>
      <c r="B617" t="s">
        <v>24</v>
      </c>
      <c r="C617" s="2">
        <v>19</v>
      </c>
      <c r="D617" s="2">
        <v>31</v>
      </c>
      <c r="E617">
        <v>3</v>
      </c>
      <c r="F617">
        <v>32</v>
      </c>
      <c r="G617">
        <f t="shared" si="27"/>
        <v>36</v>
      </c>
      <c r="H617">
        <f t="shared" si="28"/>
        <v>93</v>
      </c>
      <c r="I617" s="2">
        <f t="shared" si="29"/>
        <v>38.70967741935484</v>
      </c>
    </row>
    <row r="618" spans="1:9" x14ac:dyDescent="0.3">
      <c r="A618">
        <v>240</v>
      </c>
      <c r="B618" t="s">
        <v>106</v>
      </c>
      <c r="C618" s="2">
        <v>14</v>
      </c>
      <c r="D618" s="2">
        <v>23</v>
      </c>
      <c r="E618">
        <v>3</v>
      </c>
      <c r="F618">
        <v>32</v>
      </c>
      <c r="G618">
        <f t="shared" si="27"/>
        <v>27</v>
      </c>
      <c r="H618">
        <f t="shared" si="28"/>
        <v>69</v>
      </c>
      <c r="I618" s="2">
        <f t="shared" si="29"/>
        <v>39.130434782608695</v>
      </c>
    </row>
    <row r="619" spans="1:9" x14ac:dyDescent="0.3">
      <c r="A619">
        <v>240</v>
      </c>
      <c r="B619" t="s">
        <v>71</v>
      </c>
      <c r="C619" s="2">
        <v>10</v>
      </c>
      <c r="D619" s="2">
        <v>18</v>
      </c>
      <c r="E619">
        <v>2</v>
      </c>
      <c r="F619">
        <v>46</v>
      </c>
      <c r="G619">
        <f t="shared" si="27"/>
        <v>16</v>
      </c>
      <c r="H619">
        <f t="shared" si="28"/>
        <v>36</v>
      </c>
      <c r="I619" s="2">
        <f t="shared" si="29"/>
        <v>44.444444444444443</v>
      </c>
    </row>
    <row r="620" spans="1:9" x14ac:dyDescent="0.3">
      <c r="A620">
        <v>240</v>
      </c>
      <c r="B620" t="s">
        <v>45</v>
      </c>
      <c r="C620" s="2">
        <v>19</v>
      </c>
      <c r="D620" s="2">
        <v>32</v>
      </c>
      <c r="E620">
        <v>3</v>
      </c>
      <c r="F620">
        <v>19</v>
      </c>
      <c r="G620">
        <f t="shared" si="27"/>
        <v>39</v>
      </c>
      <c r="H620">
        <f t="shared" si="28"/>
        <v>96</v>
      </c>
      <c r="I620" s="2">
        <f t="shared" si="29"/>
        <v>40.625</v>
      </c>
    </row>
    <row r="621" spans="1:9" x14ac:dyDescent="0.3">
      <c r="A621">
        <v>241</v>
      </c>
      <c r="B621" t="s">
        <v>71</v>
      </c>
      <c r="C621" s="2">
        <v>10</v>
      </c>
      <c r="D621" s="2">
        <v>18</v>
      </c>
      <c r="E621">
        <v>1</v>
      </c>
      <c r="F621">
        <v>11</v>
      </c>
      <c r="G621">
        <f t="shared" si="27"/>
        <v>8</v>
      </c>
      <c r="H621">
        <f t="shared" si="28"/>
        <v>18</v>
      </c>
      <c r="I621" s="2">
        <f t="shared" si="29"/>
        <v>44.444444444444443</v>
      </c>
    </row>
    <row r="622" spans="1:9" x14ac:dyDescent="0.3">
      <c r="A622">
        <v>242</v>
      </c>
      <c r="B622" t="s">
        <v>74</v>
      </c>
      <c r="C622" s="2">
        <v>15</v>
      </c>
      <c r="D622" s="2">
        <v>26</v>
      </c>
      <c r="E622">
        <v>1</v>
      </c>
      <c r="F622">
        <v>54</v>
      </c>
      <c r="G622">
        <f t="shared" si="27"/>
        <v>11</v>
      </c>
      <c r="H622">
        <f t="shared" si="28"/>
        <v>26</v>
      </c>
      <c r="I622" s="2">
        <f t="shared" si="29"/>
        <v>42.307692307692307</v>
      </c>
    </row>
    <row r="623" spans="1:9" x14ac:dyDescent="0.3">
      <c r="A623">
        <v>242</v>
      </c>
      <c r="B623" t="s">
        <v>81</v>
      </c>
      <c r="C623" s="2">
        <v>15</v>
      </c>
      <c r="D623" s="2">
        <v>25</v>
      </c>
      <c r="E623">
        <v>3</v>
      </c>
      <c r="F623">
        <v>40</v>
      </c>
      <c r="G623">
        <f t="shared" si="27"/>
        <v>30</v>
      </c>
      <c r="H623">
        <f t="shared" si="28"/>
        <v>75</v>
      </c>
      <c r="I623" s="2">
        <f t="shared" si="29"/>
        <v>40</v>
      </c>
    </row>
    <row r="624" spans="1:9" x14ac:dyDescent="0.3">
      <c r="A624">
        <v>242</v>
      </c>
      <c r="B624" t="s">
        <v>34</v>
      </c>
      <c r="C624" s="2">
        <v>20</v>
      </c>
      <c r="D624" s="2">
        <v>33</v>
      </c>
      <c r="E624">
        <v>1</v>
      </c>
      <c r="F624">
        <v>5</v>
      </c>
      <c r="G624">
        <f t="shared" si="27"/>
        <v>13</v>
      </c>
      <c r="H624">
        <f t="shared" si="28"/>
        <v>33</v>
      </c>
      <c r="I624" s="2">
        <f t="shared" si="29"/>
        <v>39.393939393939391</v>
      </c>
    </row>
    <row r="625" spans="1:9" x14ac:dyDescent="0.3">
      <c r="A625">
        <v>243</v>
      </c>
      <c r="B625" t="s">
        <v>30</v>
      </c>
      <c r="C625" s="2">
        <v>25</v>
      </c>
      <c r="D625" s="2">
        <v>40</v>
      </c>
      <c r="E625">
        <v>3</v>
      </c>
      <c r="F625">
        <v>22</v>
      </c>
      <c r="G625">
        <f t="shared" si="27"/>
        <v>45</v>
      </c>
      <c r="H625">
        <f t="shared" si="28"/>
        <v>120</v>
      </c>
      <c r="I625" s="2">
        <f t="shared" si="29"/>
        <v>37.5</v>
      </c>
    </row>
    <row r="626" spans="1:9" x14ac:dyDescent="0.3">
      <c r="A626">
        <v>244</v>
      </c>
      <c r="B626" t="s">
        <v>30</v>
      </c>
      <c r="C626" s="2">
        <v>25</v>
      </c>
      <c r="D626" s="2">
        <v>40</v>
      </c>
      <c r="E626">
        <v>3</v>
      </c>
      <c r="F626">
        <v>30</v>
      </c>
      <c r="G626">
        <f t="shared" si="27"/>
        <v>45</v>
      </c>
      <c r="H626">
        <f t="shared" si="28"/>
        <v>120</v>
      </c>
      <c r="I626" s="2">
        <f t="shared" si="29"/>
        <v>37.5</v>
      </c>
    </row>
    <row r="627" spans="1:9" x14ac:dyDescent="0.3">
      <c r="A627">
        <v>244</v>
      </c>
      <c r="B627" t="s">
        <v>38</v>
      </c>
      <c r="C627" s="2">
        <v>11</v>
      </c>
      <c r="D627" s="2">
        <v>19</v>
      </c>
      <c r="E627">
        <v>2</v>
      </c>
      <c r="F627">
        <v>59</v>
      </c>
      <c r="G627">
        <f t="shared" si="27"/>
        <v>16</v>
      </c>
      <c r="H627">
        <f t="shared" si="28"/>
        <v>38</v>
      </c>
      <c r="I627" s="2">
        <f t="shared" si="29"/>
        <v>42.105263157894733</v>
      </c>
    </row>
    <row r="628" spans="1:9" x14ac:dyDescent="0.3">
      <c r="A628">
        <v>245</v>
      </c>
      <c r="B628" t="s">
        <v>71</v>
      </c>
      <c r="C628" s="2">
        <v>10</v>
      </c>
      <c r="D628" s="2">
        <v>18</v>
      </c>
      <c r="E628">
        <v>3</v>
      </c>
      <c r="F628">
        <v>45</v>
      </c>
      <c r="G628">
        <f t="shared" si="27"/>
        <v>24</v>
      </c>
      <c r="H628">
        <f t="shared" si="28"/>
        <v>54</v>
      </c>
      <c r="I628" s="2">
        <f t="shared" si="29"/>
        <v>44.444444444444443</v>
      </c>
    </row>
    <row r="629" spans="1:9" x14ac:dyDescent="0.3">
      <c r="A629">
        <v>245</v>
      </c>
      <c r="B629" t="s">
        <v>24</v>
      </c>
      <c r="C629" s="2">
        <v>19</v>
      </c>
      <c r="D629" s="2">
        <v>31</v>
      </c>
      <c r="E629">
        <v>1</v>
      </c>
      <c r="F629">
        <v>23</v>
      </c>
      <c r="G629">
        <f t="shared" si="27"/>
        <v>12</v>
      </c>
      <c r="H629">
        <f t="shared" si="28"/>
        <v>31</v>
      </c>
      <c r="I629" s="2">
        <f t="shared" si="29"/>
        <v>38.70967741935484</v>
      </c>
    </row>
    <row r="630" spans="1:9" x14ac:dyDescent="0.3">
      <c r="A630">
        <v>245</v>
      </c>
      <c r="B630" t="s">
        <v>30</v>
      </c>
      <c r="C630" s="2">
        <v>25</v>
      </c>
      <c r="D630" s="2">
        <v>40</v>
      </c>
      <c r="E630">
        <v>2</v>
      </c>
      <c r="F630">
        <v>23</v>
      </c>
      <c r="G630">
        <f t="shared" si="27"/>
        <v>30</v>
      </c>
      <c r="H630">
        <f t="shared" si="28"/>
        <v>80</v>
      </c>
      <c r="I630" s="2">
        <f t="shared" si="29"/>
        <v>37.5</v>
      </c>
    </row>
    <row r="631" spans="1:9" x14ac:dyDescent="0.3">
      <c r="A631">
        <v>245</v>
      </c>
      <c r="B631" t="s">
        <v>93</v>
      </c>
      <c r="C631" s="2">
        <v>22</v>
      </c>
      <c r="D631" s="2">
        <v>36</v>
      </c>
      <c r="E631">
        <v>3</v>
      </c>
      <c r="F631">
        <v>25</v>
      </c>
      <c r="G631">
        <f t="shared" si="27"/>
        <v>42</v>
      </c>
      <c r="H631">
        <f t="shared" si="28"/>
        <v>108</v>
      </c>
      <c r="I631" s="2">
        <f t="shared" si="29"/>
        <v>38.888888888888893</v>
      </c>
    </row>
    <row r="632" spans="1:9" x14ac:dyDescent="0.3">
      <c r="A632">
        <v>246</v>
      </c>
      <c r="B632" t="s">
        <v>102</v>
      </c>
      <c r="C632" s="2">
        <v>16</v>
      </c>
      <c r="D632" s="2">
        <v>27</v>
      </c>
      <c r="E632">
        <v>3</v>
      </c>
      <c r="F632">
        <v>36</v>
      </c>
      <c r="G632">
        <f t="shared" si="27"/>
        <v>33</v>
      </c>
      <c r="H632">
        <f t="shared" si="28"/>
        <v>81</v>
      </c>
      <c r="I632" s="2">
        <f t="shared" si="29"/>
        <v>40.74074074074074</v>
      </c>
    </row>
    <row r="633" spans="1:9" x14ac:dyDescent="0.3">
      <c r="A633">
        <v>246</v>
      </c>
      <c r="B633" t="s">
        <v>18</v>
      </c>
      <c r="C633" s="2">
        <v>14</v>
      </c>
      <c r="D633" s="2">
        <v>24</v>
      </c>
      <c r="E633">
        <v>2</v>
      </c>
      <c r="F633">
        <v>10</v>
      </c>
      <c r="G633">
        <f t="shared" si="27"/>
        <v>20</v>
      </c>
      <c r="H633">
        <f t="shared" si="28"/>
        <v>48</v>
      </c>
      <c r="I633" s="2">
        <f t="shared" si="29"/>
        <v>41.666666666666671</v>
      </c>
    </row>
    <row r="634" spans="1:9" x14ac:dyDescent="0.3">
      <c r="A634">
        <v>246</v>
      </c>
      <c r="B634" t="s">
        <v>41</v>
      </c>
      <c r="C634" s="2">
        <v>21</v>
      </c>
      <c r="D634" s="2">
        <v>35</v>
      </c>
      <c r="E634">
        <v>3</v>
      </c>
      <c r="F634">
        <v>48</v>
      </c>
      <c r="G634">
        <f t="shared" si="27"/>
        <v>42</v>
      </c>
      <c r="H634">
        <f t="shared" si="28"/>
        <v>105</v>
      </c>
      <c r="I634" s="2">
        <f t="shared" si="29"/>
        <v>40</v>
      </c>
    </row>
    <row r="635" spans="1:9" x14ac:dyDescent="0.3">
      <c r="A635">
        <v>246</v>
      </c>
      <c r="B635" t="s">
        <v>24</v>
      </c>
      <c r="C635" s="2">
        <v>19</v>
      </c>
      <c r="D635" s="2">
        <v>31</v>
      </c>
      <c r="E635">
        <v>3</v>
      </c>
      <c r="F635">
        <v>52</v>
      </c>
      <c r="G635">
        <f t="shared" si="27"/>
        <v>36</v>
      </c>
      <c r="H635">
        <f t="shared" si="28"/>
        <v>93</v>
      </c>
      <c r="I635" s="2">
        <f t="shared" si="29"/>
        <v>38.70967741935484</v>
      </c>
    </row>
    <row r="636" spans="1:9" x14ac:dyDescent="0.3">
      <c r="A636">
        <v>247</v>
      </c>
      <c r="B636" t="s">
        <v>34</v>
      </c>
      <c r="C636" s="2">
        <v>20</v>
      </c>
      <c r="D636" s="2">
        <v>33</v>
      </c>
      <c r="E636">
        <v>2</v>
      </c>
      <c r="F636">
        <v>59</v>
      </c>
      <c r="G636">
        <f t="shared" si="27"/>
        <v>26</v>
      </c>
      <c r="H636">
        <f t="shared" si="28"/>
        <v>66</v>
      </c>
      <c r="I636" s="2">
        <f t="shared" si="29"/>
        <v>39.393939393939391</v>
      </c>
    </row>
    <row r="637" spans="1:9" x14ac:dyDescent="0.3">
      <c r="A637">
        <v>248</v>
      </c>
      <c r="B637" t="s">
        <v>53</v>
      </c>
      <c r="C637" s="2">
        <v>20</v>
      </c>
      <c r="D637" s="2">
        <v>34</v>
      </c>
      <c r="E637">
        <v>1</v>
      </c>
      <c r="F637">
        <v>32</v>
      </c>
      <c r="G637">
        <f t="shared" si="27"/>
        <v>14</v>
      </c>
      <c r="H637">
        <f t="shared" si="28"/>
        <v>34</v>
      </c>
      <c r="I637" s="2">
        <f t="shared" si="29"/>
        <v>41.17647058823529</v>
      </c>
    </row>
    <row r="638" spans="1:9" x14ac:dyDescent="0.3">
      <c r="A638">
        <v>248</v>
      </c>
      <c r="B638" t="s">
        <v>58</v>
      </c>
      <c r="C638" s="2">
        <v>17</v>
      </c>
      <c r="D638" s="2">
        <v>29</v>
      </c>
      <c r="E638">
        <v>3</v>
      </c>
      <c r="F638">
        <v>51</v>
      </c>
      <c r="G638">
        <f t="shared" si="27"/>
        <v>36</v>
      </c>
      <c r="H638">
        <f t="shared" si="28"/>
        <v>87</v>
      </c>
      <c r="I638" s="2">
        <f t="shared" si="29"/>
        <v>41.379310344827587</v>
      </c>
    </row>
    <row r="639" spans="1:9" x14ac:dyDescent="0.3">
      <c r="A639">
        <v>248</v>
      </c>
      <c r="B639" t="s">
        <v>102</v>
      </c>
      <c r="C639" s="2">
        <v>16</v>
      </c>
      <c r="D639" s="2">
        <v>27</v>
      </c>
      <c r="E639">
        <v>2</v>
      </c>
      <c r="F639">
        <v>6</v>
      </c>
      <c r="G639">
        <f t="shared" si="27"/>
        <v>22</v>
      </c>
      <c r="H639">
        <f t="shared" si="28"/>
        <v>54</v>
      </c>
      <c r="I639" s="2">
        <f t="shared" si="29"/>
        <v>40.74074074074074</v>
      </c>
    </row>
    <row r="640" spans="1:9" x14ac:dyDescent="0.3">
      <c r="A640">
        <v>248</v>
      </c>
      <c r="B640" t="s">
        <v>81</v>
      </c>
      <c r="C640" s="2">
        <v>15</v>
      </c>
      <c r="D640" s="2">
        <v>25</v>
      </c>
      <c r="E640">
        <v>2</v>
      </c>
      <c r="F640">
        <v>31</v>
      </c>
      <c r="G640">
        <f t="shared" si="27"/>
        <v>20</v>
      </c>
      <c r="H640">
        <f t="shared" si="28"/>
        <v>50</v>
      </c>
      <c r="I640" s="2">
        <f t="shared" si="29"/>
        <v>40</v>
      </c>
    </row>
    <row r="641" spans="1:9" x14ac:dyDescent="0.3">
      <c r="A641">
        <v>249</v>
      </c>
      <c r="B641" t="s">
        <v>47</v>
      </c>
      <c r="C641" s="2">
        <v>13</v>
      </c>
      <c r="D641" s="2">
        <v>22</v>
      </c>
      <c r="E641">
        <v>2</v>
      </c>
      <c r="F641">
        <v>51</v>
      </c>
      <c r="G641">
        <f t="shared" si="27"/>
        <v>18</v>
      </c>
      <c r="H641">
        <f t="shared" si="28"/>
        <v>44</v>
      </c>
      <c r="I641" s="2">
        <f t="shared" si="29"/>
        <v>40.909090909090914</v>
      </c>
    </row>
    <row r="642" spans="1:9" x14ac:dyDescent="0.3">
      <c r="A642">
        <v>249</v>
      </c>
      <c r="B642" t="s">
        <v>71</v>
      </c>
      <c r="C642" s="2">
        <v>10</v>
      </c>
      <c r="D642" s="2">
        <v>18</v>
      </c>
      <c r="E642">
        <v>2</v>
      </c>
      <c r="F642">
        <v>58</v>
      </c>
      <c r="G642">
        <f t="shared" ref="G642:G705" si="30">SUM(D642-C642)*E642</f>
        <v>16</v>
      </c>
      <c r="H642">
        <f t="shared" ref="H642:H705" si="31">(D642*E642)</f>
        <v>36</v>
      </c>
      <c r="I642" s="2">
        <f t="shared" ref="I642:I705" si="32">(G642/H642*100)</f>
        <v>44.444444444444443</v>
      </c>
    </row>
    <row r="643" spans="1:9" x14ac:dyDescent="0.3">
      <c r="A643">
        <v>250</v>
      </c>
      <c r="B643" t="s">
        <v>60</v>
      </c>
      <c r="C643" s="2">
        <v>12</v>
      </c>
      <c r="D643" s="2">
        <v>20</v>
      </c>
      <c r="E643">
        <v>1</v>
      </c>
      <c r="F643">
        <v>29</v>
      </c>
      <c r="G643">
        <f t="shared" si="30"/>
        <v>8</v>
      </c>
      <c r="H643">
        <f t="shared" si="31"/>
        <v>20</v>
      </c>
      <c r="I643" s="2">
        <f t="shared" si="32"/>
        <v>40</v>
      </c>
    </row>
    <row r="644" spans="1:9" x14ac:dyDescent="0.3">
      <c r="A644">
        <v>251</v>
      </c>
      <c r="B644" t="s">
        <v>74</v>
      </c>
      <c r="C644" s="2">
        <v>15</v>
      </c>
      <c r="D644" s="2">
        <v>26</v>
      </c>
      <c r="E644">
        <v>1</v>
      </c>
      <c r="F644">
        <v>25</v>
      </c>
      <c r="G644">
        <f t="shared" si="30"/>
        <v>11</v>
      </c>
      <c r="H644">
        <f t="shared" si="31"/>
        <v>26</v>
      </c>
      <c r="I644" s="2">
        <f t="shared" si="32"/>
        <v>42.307692307692307</v>
      </c>
    </row>
    <row r="645" spans="1:9" x14ac:dyDescent="0.3">
      <c r="A645">
        <v>251</v>
      </c>
      <c r="B645" t="s">
        <v>47</v>
      </c>
      <c r="C645" s="2">
        <v>13</v>
      </c>
      <c r="D645" s="2">
        <v>22</v>
      </c>
      <c r="E645">
        <v>1</v>
      </c>
      <c r="F645">
        <v>34</v>
      </c>
      <c r="G645">
        <f t="shared" si="30"/>
        <v>9</v>
      </c>
      <c r="H645">
        <f t="shared" si="31"/>
        <v>22</v>
      </c>
      <c r="I645" s="2">
        <f t="shared" si="32"/>
        <v>40.909090909090914</v>
      </c>
    </row>
    <row r="646" spans="1:9" x14ac:dyDescent="0.3">
      <c r="A646">
        <v>251</v>
      </c>
      <c r="B646" t="s">
        <v>106</v>
      </c>
      <c r="C646" s="2">
        <v>14</v>
      </c>
      <c r="D646" s="2">
        <v>23</v>
      </c>
      <c r="E646">
        <v>1</v>
      </c>
      <c r="F646">
        <v>23</v>
      </c>
      <c r="G646">
        <f t="shared" si="30"/>
        <v>9</v>
      </c>
      <c r="H646">
        <f t="shared" si="31"/>
        <v>23</v>
      </c>
      <c r="I646" s="2">
        <f t="shared" si="32"/>
        <v>39.130434782608695</v>
      </c>
    </row>
    <row r="647" spans="1:9" x14ac:dyDescent="0.3">
      <c r="A647">
        <v>251</v>
      </c>
      <c r="B647" t="s">
        <v>38</v>
      </c>
      <c r="C647" s="2">
        <v>11</v>
      </c>
      <c r="D647" s="2">
        <v>19</v>
      </c>
      <c r="E647">
        <v>2</v>
      </c>
      <c r="F647">
        <v>40</v>
      </c>
      <c r="G647">
        <f t="shared" si="30"/>
        <v>16</v>
      </c>
      <c r="H647">
        <f t="shared" si="31"/>
        <v>38</v>
      </c>
      <c r="I647" s="2">
        <f t="shared" si="32"/>
        <v>42.105263157894733</v>
      </c>
    </row>
    <row r="648" spans="1:9" x14ac:dyDescent="0.3">
      <c r="A648">
        <v>252</v>
      </c>
      <c r="B648" t="s">
        <v>81</v>
      </c>
      <c r="C648" s="2">
        <v>15</v>
      </c>
      <c r="D648" s="2">
        <v>25</v>
      </c>
      <c r="E648">
        <v>2</v>
      </c>
      <c r="F648">
        <v>53</v>
      </c>
      <c r="G648">
        <f t="shared" si="30"/>
        <v>20</v>
      </c>
      <c r="H648">
        <f t="shared" si="31"/>
        <v>50</v>
      </c>
      <c r="I648" s="2">
        <f t="shared" si="32"/>
        <v>40</v>
      </c>
    </row>
    <row r="649" spans="1:9" x14ac:dyDescent="0.3">
      <c r="A649">
        <v>252</v>
      </c>
      <c r="B649" t="s">
        <v>74</v>
      </c>
      <c r="C649" s="2">
        <v>15</v>
      </c>
      <c r="D649" s="2">
        <v>26</v>
      </c>
      <c r="E649">
        <v>2</v>
      </c>
      <c r="F649">
        <v>31</v>
      </c>
      <c r="G649">
        <f t="shared" si="30"/>
        <v>22</v>
      </c>
      <c r="H649">
        <f t="shared" si="31"/>
        <v>52</v>
      </c>
      <c r="I649" s="2">
        <f t="shared" si="32"/>
        <v>42.307692307692307</v>
      </c>
    </row>
    <row r="650" spans="1:9" x14ac:dyDescent="0.3">
      <c r="A650">
        <v>253</v>
      </c>
      <c r="B650" t="s">
        <v>81</v>
      </c>
      <c r="C650" s="2">
        <v>15</v>
      </c>
      <c r="D650" s="2">
        <v>25</v>
      </c>
      <c r="E650">
        <v>1</v>
      </c>
      <c r="F650">
        <v>18</v>
      </c>
      <c r="G650">
        <f t="shared" si="30"/>
        <v>10</v>
      </c>
      <c r="H650">
        <f t="shared" si="31"/>
        <v>25</v>
      </c>
      <c r="I650" s="2">
        <f t="shared" si="32"/>
        <v>40</v>
      </c>
    </row>
    <row r="651" spans="1:9" x14ac:dyDescent="0.3">
      <c r="A651">
        <v>253</v>
      </c>
      <c r="B651" t="s">
        <v>90</v>
      </c>
      <c r="C651" s="2">
        <v>13</v>
      </c>
      <c r="D651" s="2">
        <v>21</v>
      </c>
      <c r="E651">
        <v>2</v>
      </c>
      <c r="F651">
        <v>8</v>
      </c>
      <c r="G651">
        <f t="shared" si="30"/>
        <v>16</v>
      </c>
      <c r="H651">
        <f t="shared" si="31"/>
        <v>42</v>
      </c>
      <c r="I651" s="2">
        <f t="shared" si="32"/>
        <v>38.095238095238095</v>
      </c>
    </row>
    <row r="652" spans="1:9" x14ac:dyDescent="0.3">
      <c r="A652">
        <v>253</v>
      </c>
      <c r="B652" t="s">
        <v>58</v>
      </c>
      <c r="C652" s="2">
        <v>17</v>
      </c>
      <c r="D652" s="2">
        <v>29</v>
      </c>
      <c r="E652">
        <v>3</v>
      </c>
      <c r="F652">
        <v>29</v>
      </c>
      <c r="G652">
        <f t="shared" si="30"/>
        <v>36</v>
      </c>
      <c r="H652">
        <f t="shared" si="31"/>
        <v>87</v>
      </c>
      <c r="I652" s="2">
        <f t="shared" si="32"/>
        <v>41.379310344827587</v>
      </c>
    </row>
    <row r="653" spans="1:9" x14ac:dyDescent="0.3">
      <c r="A653">
        <v>254</v>
      </c>
      <c r="B653" t="s">
        <v>24</v>
      </c>
      <c r="C653" s="2">
        <v>19</v>
      </c>
      <c r="D653" s="2">
        <v>31</v>
      </c>
      <c r="E653">
        <v>3</v>
      </c>
      <c r="F653">
        <v>33</v>
      </c>
      <c r="G653">
        <f t="shared" si="30"/>
        <v>36</v>
      </c>
      <c r="H653">
        <f t="shared" si="31"/>
        <v>93</v>
      </c>
      <c r="I653" s="2">
        <f t="shared" si="32"/>
        <v>38.70967741935484</v>
      </c>
    </row>
    <row r="654" spans="1:9" x14ac:dyDescent="0.3">
      <c r="A654">
        <v>254</v>
      </c>
      <c r="B654" t="s">
        <v>74</v>
      </c>
      <c r="C654" s="2">
        <v>15</v>
      </c>
      <c r="D654" s="2">
        <v>26</v>
      </c>
      <c r="E654">
        <v>2</v>
      </c>
      <c r="F654">
        <v>10</v>
      </c>
      <c r="G654">
        <f t="shared" si="30"/>
        <v>22</v>
      </c>
      <c r="H654">
        <f t="shared" si="31"/>
        <v>52</v>
      </c>
      <c r="I654" s="2">
        <f t="shared" si="32"/>
        <v>42.307692307692307</v>
      </c>
    </row>
    <row r="655" spans="1:9" x14ac:dyDescent="0.3">
      <c r="A655">
        <v>254</v>
      </c>
      <c r="B655" t="s">
        <v>53</v>
      </c>
      <c r="C655" s="2">
        <v>20</v>
      </c>
      <c r="D655" s="2">
        <v>34</v>
      </c>
      <c r="E655">
        <v>2</v>
      </c>
      <c r="F655">
        <v>56</v>
      </c>
      <c r="G655">
        <f t="shared" si="30"/>
        <v>28</v>
      </c>
      <c r="H655">
        <f t="shared" si="31"/>
        <v>68</v>
      </c>
      <c r="I655" s="2">
        <f t="shared" si="32"/>
        <v>41.17647058823529</v>
      </c>
    </row>
    <row r="656" spans="1:9" x14ac:dyDescent="0.3">
      <c r="A656">
        <v>254</v>
      </c>
      <c r="B656" t="s">
        <v>55</v>
      </c>
      <c r="C656" s="2">
        <v>16</v>
      </c>
      <c r="D656" s="2">
        <v>28</v>
      </c>
      <c r="E656">
        <v>3</v>
      </c>
      <c r="F656">
        <v>42</v>
      </c>
      <c r="G656">
        <f t="shared" si="30"/>
        <v>36</v>
      </c>
      <c r="H656">
        <f t="shared" si="31"/>
        <v>84</v>
      </c>
      <c r="I656" s="2">
        <f t="shared" si="32"/>
        <v>42.857142857142854</v>
      </c>
    </row>
    <row r="657" spans="1:9" x14ac:dyDescent="0.3">
      <c r="A657">
        <v>255</v>
      </c>
      <c r="B657" t="s">
        <v>81</v>
      </c>
      <c r="C657" s="2">
        <v>15</v>
      </c>
      <c r="D657" s="2">
        <v>25</v>
      </c>
      <c r="E657">
        <v>1</v>
      </c>
      <c r="F657">
        <v>37</v>
      </c>
      <c r="G657">
        <f t="shared" si="30"/>
        <v>10</v>
      </c>
      <c r="H657">
        <f t="shared" si="31"/>
        <v>25</v>
      </c>
      <c r="I657" s="2">
        <f t="shared" si="32"/>
        <v>40</v>
      </c>
    </row>
    <row r="658" spans="1:9" x14ac:dyDescent="0.3">
      <c r="A658">
        <v>256</v>
      </c>
      <c r="B658" t="s">
        <v>90</v>
      </c>
      <c r="C658" s="2">
        <v>13</v>
      </c>
      <c r="D658" s="2">
        <v>21</v>
      </c>
      <c r="E658">
        <v>1</v>
      </c>
      <c r="F658">
        <v>16</v>
      </c>
      <c r="G658">
        <f t="shared" si="30"/>
        <v>8</v>
      </c>
      <c r="H658">
        <f t="shared" si="31"/>
        <v>21</v>
      </c>
      <c r="I658" s="2">
        <f t="shared" si="32"/>
        <v>38.095238095238095</v>
      </c>
    </row>
    <row r="659" spans="1:9" x14ac:dyDescent="0.3">
      <c r="A659">
        <v>257</v>
      </c>
      <c r="B659" t="s">
        <v>106</v>
      </c>
      <c r="C659" s="2">
        <v>14</v>
      </c>
      <c r="D659" s="2">
        <v>23</v>
      </c>
      <c r="E659">
        <v>2</v>
      </c>
      <c r="F659">
        <v>28</v>
      </c>
      <c r="G659">
        <f t="shared" si="30"/>
        <v>18</v>
      </c>
      <c r="H659">
        <f t="shared" si="31"/>
        <v>46</v>
      </c>
      <c r="I659" s="2">
        <f t="shared" si="32"/>
        <v>39.130434782608695</v>
      </c>
    </row>
    <row r="660" spans="1:9" x14ac:dyDescent="0.3">
      <c r="A660">
        <v>258</v>
      </c>
      <c r="B660" t="s">
        <v>81</v>
      </c>
      <c r="C660" s="2">
        <v>15</v>
      </c>
      <c r="D660" s="2">
        <v>25</v>
      </c>
      <c r="E660">
        <v>1</v>
      </c>
      <c r="F660">
        <v>59</v>
      </c>
      <c r="G660">
        <f t="shared" si="30"/>
        <v>10</v>
      </c>
      <c r="H660">
        <f t="shared" si="31"/>
        <v>25</v>
      </c>
      <c r="I660" s="2">
        <f t="shared" si="32"/>
        <v>40</v>
      </c>
    </row>
    <row r="661" spans="1:9" x14ac:dyDescent="0.3">
      <c r="A661">
        <v>258</v>
      </c>
      <c r="B661" t="s">
        <v>60</v>
      </c>
      <c r="C661" s="2">
        <v>12</v>
      </c>
      <c r="D661" s="2">
        <v>20</v>
      </c>
      <c r="E661">
        <v>1</v>
      </c>
      <c r="F661">
        <v>31</v>
      </c>
      <c r="G661">
        <f t="shared" si="30"/>
        <v>8</v>
      </c>
      <c r="H661">
        <f t="shared" si="31"/>
        <v>20</v>
      </c>
      <c r="I661" s="2">
        <f t="shared" si="32"/>
        <v>40</v>
      </c>
    </row>
    <row r="662" spans="1:9" x14ac:dyDescent="0.3">
      <c r="A662">
        <v>258</v>
      </c>
      <c r="B662" t="s">
        <v>45</v>
      </c>
      <c r="C662" s="2">
        <v>19</v>
      </c>
      <c r="D662" s="2">
        <v>32</v>
      </c>
      <c r="E662">
        <v>1</v>
      </c>
      <c r="F662">
        <v>5</v>
      </c>
      <c r="G662">
        <f t="shared" si="30"/>
        <v>13</v>
      </c>
      <c r="H662">
        <f t="shared" si="31"/>
        <v>32</v>
      </c>
      <c r="I662" s="2">
        <f t="shared" si="32"/>
        <v>40.625</v>
      </c>
    </row>
    <row r="663" spans="1:9" x14ac:dyDescent="0.3">
      <c r="A663">
        <v>258</v>
      </c>
      <c r="B663" t="s">
        <v>30</v>
      </c>
      <c r="C663" s="2">
        <v>25</v>
      </c>
      <c r="D663" s="2">
        <v>40</v>
      </c>
      <c r="E663">
        <v>1</v>
      </c>
      <c r="F663">
        <v>10</v>
      </c>
      <c r="G663">
        <f t="shared" si="30"/>
        <v>15</v>
      </c>
      <c r="H663">
        <f t="shared" si="31"/>
        <v>40</v>
      </c>
      <c r="I663" s="2">
        <f t="shared" si="32"/>
        <v>37.5</v>
      </c>
    </row>
    <row r="664" spans="1:9" x14ac:dyDescent="0.3">
      <c r="A664">
        <v>259</v>
      </c>
      <c r="B664" t="s">
        <v>102</v>
      </c>
      <c r="C664" s="2">
        <v>16</v>
      </c>
      <c r="D664" s="2">
        <v>27</v>
      </c>
      <c r="E664">
        <v>3</v>
      </c>
      <c r="F664">
        <v>11</v>
      </c>
      <c r="G664">
        <f t="shared" si="30"/>
        <v>33</v>
      </c>
      <c r="H664">
        <f t="shared" si="31"/>
        <v>81</v>
      </c>
      <c r="I664" s="2">
        <f t="shared" si="32"/>
        <v>40.74074074074074</v>
      </c>
    </row>
    <row r="665" spans="1:9" x14ac:dyDescent="0.3">
      <c r="A665">
        <v>260</v>
      </c>
      <c r="B665" t="s">
        <v>106</v>
      </c>
      <c r="C665" s="2">
        <v>14</v>
      </c>
      <c r="D665" s="2">
        <v>23</v>
      </c>
      <c r="E665">
        <v>3</v>
      </c>
      <c r="F665">
        <v>49</v>
      </c>
      <c r="G665">
        <f t="shared" si="30"/>
        <v>27</v>
      </c>
      <c r="H665">
        <f t="shared" si="31"/>
        <v>69</v>
      </c>
      <c r="I665" s="2">
        <f t="shared" si="32"/>
        <v>39.130434782608695</v>
      </c>
    </row>
    <row r="666" spans="1:9" x14ac:dyDescent="0.3">
      <c r="A666">
        <v>261</v>
      </c>
      <c r="B666" t="s">
        <v>45</v>
      </c>
      <c r="C666" s="2">
        <v>19</v>
      </c>
      <c r="D666" s="2">
        <v>32</v>
      </c>
      <c r="E666">
        <v>3</v>
      </c>
      <c r="F666">
        <v>19</v>
      </c>
      <c r="G666">
        <f t="shared" si="30"/>
        <v>39</v>
      </c>
      <c r="H666">
        <f t="shared" si="31"/>
        <v>96</v>
      </c>
      <c r="I666" s="2">
        <f t="shared" si="32"/>
        <v>40.625</v>
      </c>
    </row>
    <row r="667" spans="1:9" x14ac:dyDescent="0.3">
      <c r="A667">
        <v>261</v>
      </c>
      <c r="B667" t="s">
        <v>58</v>
      </c>
      <c r="C667" s="2">
        <v>17</v>
      </c>
      <c r="D667" s="2">
        <v>29</v>
      </c>
      <c r="E667">
        <v>2</v>
      </c>
      <c r="F667">
        <v>36</v>
      </c>
      <c r="G667">
        <f t="shared" si="30"/>
        <v>24</v>
      </c>
      <c r="H667">
        <f t="shared" si="31"/>
        <v>58</v>
      </c>
      <c r="I667" s="2">
        <f t="shared" si="32"/>
        <v>41.379310344827587</v>
      </c>
    </row>
    <row r="668" spans="1:9" x14ac:dyDescent="0.3">
      <c r="A668">
        <v>262</v>
      </c>
      <c r="B668" t="s">
        <v>47</v>
      </c>
      <c r="C668" s="2">
        <v>13</v>
      </c>
      <c r="D668" s="2">
        <v>22</v>
      </c>
      <c r="E668">
        <v>1</v>
      </c>
      <c r="F668">
        <v>28</v>
      </c>
      <c r="G668">
        <f t="shared" si="30"/>
        <v>9</v>
      </c>
      <c r="H668">
        <f t="shared" si="31"/>
        <v>22</v>
      </c>
      <c r="I668" s="2">
        <f t="shared" si="32"/>
        <v>40.909090909090914</v>
      </c>
    </row>
    <row r="669" spans="1:9" x14ac:dyDescent="0.3">
      <c r="A669">
        <v>262</v>
      </c>
      <c r="B669" t="s">
        <v>24</v>
      </c>
      <c r="C669" s="2">
        <v>19</v>
      </c>
      <c r="D669" s="2">
        <v>31</v>
      </c>
      <c r="E669">
        <v>3</v>
      </c>
      <c r="F669">
        <v>20</v>
      </c>
      <c r="G669">
        <f t="shared" si="30"/>
        <v>36</v>
      </c>
      <c r="H669">
        <f t="shared" si="31"/>
        <v>93</v>
      </c>
      <c r="I669" s="2">
        <f t="shared" si="32"/>
        <v>38.70967741935484</v>
      </c>
    </row>
    <row r="670" spans="1:9" x14ac:dyDescent="0.3">
      <c r="A670">
        <v>263</v>
      </c>
      <c r="B670" t="s">
        <v>45</v>
      </c>
      <c r="C670" s="2">
        <v>19</v>
      </c>
      <c r="D670" s="2">
        <v>32</v>
      </c>
      <c r="E670">
        <v>1</v>
      </c>
      <c r="F670">
        <v>37</v>
      </c>
      <c r="G670">
        <f t="shared" si="30"/>
        <v>13</v>
      </c>
      <c r="H670">
        <f t="shared" si="31"/>
        <v>32</v>
      </c>
      <c r="I670" s="2">
        <f t="shared" si="32"/>
        <v>40.625</v>
      </c>
    </row>
    <row r="671" spans="1:9" x14ac:dyDescent="0.3">
      <c r="A671">
        <v>263</v>
      </c>
      <c r="B671" t="s">
        <v>41</v>
      </c>
      <c r="C671" s="2">
        <v>21</v>
      </c>
      <c r="D671" s="2">
        <v>35</v>
      </c>
      <c r="E671">
        <v>1</v>
      </c>
      <c r="F671">
        <v>30</v>
      </c>
      <c r="G671">
        <f t="shared" si="30"/>
        <v>14</v>
      </c>
      <c r="H671">
        <f t="shared" si="31"/>
        <v>35</v>
      </c>
      <c r="I671" s="2">
        <f t="shared" si="32"/>
        <v>40</v>
      </c>
    </row>
    <row r="672" spans="1:9" x14ac:dyDescent="0.3">
      <c r="A672">
        <v>263</v>
      </c>
      <c r="B672" t="s">
        <v>50</v>
      </c>
      <c r="C672" s="2">
        <v>18</v>
      </c>
      <c r="D672" s="2">
        <v>30</v>
      </c>
      <c r="E672">
        <v>1</v>
      </c>
      <c r="F672">
        <v>42</v>
      </c>
      <c r="G672">
        <f t="shared" si="30"/>
        <v>12</v>
      </c>
      <c r="H672">
        <f t="shared" si="31"/>
        <v>30</v>
      </c>
      <c r="I672" s="2">
        <f t="shared" si="32"/>
        <v>40</v>
      </c>
    </row>
    <row r="673" spans="1:9" x14ac:dyDescent="0.3">
      <c r="A673">
        <v>263</v>
      </c>
      <c r="B673" t="s">
        <v>18</v>
      </c>
      <c r="C673" s="2">
        <v>14</v>
      </c>
      <c r="D673" s="2">
        <v>24</v>
      </c>
      <c r="E673">
        <v>1</v>
      </c>
      <c r="F673">
        <v>40</v>
      </c>
      <c r="G673">
        <f t="shared" si="30"/>
        <v>10</v>
      </c>
      <c r="H673">
        <f t="shared" si="31"/>
        <v>24</v>
      </c>
      <c r="I673" s="2">
        <f t="shared" si="32"/>
        <v>41.666666666666671</v>
      </c>
    </row>
    <row r="674" spans="1:9" x14ac:dyDescent="0.3">
      <c r="A674">
        <v>264</v>
      </c>
      <c r="B674" t="s">
        <v>41</v>
      </c>
      <c r="C674" s="2">
        <v>21</v>
      </c>
      <c r="D674" s="2">
        <v>35</v>
      </c>
      <c r="E674">
        <v>2</v>
      </c>
      <c r="F674">
        <v>39</v>
      </c>
      <c r="G674">
        <f t="shared" si="30"/>
        <v>28</v>
      </c>
      <c r="H674">
        <f t="shared" si="31"/>
        <v>70</v>
      </c>
      <c r="I674" s="2">
        <f t="shared" si="32"/>
        <v>40</v>
      </c>
    </row>
    <row r="675" spans="1:9" x14ac:dyDescent="0.3">
      <c r="A675">
        <v>264</v>
      </c>
      <c r="B675" t="s">
        <v>45</v>
      </c>
      <c r="C675" s="2">
        <v>19</v>
      </c>
      <c r="D675" s="2">
        <v>32</v>
      </c>
      <c r="E675">
        <v>1</v>
      </c>
      <c r="F675">
        <v>27</v>
      </c>
      <c r="G675">
        <f t="shared" si="30"/>
        <v>13</v>
      </c>
      <c r="H675">
        <f t="shared" si="31"/>
        <v>32</v>
      </c>
      <c r="I675" s="2">
        <f t="shared" si="32"/>
        <v>40.625</v>
      </c>
    </row>
    <row r="676" spans="1:9" x14ac:dyDescent="0.3">
      <c r="A676">
        <v>264</v>
      </c>
      <c r="B676" t="s">
        <v>50</v>
      </c>
      <c r="C676" s="2">
        <v>18</v>
      </c>
      <c r="D676" s="2">
        <v>30</v>
      </c>
      <c r="E676">
        <v>1</v>
      </c>
      <c r="F676">
        <v>37</v>
      </c>
      <c r="G676">
        <f t="shared" si="30"/>
        <v>12</v>
      </c>
      <c r="H676">
        <f t="shared" si="31"/>
        <v>30</v>
      </c>
      <c r="I676" s="2">
        <f t="shared" si="32"/>
        <v>40</v>
      </c>
    </row>
    <row r="677" spans="1:9" x14ac:dyDescent="0.3">
      <c r="A677">
        <v>264</v>
      </c>
      <c r="B677" t="s">
        <v>81</v>
      </c>
      <c r="C677" s="2">
        <v>15</v>
      </c>
      <c r="D677" s="2">
        <v>25</v>
      </c>
      <c r="E677">
        <v>2</v>
      </c>
      <c r="F677">
        <v>14</v>
      </c>
      <c r="G677">
        <f t="shared" si="30"/>
        <v>20</v>
      </c>
      <c r="H677">
        <f t="shared" si="31"/>
        <v>50</v>
      </c>
      <c r="I677" s="2">
        <f t="shared" si="32"/>
        <v>40</v>
      </c>
    </row>
    <row r="678" spans="1:9" x14ac:dyDescent="0.3">
      <c r="A678">
        <v>265</v>
      </c>
      <c r="B678" t="s">
        <v>106</v>
      </c>
      <c r="C678" s="2">
        <v>14</v>
      </c>
      <c r="D678" s="2">
        <v>23</v>
      </c>
      <c r="E678">
        <v>1</v>
      </c>
      <c r="F678">
        <v>12</v>
      </c>
      <c r="G678">
        <f t="shared" si="30"/>
        <v>9</v>
      </c>
      <c r="H678">
        <f t="shared" si="31"/>
        <v>23</v>
      </c>
      <c r="I678" s="2">
        <f t="shared" si="32"/>
        <v>39.130434782608695</v>
      </c>
    </row>
    <row r="679" spans="1:9" x14ac:dyDescent="0.3">
      <c r="A679">
        <v>265</v>
      </c>
      <c r="B679" t="s">
        <v>24</v>
      </c>
      <c r="C679" s="2">
        <v>19</v>
      </c>
      <c r="D679" s="2">
        <v>31</v>
      </c>
      <c r="E679">
        <v>1</v>
      </c>
      <c r="F679">
        <v>17</v>
      </c>
      <c r="G679">
        <f t="shared" si="30"/>
        <v>12</v>
      </c>
      <c r="H679">
        <f t="shared" si="31"/>
        <v>31</v>
      </c>
      <c r="I679" s="2">
        <f t="shared" si="32"/>
        <v>38.70967741935484</v>
      </c>
    </row>
    <row r="680" spans="1:9" x14ac:dyDescent="0.3">
      <c r="A680">
        <v>265</v>
      </c>
      <c r="B680" t="s">
        <v>102</v>
      </c>
      <c r="C680" s="2">
        <v>16</v>
      </c>
      <c r="D680" s="2">
        <v>27</v>
      </c>
      <c r="E680">
        <v>1</v>
      </c>
      <c r="F680">
        <v>56</v>
      </c>
      <c r="G680">
        <f t="shared" si="30"/>
        <v>11</v>
      </c>
      <c r="H680">
        <f t="shared" si="31"/>
        <v>27</v>
      </c>
      <c r="I680" s="2">
        <f t="shared" si="32"/>
        <v>40.74074074074074</v>
      </c>
    </row>
    <row r="681" spans="1:9" x14ac:dyDescent="0.3">
      <c r="A681">
        <v>265</v>
      </c>
      <c r="B681" t="s">
        <v>50</v>
      </c>
      <c r="C681" s="2">
        <v>18</v>
      </c>
      <c r="D681" s="2">
        <v>30</v>
      </c>
      <c r="E681">
        <v>3</v>
      </c>
      <c r="F681">
        <v>50</v>
      </c>
      <c r="G681">
        <f t="shared" si="30"/>
        <v>36</v>
      </c>
      <c r="H681">
        <f t="shared" si="31"/>
        <v>90</v>
      </c>
      <c r="I681" s="2">
        <f t="shared" si="32"/>
        <v>40</v>
      </c>
    </row>
    <row r="682" spans="1:9" x14ac:dyDescent="0.3">
      <c r="A682">
        <v>266</v>
      </c>
      <c r="B682" t="s">
        <v>18</v>
      </c>
      <c r="C682" s="2">
        <v>14</v>
      </c>
      <c r="D682" s="2">
        <v>24</v>
      </c>
      <c r="E682">
        <v>1</v>
      </c>
      <c r="F682">
        <v>53</v>
      </c>
      <c r="G682">
        <f t="shared" si="30"/>
        <v>10</v>
      </c>
      <c r="H682">
        <f t="shared" si="31"/>
        <v>24</v>
      </c>
      <c r="I682" s="2">
        <f t="shared" si="32"/>
        <v>41.666666666666671</v>
      </c>
    </row>
    <row r="683" spans="1:9" x14ac:dyDescent="0.3">
      <c r="A683">
        <v>266</v>
      </c>
      <c r="B683" t="s">
        <v>81</v>
      </c>
      <c r="C683" s="2">
        <v>15</v>
      </c>
      <c r="D683" s="2">
        <v>25</v>
      </c>
      <c r="E683">
        <v>3</v>
      </c>
      <c r="F683">
        <v>53</v>
      </c>
      <c r="G683">
        <f t="shared" si="30"/>
        <v>30</v>
      </c>
      <c r="H683">
        <f t="shared" si="31"/>
        <v>75</v>
      </c>
      <c r="I683" s="2">
        <f t="shared" si="32"/>
        <v>40</v>
      </c>
    </row>
    <row r="684" spans="1:9" x14ac:dyDescent="0.3">
      <c r="A684">
        <v>267</v>
      </c>
      <c r="B684" t="s">
        <v>45</v>
      </c>
      <c r="C684" s="2">
        <v>19</v>
      </c>
      <c r="D684" s="2">
        <v>32</v>
      </c>
      <c r="E684">
        <v>1</v>
      </c>
      <c r="F684">
        <v>45</v>
      </c>
      <c r="G684">
        <f t="shared" si="30"/>
        <v>13</v>
      </c>
      <c r="H684">
        <f t="shared" si="31"/>
        <v>32</v>
      </c>
      <c r="I684" s="2">
        <f t="shared" si="32"/>
        <v>40.625</v>
      </c>
    </row>
    <row r="685" spans="1:9" x14ac:dyDescent="0.3">
      <c r="A685">
        <v>267</v>
      </c>
      <c r="B685" t="s">
        <v>55</v>
      </c>
      <c r="C685" s="2">
        <v>16</v>
      </c>
      <c r="D685" s="2">
        <v>28</v>
      </c>
      <c r="E685">
        <v>2</v>
      </c>
      <c r="F685">
        <v>23</v>
      </c>
      <c r="G685">
        <f t="shared" si="30"/>
        <v>24</v>
      </c>
      <c r="H685">
        <f t="shared" si="31"/>
        <v>56</v>
      </c>
      <c r="I685" s="2">
        <f t="shared" si="32"/>
        <v>42.857142857142854</v>
      </c>
    </row>
    <row r="686" spans="1:9" x14ac:dyDescent="0.3">
      <c r="A686">
        <v>267</v>
      </c>
      <c r="B686" t="s">
        <v>50</v>
      </c>
      <c r="C686" s="2">
        <v>18</v>
      </c>
      <c r="D686" s="2">
        <v>30</v>
      </c>
      <c r="E686">
        <v>1</v>
      </c>
      <c r="F686">
        <v>28</v>
      </c>
      <c r="G686">
        <f t="shared" si="30"/>
        <v>12</v>
      </c>
      <c r="H686">
        <f t="shared" si="31"/>
        <v>30</v>
      </c>
      <c r="I686" s="2">
        <f t="shared" si="32"/>
        <v>40</v>
      </c>
    </row>
    <row r="687" spans="1:9" x14ac:dyDescent="0.3">
      <c r="A687">
        <v>268</v>
      </c>
      <c r="B687" t="s">
        <v>18</v>
      </c>
      <c r="C687" s="2">
        <v>14</v>
      </c>
      <c r="D687" s="2">
        <v>24</v>
      </c>
      <c r="E687">
        <v>1</v>
      </c>
      <c r="F687">
        <v>39</v>
      </c>
      <c r="G687">
        <f t="shared" si="30"/>
        <v>10</v>
      </c>
      <c r="H687">
        <f t="shared" si="31"/>
        <v>24</v>
      </c>
      <c r="I687" s="2">
        <f t="shared" si="32"/>
        <v>41.666666666666671</v>
      </c>
    </row>
    <row r="688" spans="1:9" x14ac:dyDescent="0.3">
      <c r="A688">
        <v>268</v>
      </c>
      <c r="B688" t="s">
        <v>47</v>
      </c>
      <c r="C688" s="2">
        <v>13</v>
      </c>
      <c r="D688" s="2">
        <v>22</v>
      </c>
      <c r="E688">
        <v>2</v>
      </c>
      <c r="F688">
        <v>44</v>
      </c>
      <c r="G688">
        <f t="shared" si="30"/>
        <v>18</v>
      </c>
      <c r="H688">
        <f t="shared" si="31"/>
        <v>44</v>
      </c>
      <c r="I688" s="2">
        <f t="shared" si="32"/>
        <v>40.909090909090914</v>
      </c>
    </row>
    <row r="689" spans="1:9" x14ac:dyDescent="0.3">
      <c r="A689">
        <v>269</v>
      </c>
      <c r="B689" t="s">
        <v>93</v>
      </c>
      <c r="C689" s="2">
        <v>22</v>
      </c>
      <c r="D689" s="2">
        <v>36</v>
      </c>
      <c r="E689">
        <v>3</v>
      </c>
      <c r="F689">
        <v>13</v>
      </c>
      <c r="G689">
        <f t="shared" si="30"/>
        <v>42</v>
      </c>
      <c r="H689">
        <f t="shared" si="31"/>
        <v>108</v>
      </c>
      <c r="I689" s="2">
        <f t="shared" si="32"/>
        <v>38.888888888888893</v>
      </c>
    </row>
    <row r="690" spans="1:9" x14ac:dyDescent="0.3">
      <c r="A690">
        <v>269</v>
      </c>
      <c r="B690" t="s">
        <v>30</v>
      </c>
      <c r="C690" s="2">
        <v>25</v>
      </c>
      <c r="D690" s="2">
        <v>40</v>
      </c>
      <c r="E690">
        <v>1</v>
      </c>
      <c r="F690">
        <v>58</v>
      </c>
      <c r="G690">
        <f t="shared" si="30"/>
        <v>15</v>
      </c>
      <c r="H690">
        <f t="shared" si="31"/>
        <v>40</v>
      </c>
      <c r="I690" s="2">
        <f t="shared" si="32"/>
        <v>37.5</v>
      </c>
    </row>
    <row r="691" spans="1:9" x14ac:dyDescent="0.3">
      <c r="A691">
        <v>269</v>
      </c>
      <c r="B691" t="s">
        <v>53</v>
      </c>
      <c r="C691" s="2">
        <v>20</v>
      </c>
      <c r="D691" s="2">
        <v>34</v>
      </c>
      <c r="E691">
        <v>3</v>
      </c>
      <c r="F691">
        <v>30</v>
      </c>
      <c r="G691">
        <f t="shared" si="30"/>
        <v>42</v>
      </c>
      <c r="H691">
        <f t="shared" si="31"/>
        <v>102</v>
      </c>
      <c r="I691" s="2">
        <f t="shared" si="32"/>
        <v>41.17647058823529</v>
      </c>
    </row>
    <row r="692" spans="1:9" x14ac:dyDescent="0.3">
      <c r="A692">
        <v>270</v>
      </c>
      <c r="B692" t="s">
        <v>53</v>
      </c>
      <c r="C692" s="2">
        <v>20</v>
      </c>
      <c r="D692" s="2">
        <v>34</v>
      </c>
      <c r="E692">
        <v>3</v>
      </c>
      <c r="F692">
        <v>26</v>
      </c>
      <c r="G692">
        <f t="shared" si="30"/>
        <v>42</v>
      </c>
      <c r="H692">
        <f t="shared" si="31"/>
        <v>102</v>
      </c>
      <c r="I692" s="2">
        <f t="shared" si="32"/>
        <v>41.17647058823529</v>
      </c>
    </row>
    <row r="693" spans="1:9" x14ac:dyDescent="0.3">
      <c r="A693">
        <v>271</v>
      </c>
      <c r="B693" t="s">
        <v>47</v>
      </c>
      <c r="C693" s="2">
        <v>13</v>
      </c>
      <c r="D693" s="2">
        <v>22</v>
      </c>
      <c r="E693">
        <v>2</v>
      </c>
      <c r="F693">
        <v>55</v>
      </c>
      <c r="G693">
        <f t="shared" si="30"/>
        <v>18</v>
      </c>
      <c r="H693">
        <f t="shared" si="31"/>
        <v>44</v>
      </c>
      <c r="I693" s="2">
        <f t="shared" si="32"/>
        <v>40.909090909090914</v>
      </c>
    </row>
    <row r="694" spans="1:9" x14ac:dyDescent="0.3">
      <c r="A694">
        <v>272</v>
      </c>
      <c r="B694" t="s">
        <v>18</v>
      </c>
      <c r="C694" s="2">
        <v>14</v>
      </c>
      <c r="D694" s="2">
        <v>24</v>
      </c>
      <c r="E694">
        <v>2</v>
      </c>
      <c r="F694">
        <v>36</v>
      </c>
      <c r="G694">
        <f t="shared" si="30"/>
        <v>20</v>
      </c>
      <c r="H694">
        <f t="shared" si="31"/>
        <v>48</v>
      </c>
      <c r="I694" s="2">
        <f t="shared" si="32"/>
        <v>41.666666666666671</v>
      </c>
    </row>
    <row r="695" spans="1:9" x14ac:dyDescent="0.3">
      <c r="A695">
        <v>272</v>
      </c>
      <c r="B695" t="s">
        <v>41</v>
      </c>
      <c r="C695" s="2">
        <v>21</v>
      </c>
      <c r="D695" s="2">
        <v>35</v>
      </c>
      <c r="E695">
        <v>1</v>
      </c>
      <c r="F695">
        <v>47</v>
      </c>
      <c r="G695">
        <f t="shared" si="30"/>
        <v>14</v>
      </c>
      <c r="H695">
        <f t="shared" si="31"/>
        <v>35</v>
      </c>
      <c r="I695" s="2">
        <f t="shared" si="32"/>
        <v>40</v>
      </c>
    </row>
    <row r="696" spans="1:9" x14ac:dyDescent="0.3">
      <c r="A696">
        <v>273</v>
      </c>
      <c r="B696" t="s">
        <v>45</v>
      </c>
      <c r="C696" s="2">
        <v>19</v>
      </c>
      <c r="D696" s="2">
        <v>32</v>
      </c>
      <c r="E696">
        <v>1</v>
      </c>
      <c r="F696">
        <v>22</v>
      </c>
      <c r="G696">
        <f t="shared" si="30"/>
        <v>13</v>
      </c>
      <c r="H696">
        <f t="shared" si="31"/>
        <v>32</v>
      </c>
      <c r="I696" s="2">
        <f t="shared" si="32"/>
        <v>40.625</v>
      </c>
    </row>
    <row r="697" spans="1:9" x14ac:dyDescent="0.3">
      <c r="A697">
        <v>273</v>
      </c>
      <c r="B697" t="s">
        <v>47</v>
      </c>
      <c r="C697" s="2">
        <v>13</v>
      </c>
      <c r="D697" s="2">
        <v>22</v>
      </c>
      <c r="E697">
        <v>3</v>
      </c>
      <c r="F697">
        <v>40</v>
      </c>
      <c r="G697">
        <f t="shared" si="30"/>
        <v>27</v>
      </c>
      <c r="H697">
        <f t="shared" si="31"/>
        <v>66</v>
      </c>
      <c r="I697" s="2">
        <f t="shared" si="32"/>
        <v>40.909090909090914</v>
      </c>
    </row>
    <row r="698" spans="1:9" x14ac:dyDescent="0.3">
      <c r="A698">
        <v>273</v>
      </c>
      <c r="B698" t="s">
        <v>81</v>
      </c>
      <c r="C698" s="2">
        <v>15</v>
      </c>
      <c r="D698" s="2">
        <v>25</v>
      </c>
      <c r="E698">
        <v>1</v>
      </c>
      <c r="F698">
        <v>5</v>
      </c>
      <c r="G698">
        <f t="shared" si="30"/>
        <v>10</v>
      </c>
      <c r="H698">
        <f t="shared" si="31"/>
        <v>25</v>
      </c>
      <c r="I698" s="2">
        <f t="shared" si="32"/>
        <v>40</v>
      </c>
    </row>
    <row r="699" spans="1:9" x14ac:dyDescent="0.3">
      <c r="A699">
        <v>274</v>
      </c>
      <c r="B699" t="s">
        <v>74</v>
      </c>
      <c r="C699" s="2">
        <v>15</v>
      </c>
      <c r="D699" s="2">
        <v>26</v>
      </c>
      <c r="E699">
        <v>3</v>
      </c>
      <c r="F699">
        <v>33</v>
      </c>
      <c r="G699">
        <f t="shared" si="30"/>
        <v>33</v>
      </c>
      <c r="H699">
        <f t="shared" si="31"/>
        <v>78</v>
      </c>
      <c r="I699" s="2">
        <f t="shared" si="32"/>
        <v>42.307692307692307</v>
      </c>
    </row>
    <row r="700" spans="1:9" x14ac:dyDescent="0.3">
      <c r="A700">
        <v>274</v>
      </c>
      <c r="B700" t="s">
        <v>38</v>
      </c>
      <c r="C700" s="2">
        <v>11</v>
      </c>
      <c r="D700" s="2">
        <v>19</v>
      </c>
      <c r="E700">
        <v>2</v>
      </c>
      <c r="F700">
        <v>42</v>
      </c>
      <c r="G700">
        <f t="shared" si="30"/>
        <v>16</v>
      </c>
      <c r="H700">
        <f t="shared" si="31"/>
        <v>38</v>
      </c>
      <c r="I700" s="2">
        <f t="shared" si="32"/>
        <v>42.105263157894733</v>
      </c>
    </row>
    <row r="701" spans="1:9" x14ac:dyDescent="0.3">
      <c r="A701">
        <v>275</v>
      </c>
      <c r="B701" t="s">
        <v>34</v>
      </c>
      <c r="C701" s="2">
        <v>20</v>
      </c>
      <c r="D701" s="2">
        <v>33</v>
      </c>
      <c r="E701">
        <v>1</v>
      </c>
      <c r="F701">
        <v>32</v>
      </c>
      <c r="G701">
        <f t="shared" si="30"/>
        <v>13</v>
      </c>
      <c r="H701">
        <f t="shared" si="31"/>
        <v>33</v>
      </c>
      <c r="I701" s="2">
        <f t="shared" si="32"/>
        <v>39.393939393939391</v>
      </c>
    </row>
    <row r="702" spans="1:9" x14ac:dyDescent="0.3">
      <c r="A702">
        <v>275</v>
      </c>
      <c r="B702" t="s">
        <v>24</v>
      </c>
      <c r="C702" s="2">
        <v>19</v>
      </c>
      <c r="D702" s="2">
        <v>31</v>
      </c>
      <c r="E702">
        <v>2</v>
      </c>
      <c r="F702">
        <v>32</v>
      </c>
      <c r="G702">
        <f t="shared" si="30"/>
        <v>24</v>
      </c>
      <c r="H702">
        <f t="shared" si="31"/>
        <v>62</v>
      </c>
      <c r="I702" s="2">
        <f t="shared" si="32"/>
        <v>38.70967741935484</v>
      </c>
    </row>
    <row r="703" spans="1:9" x14ac:dyDescent="0.3">
      <c r="A703">
        <v>275</v>
      </c>
      <c r="B703" t="s">
        <v>74</v>
      </c>
      <c r="C703" s="2">
        <v>15</v>
      </c>
      <c r="D703" s="2">
        <v>26</v>
      </c>
      <c r="E703">
        <v>1</v>
      </c>
      <c r="F703">
        <v>58</v>
      </c>
      <c r="G703">
        <f t="shared" si="30"/>
        <v>11</v>
      </c>
      <c r="H703">
        <f t="shared" si="31"/>
        <v>26</v>
      </c>
      <c r="I703" s="2">
        <f t="shared" si="32"/>
        <v>42.307692307692307</v>
      </c>
    </row>
    <row r="704" spans="1:9" x14ac:dyDescent="0.3">
      <c r="A704">
        <v>276</v>
      </c>
      <c r="B704" t="s">
        <v>47</v>
      </c>
      <c r="C704" s="2">
        <v>13</v>
      </c>
      <c r="D704" s="2">
        <v>22</v>
      </c>
      <c r="E704">
        <v>2</v>
      </c>
      <c r="F704">
        <v>49</v>
      </c>
      <c r="G704">
        <f t="shared" si="30"/>
        <v>18</v>
      </c>
      <c r="H704">
        <f t="shared" si="31"/>
        <v>44</v>
      </c>
      <c r="I704" s="2">
        <f t="shared" si="32"/>
        <v>40.909090909090914</v>
      </c>
    </row>
    <row r="705" spans="1:9" x14ac:dyDescent="0.3">
      <c r="A705">
        <v>276</v>
      </c>
      <c r="B705" t="s">
        <v>74</v>
      </c>
      <c r="C705" s="2">
        <v>15</v>
      </c>
      <c r="D705" s="2">
        <v>26</v>
      </c>
      <c r="E705">
        <v>1</v>
      </c>
      <c r="F705">
        <v>36</v>
      </c>
      <c r="G705">
        <f t="shared" si="30"/>
        <v>11</v>
      </c>
      <c r="H705">
        <f t="shared" si="31"/>
        <v>26</v>
      </c>
      <c r="I705" s="2">
        <f t="shared" si="32"/>
        <v>42.307692307692307</v>
      </c>
    </row>
    <row r="706" spans="1:9" x14ac:dyDescent="0.3">
      <c r="A706">
        <v>277</v>
      </c>
      <c r="B706" t="s">
        <v>24</v>
      </c>
      <c r="C706" s="2">
        <v>19</v>
      </c>
      <c r="D706" s="2">
        <v>31</v>
      </c>
      <c r="E706">
        <v>3</v>
      </c>
      <c r="F706">
        <v>29</v>
      </c>
      <c r="G706">
        <f t="shared" ref="G706:G769" si="33">SUM(D706-C706)*E706</f>
        <v>36</v>
      </c>
      <c r="H706">
        <f t="shared" ref="H706:H769" si="34">(D706*E706)</f>
        <v>93</v>
      </c>
      <c r="I706" s="2">
        <f t="shared" ref="I706:I769" si="35">(G706/H706*100)</f>
        <v>38.70967741935484</v>
      </c>
    </row>
    <row r="707" spans="1:9" x14ac:dyDescent="0.3">
      <c r="A707">
        <v>278</v>
      </c>
      <c r="B707" t="s">
        <v>24</v>
      </c>
      <c r="C707" s="2">
        <v>19</v>
      </c>
      <c r="D707" s="2">
        <v>31</v>
      </c>
      <c r="E707">
        <v>3</v>
      </c>
      <c r="F707">
        <v>33</v>
      </c>
      <c r="G707">
        <f t="shared" si="33"/>
        <v>36</v>
      </c>
      <c r="H707">
        <f t="shared" si="34"/>
        <v>93</v>
      </c>
      <c r="I707" s="2">
        <f t="shared" si="35"/>
        <v>38.70967741935484</v>
      </c>
    </row>
    <row r="708" spans="1:9" x14ac:dyDescent="0.3">
      <c r="A708">
        <v>278</v>
      </c>
      <c r="B708" t="s">
        <v>18</v>
      </c>
      <c r="C708" s="2">
        <v>14</v>
      </c>
      <c r="D708" s="2">
        <v>24</v>
      </c>
      <c r="E708">
        <v>2</v>
      </c>
      <c r="F708">
        <v>28</v>
      </c>
      <c r="G708">
        <f t="shared" si="33"/>
        <v>20</v>
      </c>
      <c r="H708">
        <f t="shared" si="34"/>
        <v>48</v>
      </c>
      <c r="I708" s="2">
        <f t="shared" si="35"/>
        <v>41.666666666666671</v>
      </c>
    </row>
    <row r="709" spans="1:9" x14ac:dyDescent="0.3">
      <c r="A709">
        <v>279</v>
      </c>
      <c r="B709" t="s">
        <v>30</v>
      </c>
      <c r="C709" s="2">
        <v>25</v>
      </c>
      <c r="D709" s="2">
        <v>40</v>
      </c>
      <c r="E709">
        <v>3</v>
      </c>
      <c r="F709">
        <v>48</v>
      </c>
      <c r="G709">
        <f t="shared" si="33"/>
        <v>45</v>
      </c>
      <c r="H709">
        <f t="shared" si="34"/>
        <v>120</v>
      </c>
      <c r="I709" s="2">
        <f t="shared" si="35"/>
        <v>37.5</v>
      </c>
    </row>
    <row r="710" spans="1:9" x14ac:dyDescent="0.3">
      <c r="A710">
        <v>279</v>
      </c>
      <c r="B710" t="s">
        <v>41</v>
      </c>
      <c r="C710" s="2">
        <v>21</v>
      </c>
      <c r="D710" s="2">
        <v>35</v>
      </c>
      <c r="E710">
        <v>1</v>
      </c>
      <c r="F710">
        <v>28</v>
      </c>
      <c r="G710">
        <f t="shared" si="33"/>
        <v>14</v>
      </c>
      <c r="H710">
        <f t="shared" si="34"/>
        <v>35</v>
      </c>
      <c r="I710" s="2">
        <f t="shared" si="35"/>
        <v>40</v>
      </c>
    </row>
    <row r="711" spans="1:9" x14ac:dyDescent="0.3">
      <c r="A711">
        <v>279</v>
      </c>
      <c r="B711" t="s">
        <v>71</v>
      </c>
      <c r="C711" s="2">
        <v>10</v>
      </c>
      <c r="D711" s="2">
        <v>18</v>
      </c>
      <c r="E711">
        <v>1</v>
      </c>
      <c r="F711">
        <v>58</v>
      </c>
      <c r="G711">
        <f t="shared" si="33"/>
        <v>8</v>
      </c>
      <c r="H711">
        <f t="shared" si="34"/>
        <v>18</v>
      </c>
      <c r="I711" s="2">
        <f t="shared" si="35"/>
        <v>44.444444444444443</v>
      </c>
    </row>
    <row r="712" spans="1:9" x14ac:dyDescent="0.3">
      <c r="A712">
        <v>279</v>
      </c>
      <c r="B712" t="s">
        <v>55</v>
      </c>
      <c r="C712" s="2">
        <v>16</v>
      </c>
      <c r="D712" s="2">
        <v>28</v>
      </c>
      <c r="E712">
        <v>1</v>
      </c>
      <c r="F712">
        <v>8</v>
      </c>
      <c r="G712">
        <f t="shared" si="33"/>
        <v>12</v>
      </c>
      <c r="H712">
        <f t="shared" si="34"/>
        <v>28</v>
      </c>
      <c r="I712" s="2">
        <f t="shared" si="35"/>
        <v>42.857142857142854</v>
      </c>
    </row>
    <row r="713" spans="1:9" x14ac:dyDescent="0.3">
      <c r="A713">
        <v>280</v>
      </c>
      <c r="B713" t="s">
        <v>18</v>
      </c>
      <c r="C713" s="2">
        <v>14</v>
      </c>
      <c r="D713" s="2">
        <v>24</v>
      </c>
      <c r="E713">
        <v>2</v>
      </c>
      <c r="F713">
        <v>52</v>
      </c>
      <c r="G713">
        <f t="shared" si="33"/>
        <v>20</v>
      </c>
      <c r="H713">
        <f t="shared" si="34"/>
        <v>48</v>
      </c>
      <c r="I713" s="2">
        <f t="shared" si="35"/>
        <v>41.666666666666671</v>
      </c>
    </row>
    <row r="714" spans="1:9" x14ac:dyDescent="0.3">
      <c r="A714">
        <v>280</v>
      </c>
      <c r="B714" t="s">
        <v>106</v>
      </c>
      <c r="C714" s="2">
        <v>14</v>
      </c>
      <c r="D714" s="2">
        <v>23</v>
      </c>
      <c r="E714">
        <v>3</v>
      </c>
      <c r="F714">
        <v>34</v>
      </c>
      <c r="G714">
        <f t="shared" si="33"/>
        <v>27</v>
      </c>
      <c r="H714">
        <f t="shared" si="34"/>
        <v>69</v>
      </c>
      <c r="I714" s="2">
        <f t="shared" si="35"/>
        <v>39.130434782608695</v>
      </c>
    </row>
    <row r="715" spans="1:9" x14ac:dyDescent="0.3">
      <c r="A715">
        <v>281</v>
      </c>
      <c r="B715" t="s">
        <v>34</v>
      </c>
      <c r="C715" s="2">
        <v>20</v>
      </c>
      <c r="D715" s="2">
        <v>33</v>
      </c>
      <c r="E715">
        <v>2</v>
      </c>
      <c r="F715">
        <v>9</v>
      </c>
      <c r="G715">
        <f t="shared" si="33"/>
        <v>26</v>
      </c>
      <c r="H715">
        <f t="shared" si="34"/>
        <v>66</v>
      </c>
      <c r="I715" s="2">
        <f t="shared" si="35"/>
        <v>39.393939393939391</v>
      </c>
    </row>
    <row r="716" spans="1:9" x14ac:dyDescent="0.3">
      <c r="A716">
        <v>282</v>
      </c>
      <c r="B716" t="s">
        <v>71</v>
      </c>
      <c r="C716" s="2">
        <v>10</v>
      </c>
      <c r="D716" s="2">
        <v>18</v>
      </c>
      <c r="E716">
        <v>3</v>
      </c>
      <c r="F716">
        <v>57</v>
      </c>
      <c r="G716">
        <f t="shared" si="33"/>
        <v>24</v>
      </c>
      <c r="H716">
        <f t="shared" si="34"/>
        <v>54</v>
      </c>
      <c r="I716" s="2">
        <f t="shared" si="35"/>
        <v>44.444444444444443</v>
      </c>
    </row>
    <row r="717" spans="1:9" x14ac:dyDescent="0.3">
      <c r="A717">
        <v>282</v>
      </c>
      <c r="B717" t="s">
        <v>60</v>
      </c>
      <c r="C717" s="2">
        <v>12</v>
      </c>
      <c r="D717" s="2">
        <v>20</v>
      </c>
      <c r="E717">
        <v>1</v>
      </c>
      <c r="F717">
        <v>57</v>
      </c>
      <c r="G717">
        <f t="shared" si="33"/>
        <v>8</v>
      </c>
      <c r="H717">
        <f t="shared" si="34"/>
        <v>20</v>
      </c>
      <c r="I717" s="2">
        <f t="shared" si="35"/>
        <v>40</v>
      </c>
    </row>
    <row r="718" spans="1:9" x14ac:dyDescent="0.3">
      <c r="A718">
        <v>283</v>
      </c>
      <c r="B718" t="s">
        <v>74</v>
      </c>
      <c r="C718" s="2">
        <v>15</v>
      </c>
      <c r="D718" s="2">
        <v>26</v>
      </c>
      <c r="E718">
        <v>3</v>
      </c>
      <c r="F718">
        <v>6</v>
      </c>
      <c r="G718">
        <f t="shared" si="33"/>
        <v>33</v>
      </c>
      <c r="H718">
        <f t="shared" si="34"/>
        <v>78</v>
      </c>
      <c r="I718" s="2">
        <f t="shared" si="35"/>
        <v>42.307692307692307</v>
      </c>
    </row>
    <row r="719" spans="1:9" x14ac:dyDescent="0.3">
      <c r="A719">
        <v>284</v>
      </c>
      <c r="B719" t="s">
        <v>60</v>
      </c>
      <c r="C719" s="2">
        <v>12</v>
      </c>
      <c r="D719" s="2">
        <v>20</v>
      </c>
      <c r="E719">
        <v>3</v>
      </c>
      <c r="F719">
        <v>45</v>
      </c>
      <c r="G719">
        <f t="shared" si="33"/>
        <v>24</v>
      </c>
      <c r="H719">
        <f t="shared" si="34"/>
        <v>60</v>
      </c>
      <c r="I719" s="2">
        <f t="shared" si="35"/>
        <v>40</v>
      </c>
    </row>
    <row r="720" spans="1:9" x14ac:dyDescent="0.3">
      <c r="A720">
        <v>284</v>
      </c>
      <c r="B720" t="s">
        <v>102</v>
      </c>
      <c r="C720" s="2">
        <v>16</v>
      </c>
      <c r="D720" s="2">
        <v>27</v>
      </c>
      <c r="E720">
        <v>1</v>
      </c>
      <c r="F720">
        <v>59</v>
      </c>
      <c r="G720">
        <f t="shared" si="33"/>
        <v>11</v>
      </c>
      <c r="H720">
        <f t="shared" si="34"/>
        <v>27</v>
      </c>
      <c r="I720" s="2">
        <f t="shared" si="35"/>
        <v>40.74074074074074</v>
      </c>
    </row>
    <row r="721" spans="1:9" x14ac:dyDescent="0.3">
      <c r="A721">
        <v>284</v>
      </c>
      <c r="B721" t="s">
        <v>38</v>
      </c>
      <c r="C721" s="2">
        <v>11</v>
      </c>
      <c r="D721" s="2">
        <v>19</v>
      </c>
      <c r="E721">
        <v>2</v>
      </c>
      <c r="F721">
        <v>41</v>
      </c>
      <c r="G721">
        <f t="shared" si="33"/>
        <v>16</v>
      </c>
      <c r="H721">
        <f t="shared" si="34"/>
        <v>38</v>
      </c>
      <c r="I721" s="2">
        <f t="shared" si="35"/>
        <v>42.105263157894733</v>
      </c>
    </row>
    <row r="722" spans="1:9" x14ac:dyDescent="0.3">
      <c r="A722">
        <v>284</v>
      </c>
      <c r="B722" t="s">
        <v>34</v>
      </c>
      <c r="C722" s="2">
        <v>20</v>
      </c>
      <c r="D722" s="2">
        <v>33</v>
      </c>
      <c r="E722">
        <v>1</v>
      </c>
      <c r="F722">
        <v>50</v>
      </c>
      <c r="G722">
        <f t="shared" si="33"/>
        <v>13</v>
      </c>
      <c r="H722">
        <f t="shared" si="34"/>
        <v>33</v>
      </c>
      <c r="I722" s="2">
        <f t="shared" si="35"/>
        <v>39.393939393939391</v>
      </c>
    </row>
    <row r="723" spans="1:9" x14ac:dyDescent="0.3">
      <c r="A723">
        <v>285</v>
      </c>
      <c r="B723" t="s">
        <v>90</v>
      </c>
      <c r="C723" s="2">
        <v>13</v>
      </c>
      <c r="D723" s="2">
        <v>21</v>
      </c>
      <c r="E723">
        <v>2</v>
      </c>
      <c r="F723">
        <v>12</v>
      </c>
      <c r="G723">
        <f t="shared" si="33"/>
        <v>16</v>
      </c>
      <c r="H723">
        <f t="shared" si="34"/>
        <v>42</v>
      </c>
      <c r="I723" s="2">
        <f t="shared" si="35"/>
        <v>38.095238095238095</v>
      </c>
    </row>
    <row r="724" spans="1:9" x14ac:dyDescent="0.3">
      <c r="A724">
        <v>286</v>
      </c>
      <c r="B724" t="s">
        <v>53</v>
      </c>
      <c r="C724" s="2">
        <v>20</v>
      </c>
      <c r="D724" s="2">
        <v>34</v>
      </c>
      <c r="E724">
        <v>2</v>
      </c>
      <c r="F724">
        <v>25</v>
      </c>
      <c r="G724">
        <f t="shared" si="33"/>
        <v>28</v>
      </c>
      <c r="H724">
        <f t="shared" si="34"/>
        <v>68</v>
      </c>
      <c r="I724" s="2">
        <f t="shared" si="35"/>
        <v>41.17647058823529</v>
      </c>
    </row>
    <row r="725" spans="1:9" x14ac:dyDescent="0.3">
      <c r="A725">
        <v>287</v>
      </c>
      <c r="B725" t="s">
        <v>45</v>
      </c>
      <c r="C725" s="2">
        <v>19</v>
      </c>
      <c r="D725" s="2">
        <v>32</v>
      </c>
      <c r="E725">
        <v>3</v>
      </c>
      <c r="F725">
        <v>46</v>
      </c>
      <c r="G725">
        <f t="shared" si="33"/>
        <v>39</v>
      </c>
      <c r="H725">
        <f t="shared" si="34"/>
        <v>96</v>
      </c>
      <c r="I725" s="2">
        <f t="shared" si="35"/>
        <v>40.625</v>
      </c>
    </row>
    <row r="726" spans="1:9" x14ac:dyDescent="0.3">
      <c r="A726">
        <v>287</v>
      </c>
      <c r="B726" t="s">
        <v>106</v>
      </c>
      <c r="C726" s="2">
        <v>14</v>
      </c>
      <c r="D726" s="2">
        <v>23</v>
      </c>
      <c r="E726">
        <v>2</v>
      </c>
      <c r="F726">
        <v>58</v>
      </c>
      <c r="G726">
        <f t="shared" si="33"/>
        <v>18</v>
      </c>
      <c r="H726">
        <f t="shared" si="34"/>
        <v>46</v>
      </c>
      <c r="I726" s="2">
        <f t="shared" si="35"/>
        <v>39.130434782608695</v>
      </c>
    </row>
    <row r="727" spans="1:9" x14ac:dyDescent="0.3">
      <c r="A727">
        <v>287</v>
      </c>
      <c r="B727" t="s">
        <v>50</v>
      </c>
      <c r="C727" s="2">
        <v>18</v>
      </c>
      <c r="D727" s="2">
        <v>30</v>
      </c>
      <c r="E727">
        <v>2</v>
      </c>
      <c r="F727">
        <v>17</v>
      </c>
      <c r="G727">
        <f t="shared" si="33"/>
        <v>24</v>
      </c>
      <c r="H727">
        <f t="shared" si="34"/>
        <v>60</v>
      </c>
      <c r="I727" s="2">
        <f t="shared" si="35"/>
        <v>40</v>
      </c>
    </row>
    <row r="728" spans="1:9" x14ac:dyDescent="0.3">
      <c r="A728">
        <v>288</v>
      </c>
      <c r="B728" t="s">
        <v>18</v>
      </c>
      <c r="C728" s="2">
        <v>14</v>
      </c>
      <c r="D728" s="2">
        <v>24</v>
      </c>
      <c r="E728">
        <v>2</v>
      </c>
      <c r="F728">
        <v>6</v>
      </c>
      <c r="G728">
        <f t="shared" si="33"/>
        <v>20</v>
      </c>
      <c r="H728">
        <f t="shared" si="34"/>
        <v>48</v>
      </c>
      <c r="I728" s="2">
        <f t="shared" si="35"/>
        <v>41.666666666666671</v>
      </c>
    </row>
    <row r="729" spans="1:9" x14ac:dyDescent="0.3">
      <c r="A729">
        <v>288</v>
      </c>
      <c r="B729" t="s">
        <v>38</v>
      </c>
      <c r="C729" s="2">
        <v>11</v>
      </c>
      <c r="D729" s="2">
        <v>19</v>
      </c>
      <c r="E729">
        <v>2</v>
      </c>
      <c r="F729">
        <v>32</v>
      </c>
      <c r="G729">
        <f t="shared" si="33"/>
        <v>16</v>
      </c>
      <c r="H729">
        <f t="shared" si="34"/>
        <v>38</v>
      </c>
      <c r="I729" s="2">
        <f t="shared" si="35"/>
        <v>42.105263157894733</v>
      </c>
    </row>
    <row r="730" spans="1:9" x14ac:dyDescent="0.3">
      <c r="A730">
        <v>289</v>
      </c>
      <c r="B730" t="s">
        <v>60</v>
      </c>
      <c r="C730" s="2">
        <v>12</v>
      </c>
      <c r="D730" s="2">
        <v>20</v>
      </c>
      <c r="E730">
        <v>3</v>
      </c>
      <c r="F730">
        <v>20</v>
      </c>
      <c r="G730">
        <f t="shared" si="33"/>
        <v>24</v>
      </c>
      <c r="H730">
        <f t="shared" si="34"/>
        <v>60</v>
      </c>
      <c r="I730" s="2">
        <f t="shared" si="35"/>
        <v>40</v>
      </c>
    </row>
    <row r="731" spans="1:9" x14ac:dyDescent="0.3">
      <c r="A731">
        <v>289</v>
      </c>
      <c r="B731" t="s">
        <v>74</v>
      </c>
      <c r="C731" s="2">
        <v>15</v>
      </c>
      <c r="D731" s="2">
        <v>26</v>
      </c>
      <c r="E731">
        <v>3</v>
      </c>
      <c r="F731">
        <v>48</v>
      </c>
      <c r="G731">
        <f t="shared" si="33"/>
        <v>33</v>
      </c>
      <c r="H731">
        <f t="shared" si="34"/>
        <v>78</v>
      </c>
      <c r="I731" s="2">
        <f t="shared" si="35"/>
        <v>42.307692307692307</v>
      </c>
    </row>
    <row r="732" spans="1:9" x14ac:dyDescent="0.3">
      <c r="A732">
        <v>290</v>
      </c>
      <c r="B732" t="s">
        <v>30</v>
      </c>
      <c r="C732" s="2">
        <v>25</v>
      </c>
      <c r="D732" s="2">
        <v>40</v>
      </c>
      <c r="E732">
        <v>1</v>
      </c>
      <c r="F732">
        <v>57</v>
      </c>
      <c r="G732">
        <f t="shared" si="33"/>
        <v>15</v>
      </c>
      <c r="H732">
        <f t="shared" si="34"/>
        <v>40</v>
      </c>
      <c r="I732" s="2">
        <f t="shared" si="35"/>
        <v>37.5</v>
      </c>
    </row>
    <row r="733" spans="1:9" x14ac:dyDescent="0.3">
      <c r="A733">
        <v>291</v>
      </c>
      <c r="B733" t="s">
        <v>53</v>
      </c>
      <c r="C733" s="2">
        <v>20</v>
      </c>
      <c r="D733" s="2">
        <v>34</v>
      </c>
      <c r="E733">
        <v>2</v>
      </c>
      <c r="F733">
        <v>28</v>
      </c>
      <c r="G733">
        <f t="shared" si="33"/>
        <v>28</v>
      </c>
      <c r="H733">
        <f t="shared" si="34"/>
        <v>68</v>
      </c>
      <c r="I733" s="2">
        <f t="shared" si="35"/>
        <v>41.17647058823529</v>
      </c>
    </row>
    <row r="734" spans="1:9" x14ac:dyDescent="0.3">
      <c r="A734">
        <v>291</v>
      </c>
      <c r="B734" t="s">
        <v>81</v>
      </c>
      <c r="C734" s="2">
        <v>15</v>
      </c>
      <c r="D734" s="2">
        <v>25</v>
      </c>
      <c r="E734">
        <v>1</v>
      </c>
      <c r="F734">
        <v>41</v>
      </c>
      <c r="G734">
        <f t="shared" si="33"/>
        <v>10</v>
      </c>
      <c r="H734">
        <f t="shared" si="34"/>
        <v>25</v>
      </c>
      <c r="I734" s="2">
        <f t="shared" si="35"/>
        <v>40</v>
      </c>
    </row>
    <row r="735" spans="1:9" x14ac:dyDescent="0.3">
      <c r="A735">
        <v>291</v>
      </c>
      <c r="B735" t="s">
        <v>41</v>
      </c>
      <c r="C735" s="2">
        <v>21</v>
      </c>
      <c r="D735" s="2">
        <v>35</v>
      </c>
      <c r="E735">
        <v>3</v>
      </c>
      <c r="F735">
        <v>12</v>
      </c>
      <c r="G735">
        <f t="shared" si="33"/>
        <v>42</v>
      </c>
      <c r="H735">
        <f t="shared" si="34"/>
        <v>105</v>
      </c>
      <c r="I735" s="2">
        <f t="shared" si="35"/>
        <v>40</v>
      </c>
    </row>
    <row r="736" spans="1:9" x14ac:dyDescent="0.3">
      <c r="A736">
        <v>291</v>
      </c>
      <c r="B736" t="s">
        <v>24</v>
      </c>
      <c r="C736" s="2">
        <v>19</v>
      </c>
      <c r="D736" s="2">
        <v>31</v>
      </c>
      <c r="E736">
        <v>2</v>
      </c>
      <c r="F736">
        <v>14</v>
      </c>
      <c r="G736">
        <f t="shared" si="33"/>
        <v>24</v>
      </c>
      <c r="H736">
        <f t="shared" si="34"/>
        <v>62</v>
      </c>
      <c r="I736" s="2">
        <f t="shared" si="35"/>
        <v>38.70967741935484</v>
      </c>
    </row>
    <row r="737" spans="1:9" x14ac:dyDescent="0.3">
      <c r="A737">
        <v>292</v>
      </c>
      <c r="B737" t="s">
        <v>55</v>
      </c>
      <c r="C737" s="2">
        <v>16</v>
      </c>
      <c r="D737" s="2">
        <v>28</v>
      </c>
      <c r="E737">
        <v>3</v>
      </c>
      <c r="F737">
        <v>23</v>
      </c>
      <c r="G737">
        <f t="shared" si="33"/>
        <v>36</v>
      </c>
      <c r="H737">
        <f t="shared" si="34"/>
        <v>84</v>
      </c>
      <c r="I737" s="2">
        <f t="shared" si="35"/>
        <v>42.857142857142854</v>
      </c>
    </row>
    <row r="738" spans="1:9" x14ac:dyDescent="0.3">
      <c r="A738">
        <v>293</v>
      </c>
      <c r="B738" t="s">
        <v>55</v>
      </c>
      <c r="C738" s="2">
        <v>16</v>
      </c>
      <c r="D738" s="2">
        <v>28</v>
      </c>
      <c r="E738">
        <v>3</v>
      </c>
      <c r="F738">
        <v>44</v>
      </c>
      <c r="G738">
        <f t="shared" si="33"/>
        <v>36</v>
      </c>
      <c r="H738">
        <f t="shared" si="34"/>
        <v>84</v>
      </c>
      <c r="I738" s="2">
        <f t="shared" si="35"/>
        <v>42.857142857142854</v>
      </c>
    </row>
    <row r="739" spans="1:9" x14ac:dyDescent="0.3">
      <c r="A739">
        <v>293</v>
      </c>
      <c r="B739" t="s">
        <v>50</v>
      </c>
      <c r="C739" s="2">
        <v>18</v>
      </c>
      <c r="D739" s="2">
        <v>30</v>
      </c>
      <c r="E739">
        <v>2</v>
      </c>
      <c r="F739">
        <v>29</v>
      </c>
      <c r="G739">
        <f t="shared" si="33"/>
        <v>24</v>
      </c>
      <c r="H739">
        <f t="shared" si="34"/>
        <v>60</v>
      </c>
      <c r="I739" s="2">
        <f t="shared" si="35"/>
        <v>40</v>
      </c>
    </row>
    <row r="740" spans="1:9" x14ac:dyDescent="0.3">
      <c r="A740">
        <v>293</v>
      </c>
      <c r="B740" t="s">
        <v>93</v>
      </c>
      <c r="C740" s="2">
        <v>22</v>
      </c>
      <c r="D740" s="2">
        <v>36</v>
      </c>
      <c r="E740">
        <v>2</v>
      </c>
      <c r="F740">
        <v>47</v>
      </c>
      <c r="G740">
        <f t="shared" si="33"/>
        <v>28</v>
      </c>
      <c r="H740">
        <f t="shared" si="34"/>
        <v>72</v>
      </c>
      <c r="I740" s="2">
        <f t="shared" si="35"/>
        <v>38.888888888888893</v>
      </c>
    </row>
    <row r="741" spans="1:9" x14ac:dyDescent="0.3">
      <c r="A741">
        <v>294</v>
      </c>
      <c r="B741" t="s">
        <v>24</v>
      </c>
      <c r="C741" s="2">
        <v>19</v>
      </c>
      <c r="D741" s="2">
        <v>31</v>
      </c>
      <c r="E741">
        <v>2</v>
      </c>
      <c r="F741">
        <v>31</v>
      </c>
      <c r="G741">
        <f t="shared" si="33"/>
        <v>24</v>
      </c>
      <c r="H741">
        <f t="shared" si="34"/>
        <v>62</v>
      </c>
      <c r="I741" s="2">
        <f t="shared" si="35"/>
        <v>38.70967741935484</v>
      </c>
    </row>
    <row r="742" spans="1:9" x14ac:dyDescent="0.3">
      <c r="A742">
        <v>294</v>
      </c>
      <c r="B742" t="s">
        <v>93</v>
      </c>
      <c r="C742" s="2">
        <v>22</v>
      </c>
      <c r="D742" s="2">
        <v>36</v>
      </c>
      <c r="E742">
        <v>3</v>
      </c>
      <c r="F742">
        <v>13</v>
      </c>
      <c r="G742">
        <f t="shared" si="33"/>
        <v>42</v>
      </c>
      <c r="H742">
        <f t="shared" si="34"/>
        <v>108</v>
      </c>
      <c r="I742" s="2">
        <f t="shared" si="35"/>
        <v>38.888888888888893</v>
      </c>
    </row>
    <row r="743" spans="1:9" x14ac:dyDescent="0.3">
      <c r="A743">
        <v>294</v>
      </c>
      <c r="B743" t="s">
        <v>71</v>
      </c>
      <c r="C743" s="2">
        <v>10</v>
      </c>
      <c r="D743" s="2">
        <v>18</v>
      </c>
      <c r="E743">
        <v>3</v>
      </c>
      <c r="F743">
        <v>33</v>
      </c>
      <c r="G743">
        <f t="shared" si="33"/>
        <v>24</v>
      </c>
      <c r="H743">
        <f t="shared" si="34"/>
        <v>54</v>
      </c>
      <c r="I743" s="2">
        <f t="shared" si="35"/>
        <v>44.444444444444443</v>
      </c>
    </row>
    <row r="744" spans="1:9" x14ac:dyDescent="0.3">
      <c r="A744">
        <v>294</v>
      </c>
      <c r="B744" t="s">
        <v>53</v>
      </c>
      <c r="C744" s="2">
        <v>20</v>
      </c>
      <c r="D744" s="2">
        <v>34</v>
      </c>
      <c r="E744">
        <v>3</v>
      </c>
      <c r="F744">
        <v>9</v>
      </c>
      <c r="G744">
        <f t="shared" si="33"/>
        <v>42</v>
      </c>
      <c r="H744">
        <f t="shared" si="34"/>
        <v>102</v>
      </c>
      <c r="I744" s="2">
        <f t="shared" si="35"/>
        <v>41.17647058823529</v>
      </c>
    </row>
    <row r="745" spans="1:9" x14ac:dyDescent="0.3">
      <c r="A745">
        <v>295</v>
      </c>
      <c r="B745" t="s">
        <v>45</v>
      </c>
      <c r="C745" s="2">
        <v>19</v>
      </c>
      <c r="D745" s="2">
        <v>32</v>
      </c>
      <c r="E745">
        <v>1</v>
      </c>
      <c r="F745">
        <v>44</v>
      </c>
      <c r="G745">
        <f t="shared" si="33"/>
        <v>13</v>
      </c>
      <c r="H745">
        <f t="shared" si="34"/>
        <v>32</v>
      </c>
      <c r="I745" s="2">
        <f t="shared" si="35"/>
        <v>40.625</v>
      </c>
    </row>
    <row r="746" spans="1:9" x14ac:dyDescent="0.3">
      <c r="A746">
        <v>295</v>
      </c>
      <c r="B746" t="s">
        <v>50</v>
      </c>
      <c r="C746" s="2">
        <v>18</v>
      </c>
      <c r="D746" s="2">
        <v>30</v>
      </c>
      <c r="E746">
        <v>3</v>
      </c>
      <c r="F746">
        <v>35</v>
      </c>
      <c r="G746">
        <f t="shared" si="33"/>
        <v>36</v>
      </c>
      <c r="H746">
        <f t="shared" si="34"/>
        <v>90</v>
      </c>
      <c r="I746" s="2">
        <f t="shared" si="35"/>
        <v>40</v>
      </c>
    </row>
    <row r="747" spans="1:9" x14ac:dyDescent="0.3">
      <c r="A747">
        <v>295</v>
      </c>
      <c r="B747" t="s">
        <v>24</v>
      </c>
      <c r="C747" s="2">
        <v>19</v>
      </c>
      <c r="D747" s="2">
        <v>31</v>
      </c>
      <c r="E747">
        <v>2</v>
      </c>
      <c r="F747">
        <v>39</v>
      </c>
      <c r="G747">
        <f t="shared" si="33"/>
        <v>24</v>
      </c>
      <c r="H747">
        <f t="shared" si="34"/>
        <v>62</v>
      </c>
      <c r="I747" s="2">
        <f t="shared" si="35"/>
        <v>38.70967741935484</v>
      </c>
    </row>
    <row r="748" spans="1:9" x14ac:dyDescent="0.3">
      <c r="A748">
        <v>295</v>
      </c>
      <c r="B748" t="s">
        <v>90</v>
      </c>
      <c r="C748" s="2">
        <v>13</v>
      </c>
      <c r="D748" s="2">
        <v>21</v>
      </c>
      <c r="E748">
        <v>3</v>
      </c>
      <c r="F748">
        <v>59</v>
      </c>
      <c r="G748">
        <f t="shared" si="33"/>
        <v>24</v>
      </c>
      <c r="H748">
        <f t="shared" si="34"/>
        <v>63</v>
      </c>
      <c r="I748" s="2">
        <f t="shared" si="35"/>
        <v>38.095238095238095</v>
      </c>
    </row>
    <row r="749" spans="1:9" x14ac:dyDescent="0.3">
      <c r="A749">
        <v>296</v>
      </c>
      <c r="B749" t="s">
        <v>106</v>
      </c>
      <c r="C749" s="2">
        <v>14</v>
      </c>
      <c r="D749" s="2">
        <v>23</v>
      </c>
      <c r="E749">
        <v>1</v>
      </c>
      <c r="F749">
        <v>20</v>
      </c>
      <c r="G749">
        <f t="shared" si="33"/>
        <v>9</v>
      </c>
      <c r="H749">
        <f t="shared" si="34"/>
        <v>23</v>
      </c>
      <c r="I749" s="2">
        <f t="shared" si="35"/>
        <v>39.130434782608695</v>
      </c>
    </row>
    <row r="750" spans="1:9" x14ac:dyDescent="0.3">
      <c r="A750">
        <v>296</v>
      </c>
      <c r="B750" t="s">
        <v>93</v>
      </c>
      <c r="C750" s="2">
        <v>22</v>
      </c>
      <c r="D750" s="2">
        <v>36</v>
      </c>
      <c r="E750">
        <v>1</v>
      </c>
      <c r="F750">
        <v>26</v>
      </c>
      <c r="G750">
        <f t="shared" si="33"/>
        <v>14</v>
      </c>
      <c r="H750">
        <f t="shared" si="34"/>
        <v>36</v>
      </c>
      <c r="I750" s="2">
        <f t="shared" si="35"/>
        <v>38.888888888888893</v>
      </c>
    </row>
    <row r="751" spans="1:9" x14ac:dyDescent="0.3">
      <c r="A751">
        <v>297</v>
      </c>
      <c r="B751" t="s">
        <v>58</v>
      </c>
      <c r="C751" s="2">
        <v>17</v>
      </c>
      <c r="D751" s="2">
        <v>29</v>
      </c>
      <c r="E751">
        <v>2</v>
      </c>
      <c r="F751">
        <v>59</v>
      </c>
      <c r="G751">
        <f t="shared" si="33"/>
        <v>24</v>
      </c>
      <c r="H751">
        <f t="shared" si="34"/>
        <v>58</v>
      </c>
      <c r="I751" s="2">
        <f t="shared" si="35"/>
        <v>41.379310344827587</v>
      </c>
    </row>
    <row r="752" spans="1:9" x14ac:dyDescent="0.3">
      <c r="A752">
        <v>297</v>
      </c>
      <c r="B752" t="s">
        <v>71</v>
      </c>
      <c r="C752" s="2">
        <v>10</v>
      </c>
      <c r="D752" s="2">
        <v>18</v>
      </c>
      <c r="E752">
        <v>3</v>
      </c>
      <c r="F752">
        <v>13</v>
      </c>
      <c r="G752">
        <f t="shared" si="33"/>
        <v>24</v>
      </c>
      <c r="H752">
        <f t="shared" si="34"/>
        <v>54</v>
      </c>
      <c r="I752" s="2">
        <f t="shared" si="35"/>
        <v>44.444444444444443</v>
      </c>
    </row>
    <row r="753" spans="1:9" x14ac:dyDescent="0.3">
      <c r="A753">
        <v>297</v>
      </c>
      <c r="B753" t="s">
        <v>90</v>
      </c>
      <c r="C753" s="2">
        <v>13</v>
      </c>
      <c r="D753" s="2">
        <v>21</v>
      </c>
      <c r="E753">
        <v>3</v>
      </c>
      <c r="F753">
        <v>40</v>
      </c>
      <c r="G753">
        <f t="shared" si="33"/>
        <v>24</v>
      </c>
      <c r="H753">
        <f t="shared" si="34"/>
        <v>63</v>
      </c>
      <c r="I753" s="2">
        <f t="shared" si="35"/>
        <v>38.095238095238095</v>
      </c>
    </row>
    <row r="754" spans="1:9" x14ac:dyDescent="0.3">
      <c r="A754">
        <v>298</v>
      </c>
      <c r="B754" t="s">
        <v>102</v>
      </c>
      <c r="C754" s="2">
        <v>16</v>
      </c>
      <c r="D754" s="2">
        <v>27</v>
      </c>
      <c r="E754">
        <v>3</v>
      </c>
      <c r="F754">
        <v>46</v>
      </c>
      <c r="G754">
        <f t="shared" si="33"/>
        <v>33</v>
      </c>
      <c r="H754">
        <f t="shared" si="34"/>
        <v>81</v>
      </c>
      <c r="I754" s="2">
        <f t="shared" si="35"/>
        <v>40.74074074074074</v>
      </c>
    </row>
    <row r="755" spans="1:9" x14ac:dyDescent="0.3">
      <c r="A755">
        <v>298</v>
      </c>
      <c r="B755" t="s">
        <v>93</v>
      </c>
      <c r="C755" s="2">
        <v>22</v>
      </c>
      <c r="D755" s="2">
        <v>36</v>
      </c>
      <c r="E755">
        <v>3</v>
      </c>
      <c r="F755">
        <v>49</v>
      </c>
      <c r="G755">
        <f t="shared" si="33"/>
        <v>42</v>
      </c>
      <c r="H755">
        <f t="shared" si="34"/>
        <v>108</v>
      </c>
      <c r="I755" s="2">
        <f t="shared" si="35"/>
        <v>38.888888888888893</v>
      </c>
    </row>
    <row r="756" spans="1:9" x14ac:dyDescent="0.3">
      <c r="A756">
        <v>298</v>
      </c>
      <c r="B756" t="s">
        <v>47</v>
      </c>
      <c r="C756" s="2">
        <v>13</v>
      </c>
      <c r="D756" s="2">
        <v>22</v>
      </c>
      <c r="E756">
        <v>3</v>
      </c>
      <c r="F756">
        <v>46</v>
      </c>
      <c r="G756">
        <f t="shared" si="33"/>
        <v>27</v>
      </c>
      <c r="H756">
        <f t="shared" si="34"/>
        <v>66</v>
      </c>
      <c r="I756" s="2">
        <f t="shared" si="35"/>
        <v>40.909090909090914</v>
      </c>
    </row>
    <row r="757" spans="1:9" x14ac:dyDescent="0.3">
      <c r="A757">
        <v>299</v>
      </c>
      <c r="B757" t="s">
        <v>60</v>
      </c>
      <c r="C757" s="2">
        <v>12</v>
      </c>
      <c r="D757" s="2">
        <v>20</v>
      </c>
      <c r="E757">
        <v>1</v>
      </c>
      <c r="F757">
        <v>17</v>
      </c>
      <c r="G757">
        <f t="shared" si="33"/>
        <v>8</v>
      </c>
      <c r="H757">
        <f t="shared" si="34"/>
        <v>20</v>
      </c>
      <c r="I757" s="2">
        <f t="shared" si="35"/>
        <v>40</v>
      </c>
    </row>
    <row r="758" spans="1:9" x14ac:dyDescent="0.3">
      <c r="A758">
        <v>299</v>
      </c>
      <c r="B758" t="s">
        <v>93</v>
      </c>
      <c r="C758" s="2">
        <v>22</v>
      </c>
      <c r="D758" s="2">
        <v>36</v>
      </c>
      <c r="E758">
        <v>2</v>
      </c>
      <c r="F758">
        <v>55</v>
      </c>
      <c r="G758">
        <f t="shared" si="33"/>
        <v>28</v>
      </c>
      <c r="H758">
        <f t="shared" si="34"/>
        <v>72</v>
      </c>
      <c r="I758" s="2">
        <f t="shared" si="35"/>
        <v>38.888888888888893</v>
      </c>
    </row>
    <row r="759" spans="1:9" x14ac:dyDescent="0.3">
      <c r="A759">
        <v>299</v>
      </c>
      <c r="B759" t="s">
        <v>18</v>
      </c>
      <c r="C759" s="2">
        <v>14</v>
      </c>
      <c r="D759" s="2">
        <v>24</v>
      </c>
      <c r="E759">
        <v>3</v>
      </c>
      <c r="F759">
        <v>15</v>
      </c>
      <c r="G759">
        <f t="shared" si="33"/>
        <v>30</v>
      </c>
      <c r="H759">
        <f t="shared" si="34"/>
        <v>72</v>
      </c>
      <c r="I759" s="2">
        <f t="shared" si="35"/>
        <v>41.666666666666671</v>
      </c>
    </row>
    <row r="760" spans="1:9" x14ac:dyDescent="0.3">
      <c r="A760">
        <v>299</v>
      </c>
      <c r="B760" t="s">
        <v>71</v>
      </c>
      <c r="C760" s="2">
        <v>10</v>
      </c>
      <c r="D760" s="2">
        <v>18</v>
      </c>
      <c r="E760">
        <v>1</v>
      </c>
      <c r="F760">
        <v>26</v>
      </c>
      <c r="G760">
        <f t="shared" si="33"/>
        <v>8</v>
      </c>
      <c r="H760">
        <f t="shared" si="34"/>
        <v>18</v>
      </c>
      <c r="I760" s="2">
        <f t="shared" si="35"/>
        <v>44.444444444444443</v>
      </c>
    </row>
    <row r="761" spans="1:9" x14ac:dyDescent="0.3">
      <c r="A761">
        <v>300</v>
      </c>
      <c r="B761" t="s">
        <v>30</v>
      </c>
      <c r="C761" s="2">
        <v>25</v>
      </c>
      <c r="D761" s="2">
        <v>40</v>
      </c>
      <c r="E761">
        <v>3</v>
      </c>
      <c r="F761">
        <v>54</v>
      </c>
      <c r="G761">
        <f t="shared" si="33"/>
        <v>45</v>
      </c>
      <c r="H761">
        <f t="shared" si="34"/>
        <v>120</v>
      </c>
      <c r="I761" s="2">
        <f t="shared" si="35"/>
        <v>37.5</v>
      </c>
    </row>
    <row r="762" spans="1:9" x14ac:dyDescent="0.3">
      <c r="A762">
        <v>300</v>
      </c>
      <c r="B762" t="s">
        <v>71</v>
      </c>
      <c r="C762" s="2">
        <v>10</v>
      </c>
      <c r="D762" s="2">
        <v>18</v>
      </c>
      <c r="E762">
        <v>3</v>
      </c>
      <c r="F762">
        <v>14</v>
      </c>
      <c r="G762">
        <f t="shared" si="33"/>
        <v>24</v>
      </c>
      <c r="H762">
        <f t="shared" si="34"/>
        <v>54</v>
      </c>
      <c r="I762" s="2">
        <f t="shared" si="35"/>
        <v>44.444444444444443</v>
      </c>
    </row>
    <row r="763" spans="1:9" x14ac:dyDescent="0.3">
      <c r="A763">
        <v>300</v>
      </c>
      <c r="B763" t="s">
        <v>74</v>
      </c>
      <c r="C763" s="2">
        <v>15</v>
      </c>
      <c r="D763" s="2">
        <v>26</v>
      </c>
      <c r="E763">
        <v>1</v>
      </c>
      <c r="F763">
        <v>22</v>
      </c>
      <c r="G763">
        <f t="shared" si="33"/>
        <v>11</v>
      </c>
      <c r="H763">
        <f t="shared" si="34"/>
        <v>26</v>
      </c>
      <c r="I763" s="2">
        <f t="shared" si="35"/>
        <v>42.307692307692307</v>
      </c>
    </row>
    <row r="764" spans="1:9" x14ac:dyDescent="0.3">
      <c r="A764">
        <v>300</v>
      </c>
      <c r="B764" t="s">
        <v>50</v>
      </c>
      <c r="C764" s="2">
        <v>18</v>
      </c>
      <c r="D764" s="2">
        <v>30</v>
      </c>
      <c r="E764">
        <v>3</v>
      </c>
      <c r="F764">
        <v>28</v>
      </c>
      <c r="G764">
        <f t="shared" si="33"/>
        <v>36</v>
      </c>
      <c r="H764">
        <f t="shared" si="34"/>
        <v>90</v>
      </c>
      <c r="I764" s="2">
        <f t="shared" si="35"/>
        <v>40</v>
      </c>
    </row>
    <row r="765" spans="1:9" x14ac:dyDescent="0.3">
      <c r="A765">
        <v>301</v>
      </c>
      <c r="B765" t="s">
        <v>24</v>
      </c>
      <c r="C765" s="2">
        <v>19</v>
      </c>
      <c r="D765" s="2">
        <v>31</v>
      </c>
      <c r="E765">
        <v>3</v>
      </c>
      <c r="F765">
        <v>23</v>
      </c>
      <c r="G765">
        <f t="shared" si="33"/>
        <v>36</v>
      </c>
      <c r="H765">
        <f t="shared" si="34"/>
        <v>93</v>
      </c>
      <c r="I765" s="2">
        <f t="shared" si="35"/>
        <v>38.70967741935484</v>
      </c>
    </row>
    <row r="766" spans="1:9" x14ac:dyDescent="0.3">
      <c r="A766">
        <v>301</v>
      </c>
      <c r="B766" t="s">
        <v>74</v>
      </c>
      <c r="C766" s="2">
        <v>15</v>
      </c>
      <c r="D766" s="2">
        <v>26</v>
      </c>
      <c r="E766">
        <v>2</v>
      </c>
      <c r="F766">
        <v>57</v>
      </c>
      <c r="G766">
        <f t="shared" si="33"/>
        <v>22</v>
      </c>
      <c r="H766">
        <f t="shared" si="34"/>
        <v>52</v>
      </c>
      <c r="I766" s="2">
        <f t="shared" si="35"/>
        <v>42.307692307692307</v>
      </c>
    </row>
    <row r="767" spans="1:9" x14ac:dyDescent="0.3">
      <c r="A767">
        <v>301</v>
      </c>
      <c r="B767" t="s">
        <v>58</v>
      </c>
      <c r="C767" s="2">
        <v>17</v>
      </c>
      <c r="D767" s="2">
        <v>29</v>
      </c>
      <c r="E767">
        <v>2</v>
      </c>
      <c r="F767">
        <v>49</v>
      </c>
      <c r="G767">
        <f t="shared" si="33"/>
        <v>24</v>
      </c>
      <c r="H767">
        <f t="shared" si="34"/>
        <v>58</v>
      </c>
      <c r="I767" s="2">
        <f t="shared" si="35"/>
        <v>41.379310344827587</v>
      </c>
    </row>
    <row r="768" spans="1:9" x14ac:dyDescent="0.3">
      <c r="A768">
        <v>301</v>
      </c>
      <c r="B768" t="s">
        <v>60</v>
      </c>
      <c r="C768" s="2">
        <v>12</v>
      </c>
      <c r="D768" s="2">
        <v>20</v>
      </c>
      <c r="E768">
        <v>1</v>
      </c>
      <c r="F768">
        <v>54</v>
      </c>
      <c r="G768">
        <f t="shared" si="33"/>
        <v>8</v>
      </c>
      <c r="H768">
        <f t="shared" si="34"/>
        <v>20</v>
      </c>
      <c r="I768" s="2">
        <f t="shared" si="35"/>
        <v>40</v>
      </c>
    </row>
    <row r="769" spans="1:9" x14ac:dyDescent="0.3">
      <c r="A769">
        <v>302</v>
      </c>
      <c r="B769" t="s">
        <v>45</v>
      </c>
      <c r="C769" s="2">
        <v>19</v>
      </c>
      <c r="D769" s="2">
        <v>32</v>
      </c>
      <c r="E769">
        <v>3</v>
      </c>
      <c r="F769">
        <v>15</v>
      </c>
      <c r="G769">
        <f t="shared" si="33"/>
        <v>39</v>
      </c>
      <c r="H769">
        <f t="shared" si="34"/>
        <v>96</v>
      </c>
      <c r="I769" s="2">
        <f t="shared" si="35"/>
        <v>40.625</v>
      </c>
    </row>
    <row r="770" spans="1:9" x14ac:dyDescent="0.3">
      <c r="A770">
        <v>303</v>
      </c>
      <c r="B770" t="s">
        <v>60</v>
      </c>
      <c r="C770" s="2">
        <v>12</v>
      </c>
      <c r="D770" s="2">
        <v>20</v>
      </c>
      <c r="E770">
        <v>2</v>
      </c>
      <c r="F770">
        <v>13</v>
      </c>
      <c r="G770">
        <f t="shared" ref="G770:G833" si="36">SUM(D770-C770)*E770</f>
        <v>16</v>
      </c>
      <c r="H770">
        <f t="shared" ref="H770:H833" si="37">(D770*E770)</f>
        <v>40</v>
      </c>
      <c r="I770" s="2">
        <f t="shared" ref="I770:I833" si="38">(G770/H770*100)</f>
        <v>40</v>
      </c>
    </row>
    <row r="771" spans="1:9" x14ac:dyDescent="0.3">
      <c r="A771">
        <v>303</v>
      </c>
      <c r="B771" t="s">
        <v>30</v>
      </c>
      <c r="C771" s="2">
        <v>25</v>
      </c>
      <c r="D771" s="2">
        <v>40</v>
      </c>
      <c r="E771">
        <v>3</v>
      </c>
      <c r="F771">
        <v>16</v>
      </c>
      <c r="G771">
        <f t="shared" si="36"/>
        <v>45</v>
      </c>
      <c r="H771">
        <f t="shared" si="37"/>
        <v>120</v>
      </c>
      <c r="I771" s="2">
        <f t="shared" si="38"/>
        <v>37.5</v>
      </c>
    </row>
    <row r="772" spans="1:9" x14ac:dyDescent="0.3">
      <c r="A772">
        <v>303</v>
      </c>
      <c r="B772" t="s">
        <v>74</v>
      </c>
      <c r="C772" s="2">
        <v>15</v>
      </c>
      <c r="D772" s="2">
        <v>26</v>
      </c>
      <c r="E772">
        <v>1</v>
      </c>
      <c r="F772">
        <v>56</v>
      </c>
      <c r="G772">
        <f t="shared" si="36"/>
        <v>11</v>
      </c>
      <c r="H772">
        <f t="shared" si="37"/>
        <v>26</v>
      </c>
      <c r="I772" s="2">
        <f t="shared" si="38"/>
        <v>42.307692307692307</v>
      </c>
    </row>
    <row r="773" spans="1:9" x14ac:dyDescent="0.3">
      <c r="A773">
        <v>303</v>
      </c>
      <c r="B773" t="s">
        <v>18</v>
      </c>
      <c r="C773" s="2">
        <v>14</v>
      </c>
      <c r="D773" s="2">
        <v>24</v>
      </c>
      <c r="E773">
        <v>1</v>
      </c>
      <c r="F773">
        <v>7</v>
      </c>
      <c r="G773">
        <f t="shared" si="36"/>
        <v>10</v>
      </c>
      <c r="H773">
        <f t="shared" si="37"/>
        <v>24</v>
      </c>
      <c r="I773" s="2">
        <f t="shared" si="38"/>
        <v>41.666666666666671</v>
      </c>
    </row>
    <row r="774" spans="1:9" x14ac:dyDescent="0.3">
      <c r="A774">
        <v>304</v>
      </c>
      <c r="B774" t="s">
        <v>45</v>
      </c>
      <c r="C774" s="2">
        <v>19</v>
      </c>
      <c r="D774" s="2">
        <v>32</v>
      </c>
      <c r="E774">
        <v>2</v>
      </c>
      <c r="F774">
        <v>9</v>
      </c>
      <c r="G774">
        <f t="shared" si="36"/>
        <v>26</v>
      </c>
      <c r="H774">
        <f t="shared" si="37"/>
        <v>64</v>
      </c>
      <c r="I774" s="2">
        <f t="shared" si="38"/>
        <v>40.625</v>
      </c>
    </row>
    <row r="775" spans="1:9" x14ac:dyDescent="0.3">
      <c r="A775">
        <v>304</v>
      </c>
      <c r="B775" t="s">
        <v>90</v>
      </c>
      <c r="C775" s="2">
        <v>13</v>
      </c>
      <c r="D775" s="2">
        <v>21</v>
      </c>
      <c r="E775">
        <v>2</v>
      </c>
      <c r="F775">
        <v>7</v>
      </c>
      <c r="G775">
        <f t="shared" si="36"/>
        <v>16</v>
      </c>
      <c r="H775">
        <f t="shared" si="37"/>
        <v>42</v>
      </c>
      <c r="I775" s="2">
        <f t="shared" si="38"/>
        <v>38.095238095238095</v>
      </c>
    </row>
    <row r="776" spans="1:9" x14ac:dyDescent="0.3">
      <c r="A776">
        <v>304</v>
      </c>
      <c r="B776" t="s">
        <v>30</v>
      </c>
      <c r="C776" s="2">
        <v>25</v>
      </c>
      <c r="D776" s="2">
        <v>40</v>
      </c>
      <c r="E776">
        <v>2</v>
      </c>
      <c r="F776">
        <v>48</v>
      </c>
      <c r="G776">
        <f t="shared" si="36"/>
        <v>30</v>
      </c>
      <c r="H776">
        <f t="shared" si="37"/>
        <v>80</v>
      </c>
      <c r="I776" s="2">
        <f t="shared" si="38"/>
        <v>37.5</v>
      </c>
    </row>
    <row r="777" spans="1:9" x14ac:dyDescent="0.3">
      <c r="A777">
        <v>304</v>
      </c>
      <c r="B777" t="s">
        <v>24</v>
      </c>
      <c r="C777" s="2">
        <v>19</v>
      </c>
      <c r="D777" s="2">
        <v>31</v>
      </c>
      <c r="E777">
        <v>3</v>
      </c>
      <c r="F777">
        <v>21</v>
      </c>
      <c r="G777">
        <f t="shared" si="36"/>
        <v>36</v>
      </c>
      <c r="H777">
        <f t="shared" si="37"/>
        <v>93</v>
      </c>
      <c r="I777" s="2">
        <f t="shared" si="38"/>
        <v>38.70967741935484</v>
      </c>
    </row>
    <row r="778" spans="1:9" x14ac:dyDescent="0.3">
      <c r="A778">
        <v>305</v>
      </c>
      <c r="B778" t="s">
        <v>41</v>
      </c>
      <c r="C778" s="2">
        <v>21</v>
      </c>
      <c r="D778" s="2">
        <v>35</v>
      </c>
      <c r="E778">
        <v>3</v>
      </c>
      <c r="F778">
        <v>17</v>
      </c>
      <c r="G778">
        <f t="shared" si="36"/>
        <v>42</v>
      </c>
      <c r="H778">
        <f t="shared" si="37"/>
        <v>105</v>
      </c>
      <c r="I778" s="2">
        <f t="shared" si="38"/>
        <v>40</v>
      </c>
    </row>
    <row r="779" spans="1:9" x14ac:dyDescent="0.3">
      <c r="A779">
        <v>305</v>
      </c>
      <c r="B779" t="s">
        <v>106</v>
      </c>
      <c r="C779" s="2">
        <v>14</v>
      </c>
      <c r="D779" s="2">
        <v>23</v>
      </c>
      <c r="E779">
        <v>1</v>
      </c>
      <c r="F779">
        <v>48</v>
      </c>
      <c r="G779">
        <f t="shared" si="36"/>
        <v>9</v>
      </c>
      <c r="H779">
        <f t="shared" si="37"/>
        <v>23</v>
      </c>
      <c r="I779" s="2">
        <f t="shared" si="38"/>
        <v>39.130434782608695</v>
      </c>
    </row>
    <row r="780" spans="1:9" x14ac:dyDescent="0.3">
      <c r="A780">
        <v>306</v>
      </c>
      <c r="B780" t="s">
        <v>45</v>
      </c>
      <c r="C780" s="2">
        <v>19</v>
      </c>
      <c r="D780" s="2">
        <v>32</v>
      </c>
      <c r="E780">
        <v>1</v>
      </c>
      <c r="F780">
        <v>21</v>
      </c>
      <c r="G780">
        <f t="shared" si="36"/>
        <v>13</v>
      </c>
      <c r="H780">
        <f t="shared" si="37"/>
        <v>32</v>
      </c>
      <c r="I780" s="2">
        <f t="shared" si="38"/>
        <v>40.625</v>
      </c>
    </row>
    <row r="781" spans="1:9" x14ac:dyDescent="0.3">
      <c r="A781">
        <v>307</v>
      </c>
      <c r="B781" t="s">
        <v>90</v>
      </c>
      <c r="C781" s="2">
        <v>13</v>
      </c>
      <c r="D781" s="2">
        <v>21</v>
      </c>
      <c r="E781">
        <v>3</v>
      </c>
      <c r="F781">
        <v>39</v>
      </c>
      <c r="G781">
        <f t="shared" si="36"/>
        <v>24</v>
      </c>
      <c r="H781">
        <f t="shared" si="37"/>
        <v>63</v>
      </c>
      <c r="I781" s="2">
        <f t="shared" si="38"/>
        <v>38.095238095238095</v>
      </c>
    </row>
    <row r="782" spans="1:9" x14ac:dyDescent="0.3">
      <c r="A782">
        <v>308</v>
      </c>
      <c r="B782" t="s">
        <v>53</v>
      </c>
      <c r="C782" s="2">
        <v>20</v>
      </c>
      <c r="D782" s="2">
        <v>34</v>
      </c>
      <c r="E782">
        <v>1</v>
      </c>
      <c r="F782">
        <v>44</v>
      </c>
      <c r="G782">
        <f t="shared" si="36"/>
        <v>14</v>
      </c>
      <c r="H782">
        <f t="shared" si="37"/>
        <v>34</v>
      </c>
      <c r="I782" s="2">
        <f t="shared" si="38"/>
        <v>41.17647058823529</v>
      </c>
    </row>
    <row r="783" spans="1:9" x14ac:dyDescent="0.3">
      <c r="A783">
        <v>308</v>
      </c>
      <c r="B783" t="s">
        <v>41</v>
      </c>
      <c r="C783" s="2">
        <v>21</v>
      </c>
      <c r="D783" s="2">
        <v>35</v>
      </c>
      <c r="E783">
        <v>2</v>
      </c>
      <c r="F783">
        <v>41</v>
      </c>
      <c r="G783">
        <f t="shared" si="36"/>
        <v>28</v>
      </c>
      <c r="H783">
        <f t="shared" si="37"/>
        <v>70</v>
      </c>
      <c r="I783" s="2">
        <f t="shared" si="38"/>
        <v>40</v>
      </c>
    </row>
    <row r="784" spans="1:9" x14ac:dyDescent="0.3">
      <c r="A784">
        <v>308</v>
      </c>
      <c r="B784" t="s">
        <v>24</v>
      </c>
      <c r="C784" s="2">
        <v>19</v>
      </c>
      <c r="D784" s="2">
        <v>31</v>
      </c>
      <c r="E784">
        <v>2</v>
      </c>
      <c r="F784">
        <v>42</v>
      </c>
      <c r="G784">
        <f t="shared" si="36"/>
        <v>24</v>
      </c>
      <c r="H784">
        <f t="shared" si="37"/>
        <v>62</v>
      </c>
      <c r="I784" s="2">
        <f t="shared" si="38"/>
        <v>38.70967741935484</v>
      </c>
    </row>
    <row r="785" spans="1:9" x14ac:dyDescent="0.3">
      <c r="A785">
        <v>308</v>
      </c>
      <c r="B785" t="s">
        <v>55</v>
      </c>
      <c r="C785" s="2">
        <v>16</v>
      </c>
      <c r="D785" s="2">
        <v>28</v>
      </c>
      <c r="E785">
        <v>2</v>
      </c>
      <c r="F785">
        <v>59</v>
      </c>
      <c r="G785">
        <f t="shared" si="36"/>
        <v>24</v>
      </c>
      <c r="H785">
        <f t="shared" si="37"/>
        <v>56</v>
      </c>
      <c r="I785" s="2">
        <f t="shared" si="38"/>
        <v>42.857142857142854</v>
      </c>
    </row>
    <row r="786" spans="1:9" x14ac:dyDescent="0.3">
      <c r="A786">
        <v>309</v>
      </c>
      <c r="B786" t="s">
        <v>30</v>
      </c>
      <c r="C786" s="2">
        <v>25</v>
      </c>
      <c r="D786" s="2">
        <v>40</v>
      </c>
      <c r="E786">
        <v>1</v>
      </c>
      <c r="F786">
        <v>29</v>
      </c>
      <c r="G786">
        <f t="shared" si="36"/>
        <v>15</v>
      </c>
      <c r="H786">
        <f t="shared" si="37"/>
        <v>40</v>
      </c>
      <c r="I786" s="2">
        <f t="shared" si="38"/>
        <v>37.5</v>
      </c>
    </row>
    <row r="787" spans="1:9" x14ac:dyDescent="0.3">
      <c r="A787">
        <v>309</v>
      </c>
      <c r="B787" t="s">
        <v>24</v>
      </c>
      <c r="C787" s="2">
        <v>19</v>
      </c>
      <c r="D787" s="2">
        <v>31</v>
      </c>
      <c r="E787">
        <v>2</v>
      </c>
      <c r="F787">
        <v>43</v>
      </c>
      <c r="G787">
        <f t="shared" si="36"/>
        <v>24</v>
      </c>
      <c r="H787">
        <f t="shared" si="37"/>
        <v>62</v>
      </c>
      <c r="I787" s="2">
        <f t="shared" si="38"/>
        <v>38.70967741935484</v>
      </c>
    </row>
    <row r="788" spans="1:9" x14ac:dyDescent="0.3">
      <c r="A788">
        <v>309</v>
      </c>
      <c r="B788" t="s">
        <v>41</v>
      </c>
      <c r="C788" s="2">
        <v>21</v>
      </c>
      <c r="D788" s="2">
        <v>35</v>
      </c>
      <c r="E788">
        <v>2</v>
      </c>
      <c r="F788">
        <v>51</v>
      </c>
      <c r="G788">
        <f t="shared" si="36"/>
        <v>28</v>
      </c>
      <c r="H788">
        <f t="shared" si="37"/>
        <v>70</v>
      </c>
      <c r="I788" s="2">
        <f t="shared" si="38"/>
        <v>40</v>
      </c>
    </row>
    <row r="789" spans="1:9" x14ac:dyDescent="0.3">
      <c r="A789">
        <v>310</v>
      </c>
      <c r="B789" t="s">
        <v>74</v>
      </c>
      <c r="C789" s="2">
        <v>15</v>
      </c>
      <c r="D789" s="2">
        <v>26</v>
      </c>
      <c r="E789">
        <v>3</v>
      </c>
      <c r="F789">
        <v>43</v>
      </c>
      <c r="G789">
        <f t="shared" si="36"/>
        <v>33</v>
      </c>
      <c r="H789">
        <f t="shared" si="37"/>
        <v>78</v>
      </c>
      <c r="I789" s="2">
        <f t="shared" si="38"/>
        <v>42.307692307692307</v>
      </c>
    </row>
    <row r="790" spans="1:9" x14ac:dyDescent="0.3">
      <c r="A790">
        <v>310</v>
      </c>
      <c r="B790" t="s">
        <v>50</v>
      </c>
      <c r="C790" s="2">
        <v>18</v>
      </c>
      <c r="D790" s="2">
        <v>30</v>
      </c>
      <c r="E790">
        <v>2</v>
      </c>
      <c r="F790">
        <v>54</v>
      </c>
      <c r="G790">
        <f t="shared" si="36"/>
        <v>24</v>
      </c>
      <c r="H790">
        <f t="shared" si="37"/>
        <v>60</v>
      </c>
      <c r="I790" s="2">
        <f t="shared" si="38"/>
        <v>40</v>
      </c>
    </row>
    <row r="791" spans="1:9" x14ac:dyDescent="0.3">
      <c r="A791">
        <v>311</v>
      </c>
      <c r="B791" t="s">
        <v>18</v>
      </c>
      <c r="C791" s="2">
        <v>14</v>
      </c>
      <c r="D791" s="2">
        <v>24</v>
      </c>
      <c r="E791">
        <v>1</v>
      </c>
      <c r="F791">
        <v>46</v>
      </c>
      <c r="G791">
        <f t="shared" si="36"/>
        <v>10</v>
      </c>
      <c r="H791">
        <f t="shared" si="37"/>
        <v>24</v>
      </c>
      <c r="I791" s="2">
        <f t="shared" si="38"/>
        <v>41.666666666666671</v>
      </c>
    </row>
    <row r="792" spans="1:9" x14ac:dyDescent="0.3">
      <c r="A792">
        <v>311</v>
      </c>
      <c r="B792" t="s">
        <v>58</v>
      </c>
      <c r="C792" s="2">
        <v>17</v>
      </c>
      <c r="D792" s="2">
        <v>29</v>
      </c>
      <c r="E792">
        <v>1</v>
      </c>
      <c r="F792">
        <v>28</v>
      </c>
      <c r="G792">
        <f t="shared" si="36"/>
        <v>12</v>
      </c>
      <c r="H792">
        <f t="shared" si="37"/>
        <v>29</v>
      </c>
      <c r="I792" s="2">
        <f t="shared" si="38"/>
        <v>41.379310344827587</v>
      </c>
    </row>
    <row r="793" spans="1:9" x14ac:dyDescent="0.3">
      <c r="A793">
        <v>312</v>
      </c>
      <c r="B793" t="s">
        <v>45</v>
      </c>
      <c r="C793" s="2">
        <v>19</v>
      </c>
      <c r="D793" s="2">
        <v>32</v>
      </c>
      <c r="E793">
        <v>2</v>
      </c>
      <c r="F793">
        <v>45</v>
      </c>
      <c r="G793">
        <f t="shared" si="36"/>
        <v>26</v>
      </c>
      <c r="H793">
        <f t="shared" si="37"/>
        <v>64</v>
      </c>
      <c r="I793" s="2">
        <f t="shared" si="38"/>
        <v>40.625</v>
      </c>
    </row>
    <row r="794" spans="1:9" x14ac:dyDescent="0.3">
      <c r="A794">
        <v>312</v>
      </c>
      <c r="B794" t="s">
        <v>41</v>
      </c>
      <c r="C794" s="2">
        <v>21</v>
      </c>
      <c r="D794" s="2">
        <v>35</v>
      </c>
      <c r="E794">
        <v>2</v>
      </c>
      <c r="F794">
        <v>10</v>
      </c>
      <c r="G794">
        <f t="shared" si="36"/>
        <v>28</v>
      </c>
      <c r="H794">
        <f t="shared" si="37"/>
        <v>70</v>
      </c>
      <c r="I794" s="2">
        <f t="shared" si="38"/>
        <v>40</v>
      </c>
    </row>
    <row r="795" spans="1:9" x14ac:dyDescent="0.3">
      <c r="A795">
        <v>313</v>
      </c>
      <c r="B795" t="s">
        <v>38</v>
      </c>
      <c r="C795" s="2">
        <v>11</v>
      </c>
      <c r="D795" s="2">
        <v>19</v>
      </c>
      <c r="E795">
        <v>2</v>
      </c>
      <c r="F795">
        <v>27</v>
      </c>
      <c r="G795">
        <f t="shared" si="36"/>
        <v>16</v>
      </c>
      <c r="H795">
        <f t="shared" si="37"/>
        <v>38</v>
      </c>
      <c r="I795" s="2">
        <f t="shared" si="38"/>
        <v>42.105263157894733</v>
      </c>
    </row>
    <row r="796" spans="1:9" x14ac:dyDescent="0.3">
      <c r="A796">
        <v>313</v>
      </c>
      <c r="B796" t="s">
        <v>24</v>
      </c>
      <c r="C796" s="2">
        <v>19</v>
      </c>
      <c r="D796" s="2">
        <v>31</v>
      </c>
      <c r="E796">
        <v>2</v>
      </c>
      <c r="F796">
        <v>38</v>
      </c>
      <c r="G796">
        <f t="shared" si="36"/>
        <v>24</v>
      </c>
      <c r="H796">
        <f t="shared" si="37"/>
        <v>62</v>
      </c>
      <c r="I796" s="2">
        <f t="shared" si="38"/>
        <v>38.70967741935484</v>
      </c>
    </row>
    <row r="797" spans="1:9" x14ac:dyDescent="0.3">
      <c r="A797">
        <v>313</v>
      </c>
      <c r="B797" t="s">
        <v>93</v>
      </c>
      <c r="C797" s="2">
        <v>22</v>
      </c>
      <c r="D797" s="2">
        <v>36</v>
      </c>
      <c r="E797">
        <v>3</v>
      </c>
      <c r="F797">
        <v>26</v>
      </c>
      <c r="G797">
        <f t="shared" si="36"/>
        <v>42</v>
      </c>
      <c r="H797">
        <f t="shared" si="37"/>
        <v>108</v>
      </c>
      <c r="I797" s="2">
        <f t="shared" si="38"/>
        <v>38.888888888888893</v>
      </c>
    </row>
    <row r="798" spans="1:9" x14ac:dyDescent="0.3">
      <c r="A798">
        <v>313</v>
      </c>
      <c r="B798" t="s">
        <v>18</v>
      </c>
      <c r="C798" s="2">
        <v>14</v>
      </c>
      <c r="D798" s="2">
        <v>24</v>
      </c>
      <c r="E798">
        <v>1</v>
      </c>
      <c r="F798">
        <v>15</v>
      </c>
      <c r="G798">
        <f t="shared" si="36"/>
        <v>10</v>
      </c>
      <c r="H798">
        <f t="shared" si="37"/>
        <v>24</v>
      </c>
      <c r="I798" s="2">
        <f t="shared" si="38"/>
        <v>41.666666666666671</v>
      </c>
    </row>
    <row r="799" spans="1:9" x14ac:dyDescent="0.3">
      <c r="A799">
        <v>314</v>
      </c>
      <c r="B799" t="s">
        <v>102</v>
      </c>
      <c r="C799" s="2">
        <v>16</v>
      </c>
      <c r="D799" s="2">
        <v>27</v>
      </c>
      <c r="E799">
        <v>1</v>
      </c>
      <c r="F799">
        <v>5</v>
      </c>
      <c r="G799">
        <f t="shared" si="36"/>
        <v>11</v>
      </c>
      <c r="H799">
        <f t="shared" si="37"/>
        <v>27</v>
      </c>
      <c r="I799" s="2">
        <f t="shared" si="38"/>
        <v>40.74074074074074</v>
      </c>
    </row>
    <row r="800" spans="1:9" x14ac:dyDescent="0.3">
      <c r="A800">
        <v>315</v>
      </c>
      <c r="B800" t="s">
        <v>81</v>
      </c>
      <c r="C800" s="2">
        <v>15</v>
      </c>
      <c r="D800" s="2">
        <v>25</v>
      </c>
      <c r="E800">
        <v>1</v>
      </c>
      <c r="F800">
        <v>16</v>
      </c>
      <c r="G800">
        <f t="shared" si="36"/>
        <v>10</v>
      </c>
      <c r="H800">
        <f t="shared" si="37"/>
        <v>25</v>
      </c>
      <c r="I800" s="2">
        <f t="shared" si="38"/>
        <v>40</v>
      </c>
    </row>
    <row r="801" spans="1:9" x14ac:dyDescent="0.3">
      <c r="A801">
        <v>315</v>
      </c>
      <c r="B801" t="s">
        <v>55</v>
      </c>
      <c r="C801" s="2">
        <v>16</v>
      </c>
      <c r="D801" s="2">
        <v>28</v>
      </c>
      <c r="E801">
        <v>1</v>
      </c>
      <c r="F801">
        <v>7</v>
      </c>
      <c r="G801">
        <f t="shared" si="36"/>
        <v>12</v>
      </c>
      <c r="H801">
        <f t="shared" si="37"/>
        <v>28</v>
      </c>
      <c r="I801" s="2">
        <f t="shared" si="38"/>
        <v>42.857142857142854</v>
      </c>
    </row>
    <row r="802" spans="1:9" x14ac:dyDescent="0.3">
      <c r="A802">
        <v>315</v>
      </c>
      <c r="B802" t="s">
        <v>58</v>
      </c>
      <c r="C802" s="2">
        <v>17</v>
      </c>
      <c r="D802" s="2">
        <v>29</v>
      </c>
      <c r="E802">
        <v>3</v>
      </c>
      <c r="F802">
        <v>52</v>
      </c>
      <c r="G802">
        <f t="shared" si="36"/>
        <v>36</v>
      </c>
      <c r="H802">
        <f t="shared" si="37"/>
        <v>87</v>
      </c>
      <c r="I802" s="2">
        <f t="shared" si="38"/>
        <v>41.379310344827587</v>
      </c>
    </row>
    <row r="803" spans="1:9" x14ac:dyDescent="0.3">
      <c r="A803">
        <v>315</v>
      </c>
      <c r="B803" t="s">
        <v>90</v>
      </c>
      <c r="C803" s="2">
        <v>13</v>
      </c>
      <c r="D803" s="2">
        <v>21</v>
      </c>
      <c r="E803">
        <v>1</v>
      </c>
      <c r="F803">
        <v>51</v>
      </c>
      <c r="G803">
        <f t="shared" si="36"/>
        <v>8</v>
      </c>
      <c r="H803">
        <f t="shared" si="37"/>
        <v>21</v>
      </c>
      <c r="I803" s="2">
        <f t="shared" si="38"/>
        <v>38.095238095238095</v>
      </c>
    </row>
    <row r="804" spans="1:9" x14ac:dyDescent="0.3">
      <c r="A804">
        <v>316</v>
      </c>
      <c r="B804" t="s">
        <v>71</v>
      </c>
      <c r="C804" s="2">
        <v>10</v>
      </c>
      <c r="D804" s="2">
        <v>18</v>
      </c>
      <c r="E804">
        <v>1</v>
      </c>
      <c r="F804">
        <v>30</v>
      </c>
      <c r="G804">
        <f t="shared" si="36"/>
        <v>8</v>
      </c>
      <c r="H804">
        <f t="shared" si="37"/>
        <v>18</v>
      </c>
      <c r="I804" s="2">
        <f t="shared" si="38"/>
        <v>44.444444444444443</v>
      </c>
    </row>
    <row r="805" spans="1:9" x14ac:dyDescent="0.3">
      <c r="A805">
        <v>316</v>
      </c>
      <c r="B805" t="s">
        <v>90</v>
      </c>
      <c r="C805" s="2">
        <v>13</v>
      </c>
      <c r="D805" s="2">
        <v>21</v>
      </c>
      <c r="E805">
        <v>1</v>
      </c>
      <c r="F805">
        <v>23</v>
      </c>
      <c r="G805">
        <f t="shared" si="36"/>
        <v>8</v>
      </c>
      <c r="H805">
        <f t="shared" si="37"/>
        <v>21</v>
      </c>
      <c r="I805" s="2">
        <f t="shared" si="38"/>
        <v>38.095238095238095</v>
      </c>
    </row>
    <row r="806" spans="1:9" x14ac:dyDescent="0.3">
      <c r="A806">
        <v>316</v>
      </c>
      <c r="B806" t="s">
        <v>102</v>
      </c>
      <c r="C806" s="2">
        <v>16</v>
      </c>
      <c r="D806" s="2">
        <v>27</v>
      </c>
      <c r="E806">
        <v>3</v>
      </c>
      <c r="F806">
        <v>53</v>
      </c>
      <c r="G806">
        <f t="shared" si="36"/>
        <v>33</v>
      </c>
      <c r="H806">
        <f t="shared" si="37"/>
        <v>81</v>
      </c>
      <c r="I806" s="2">
        <f t="shared" si="38"/>
        <v>40.74074074074074</v>
      </c>
    </row>
    <row r="807" spans="1:9" x14ac:dyDescent="0.3">
      <c r="A807">
        <v>316</v>
      </c>
      <c r="B807" t="s">
        <v>30</v>
      </c>
      <c r="C807" s="2">
        <v>25</v>
      </c>
      <c r="D807" s="2">
        <v>40</v>
      </c>
      <c r="E807">
        <v>1</v>
      </c>
      <c r="F807">
        <v>52</v>
      </c>
      <c r="G807">
        <f t="shared" si="36"/>
        <v>15</v>
      </c>
      <c r="H807">
        <f t="shared" si="37"/>
        <v>40</v>
      </c>
      <c r="I807" s="2">
        <f t="shared" si="38"/>
        <v>37.5</v>
      </c>
    </row>
    <row r="808" spans="1:9" x14ac:dyDescent="0.3">
      <c r="A808">
        <v>317</v>
      </c>
      <c r="B808" t="s">
        <v>47</v>
      </c>
      <c r="C808" s="2">
        <v>13</v>
      </c>
      <c r="D808" s="2">
        <v>22</v>
      </c>
      <c r="E808">
        <v>2</v>
      </c>
      <c r="F808">
        <v>20</v>
      </c>
      <c r="G808">
        <f t="shared" si="36"/>
        <v>18</v>
      </c>
      <c r="H808">
        <f t="shared" si="37"/>
        <v>44</v>
      </c>
      <c r="I808" s="2">
        <f t="shared" si="38"/>
        <v>40.909090909090914</v>
      </c>
    </row>
    <row r="809" spans="1:9" x14ac:dyDescent="0.3">
      <c r="A809">
        <v>317</v>
      </c>
      <c r="B809" t="s">
        <v>53</v>
      </c>
      <c r="C809" s="2">
        <v>20</v>
      </c>
      <c r="D809" s="2">
        <v>34</v>
      </c>
      <c r="E809">
        <v>3</v>
      </c>
      <c r="F809">
        <v>37</v>
      </c>
      <c r="G809">
        <f t="shared" si="36"/>
        <v>42</v>
      </c>
      <c r="H809">
        <f t="shared" si="37"/>
        <v>102</v>
      </c>
      <c r="I809" s="2">
        <f t="shared" si="38"/>
        <v>41.17647058823529</v>
      </c>
    </row>
    <row r="810" spans="1:9" x14ac:dyDescent="0.3">
      <c r="A810">
        <v>317</v>
      </c>
      <c r="B810" t="s">
        <v>45</v>
      </c>
      <c r="C810" s="2">
        <v>19</v>
      </c>
      <c r="D810" s="2">
        <v>32</v>
      </c>
      <c r="E810">
        <v>1</v>
      </c>
      <c r="F810">
        <v>31</v>
      </c>
      <c r="G810">
        <f t="shared" si="36"/>
        <v>13</v>
      </c>
      <c r="H810">
        <f t="shared" si="37"/>
        <v>32</v>
      </c>
      <c r="I810" s="2">
        <f t="shared" si="38"/>
        <v>40.625</v>
      </c>
    </row>
    <row r="811" spans="1:9" x14ac:dyDescent="0.3">
      <c r="A811">
        <v>318</v>
      </c>
      <c r="B811" t="s">
        <v>58</v>
      </c>
      <c r="C811" s="2">
        <v>17</v>
      </c>
      <c r="D811" s="2">
        <v>29</v>
      </c>
      <c r="E811">
        <v>1</v>
      </c>
      <c r="F811">
        <v>39</v>
      </c>
      <c r="G811">
        <f t="shared" si="36"/>
        <v>12</v>
      </c>
      <c r="H811">
        <f t="shared" si="37"/>
        <v>29</v>
      </c>
      <c r="I811" s="2">
        <f t="shared" si="38"/>
        <v>41.379310344827587</v>
      </c>
    </row>
    <row r="812" spans="1:9" x14ac:dyDescent="0.3">
      <c r="A812">
        <v>319</v>
      </c>
      <c r="B812" t="s">
        <v>45</v>
      </c>
      <c r="C812" s="2">
        <v>19</v>
      </c>
      <c r="D812" s="2">
        <v>32</v>
      </c>
      <c r="E812">
        <v>3</v>
      </c>
      <c r="F812">
        <v>16</v>
      </c>
      <c r="G812">
        <f t="shared" si="36"/>
        <v>39</v>
      </c>
      <c r="H812">
        <f t="shared" si="37"/>
        <v>96</v>
      </c>
      <c r="I812" s="2">
        <f t="shared" si="38"/>
        <v>40.625</v>
      </c>
    </row>
    <row r="813" spans="1:9" x14ac:dyDescent="0.3">
      <c r="A813">
        <v>319</v>
      </c>
      <c r="B813" t="s">
        <v>41</v>
      </c>
      <c r="C813" s="2">
        <v>21</v>
      </c>
      <c r="D813" s="2">
        <v>35</v>
      </c>
      <c r="E813">
        <v>2</v>
      </c>
      <c r="F813">
        <v>17</v>
      </c>
      <c r="G813">
        <f t="shared" si="36"/>
        <v>28</v>
      </c>
      <c r="H813">
        <f t="shared" si="37"/>
        <v>70</v>
      </c>
      <c r="I813" s="2">
        <f t="shared" si="38"/>
        <v>40</v>
      </c>
    </row>
    <row r="814" spans="1:9" x14ac:dyDescent="0.3">
      <c r="A814">
        <v>319</v>
      </c>
      <c r="B814" t="s">
        <v>30</v>
      </c>
      <c r="C814" s="2">
        <v>25</v>
      </c>
      <c r="D814" s="2">
        <v>40</v>
      </c>
      <c r="E814">
        <v>1</v>
      </c>
      <c r="F814">
        <v>38</v>
      </c>
      <c r="G814">
        <f t="shared" si="36"/>
        <v>15</v>
      </c>
      <c r="H814">
        <f t="shared" si="37"/>
        <v>40</v>
      </c>
      <c r="I814" s="2">
        <f t="shared" si="38"/>
        <v>37.5</v>
      </c>
    </row>
    <row r="815" spans="1:9" x14ac:dyDescent="0.3">
      <c r="A815">
        <v>319</v>
      </c>
      <c r="B815" t="s">
        <v>24</v>
      </c>
      <c r="C815" s="2">
        <v>19</v>
      </c>
      <c r="D815" s="2">
        <v>31</v>
      </c>
      <c r="E815">
        <v>2</v>
      </c>
      <c r="F815">
        <v>55</v>
      </c>
      <c r="G815">
        <f t="shared" si="36"/>
        <v>24</v>
      </c>
      <c r="H815">
        <f t="shared" si="37"/>
        <v>62</v>
      </c>
      <c r="I815" s="2">
        <f t="shared" si="38"/>
        <v>38.70967741935484</v>
      </c>
    </row>
    <row r="816" spans="1:9" x14ac:dyDescent="0.3">
      <c r="A816">
        <v>320</v>
      </c>
      <c r="B816" t="s">
        <v>90</v>
      </c>
      <c r="C816" s="2">
        <v>13</v>
      </c>
      <c r="D816" s="2">
        <v>21</v>
      </c>
      <c r="E816">
        <v>2</v>
      </c>
      <c r="F816">
        <v>44</v>
      </c>
      <c r="G816">
        <f t="shared" si="36"/>
        <v>16</v>
      </c>
      <c r="H816">
        <f t="shared" si="37"/>
        <v>42</v>
      </c>
      <c r="I816" s="2">
        <f t="shared" si="38"/>
        <v>38.095238095238095</v>
      </c>
    </row>
    <row r="817" spans="1:9" x14ac:dyDescent="0.3">
      <c r="A817">
        <v>320</v>
      </c>
      <c r="B817" t="s">
        <v>47</v>
      </c>
      <c r="C817" s="2">
        <v>13</v>
      </c>
      <c r="D817" s="2">
        <v>22</v>
      </c>
      <c r="E817">
        <v>1</v>
      </c>
      <c r="F817">
        <v>44</v>
      </c>
      <c r="G817">
        <f t="shared" si="36"/>
        <v>9</v>
      </c>
      <c r="H817">
        <f t="shared" si="37"/>
        <v>22</v>
      </c>
      <c r="I817" s="2">
        <f t="shared" si="38"/>
        <v>40.909090909090914</v>
      </c>
    </row>
    <row r="818" spans="1:9" x14ac:dyDescent="0.3">
      <c r="A818">
        <v>320</v>
      </c>
      <c r="B818" t="s">
        <v>53</v>
      </c>
      <c r="C818" s="2">
        <v>20</v>
      </c>
      <c r="D818" s="2">
        <v>34</v>
      </c>
      <c r="E818">
        <v>1</v>
      </c>
      <c r="F818">
        <v>42</v>
      </c>
      <c r="G818">
        <f t="shared" si="36"/>
        <v>14</v>
      </c>
      <c r="H818">
        <f t="shared" si="37"/>
        <v>34</v>
      </c>
      <c r="I818" s="2">
        <f t="shared" si="38"/>
        <v>41.17647058823529</v>
      </c>
    </row>
    <row r="819" spans="1:9" x14ac:dyDescent="0.3">
      <c r="A819">
        <v>321</v>
      </c>
      <c r="B819" t="s">
        <v>55</v>
      </c>
      <c r="C819" s="2">
        <v>16</v>
      </c>
      <c r="D819" s="2">
        <v>28</v>
      </c>
      <c r="E819">
        <v>1</v>
      </c>
      <c r="F819">
        <v>34</v>
      </c>
      <c r="G819">
        <f t="shared" si="36"/>
        <v>12</v>
      </c>
      <c r="H819">
        <f t="shared" si="37"/>
        <v>28</v>
      </c>
      <c r="I819" s="2">
        <f t="shared" si="38"/>
        <v>42.857142857142854</v>
      </c>
    </row>
    <row r="820" spans="1:9" x14ac:dyDescent="0.3">
      <c r="A820">
        <v>321</v>
      </c>
      <c r="B820" t="s">
        <v>47</v>
      </c>
      <c r="C820" s="2">
        <v>13</v>
      </c>
      <c r="D820" s="2">
        <v>22</v>
      </c>
      <c r="E820">
        <v>2</v>
      </c>
      <c r="F820">
        <v>22</v>
      </c>
      <c r="G820">
        <f t="shared" si="36"/>
        <v>18</v>
      </c>
      <c r="H820">
        <f t="shared" si="37"/>
        <v>44</v>
      </c>
      <c r="I820" s="2">
        <f t="shared" si="38"/>
        <v>40.909090909090914</v>
      </c>
    </row>
    <row r="821" spans="1:9" x14ac:dyDescent="0.3">
      <c r="A821">
        <v>321</v>
      </c>
      <c r="B821" t="s">
        <v>106</v>
      </c>
      <c r="C821" s="2">
        <v>14</v>
      </c>
      <c r="D821" s="2">
        <v>23</v>
      </c>
      <c r="E821">
        <v>3</v>
      </c>
      <c r="F821">
        <v>39</v>
      </c>
      <c r="G821">
        <f t="shared" si="36"/>
        <v>27</v>
      </c>
      <c r="H821">
        <f t="shared" si="37"/>
        <v>69</v>
      </c>
      <c r="I821" s="2">
        <f t="shared" si="38"/>
        <v>39.130434782608695</v>
      </c>
    </row>
    <row r="822" spans="1:9" x14ac:dyDescent="0.3">
      <c r="A822">
        <v>322</v>
      </c>
      <c r="B822" t="s">
        <v>45</v>
      </c>
      <c r="C822" s="2">
        <v>19</v>
      </c>
      <c r="D822" s="2">
        <v>32</v>
      </c>
      <c r="E822">
        <v>2</v>
      </c>
      <c r="F822">
        <v>8</v>
      </c>
      <c r="G822">
        <f t="shared" si="36"/>
        <v>26</v>
      </c>
      <c r="H822">
        <f t="shared" si="37"/>
        <v>64</v>
      </c>
      <c r="I822" s="2">
        <f t="shared" si="38"/>
        <v>40.625</v>
      </c>
    </row>
    <row r="823" spans="1:9" x14ac:dyDescent="0.3">
      <c r="A823">
        <v>322</v>
      </c>
      <c r="B823" t="s">
        <v>90</v>
      </c>
      <c r="C823" s="2">
        <v>13</v>
      </c>
      <c r="D823" s="2">
        <v>21</v>
      </c>
      <c r="E823">
        <v>1</v>
      </c>
      <c r="F823">
        <v>52</v>
      </c>
      <c r="G823">
        <f t="shared" si="36"/>
        <v>8</v>
      </c>
      <c r="H823">
        <f t="shared" si="37"/>
        <v>21</v>
      </c>
      <c r="I823" s="2">
        <f t="shared" si="38"/>
        <v>38.095238095238095</v>
      </c>
    </row>
    <row r="824" spans="1:9" x14ac:dyDescent="0.3">
      <c r="A824">
        <v>323</v>
      </c>
      <c r="B824" t="s">
        <v>47</v>
      </c>
      <c r="C824" s="2">
        <v>13</v>
      </c>
      <c r="D824" s="2">
        <v>22</v>
      </c>
      <c r="E824">
        <v>3</v>
      </c>
      <c r="F824">
        <v>37</v>
      </c>
      <c r="G824">
        <f t="shared" si="36"/>
        <v>27</v>
      </c>
      <c r="H824">
        <f t="shared" si="37"/>
        <v>66</v>
      </c>
      <c r="I824" s="2">
        <f t="shared" si="38"/>
        <v>40.909090909090914</v>
      </c>
    </row>
    <row r="825" spans="1:9" x14ac:dyDescent="0.3">
      <c r="A825">
        <v>323</v>
      </c>
      <c r="B825" t="s">
        <v>58</v>
      </c>
      <c r="C825" s="2">
        <v>17</v>
      </c>
      <c r="D825" s="2">
        <v>29</v>
      </c>
      <c r="E825">
        <v>2</v>
      </c>
      <c r="F825">
        <v>33</v>
      </c>
      <c r="G825">
        <f t="shared" si="36"/>
        <v>24</v>
      </c>
      <c r="H825">
        <f t="shared" si="37"/>
        <v>58</v>
      </c>
      <c r="I825" s="2">
        <f t="shared" si="38"/>
        <v>41.379310344827587</v>
      </c>
    </row>
    <row r="826" spans="1:9" x14ac:dyDescent="0.3">
      <c r="A826">
        <v>323</v>
      </c>
      <c r="B826" t="s">
        <v>18</v>
      </c>
      <c r="C826" s="2">
        <v>14</v>
      </c>
      <c r="D826" s="2">
        <v>24</v>
      </c>
      <c r="E826">
        <v>2</v>
      </c>
      <c r="F826">
        <v>30</v>
      </c>
      <c r="G826">
        <f t="shared" si="36"/>
        <v>20</v>
      </c>
      <c r="H826">
        <f t="shared" si="37"/>
        <v>48</v>
      </c>
      <c r="I826" s="2">
        <f t="shared" si="38"/>
        <v>41.666666666666671</v>
      </c>
    </row>
    <row r="827" spans="1:9" x14ac:dyDescent="0.3">
      <c r="A827">
        <v>323</v>
      </c>
      <c r="B827" t="s">
        <v>71</v>
      </c>
      <c r="C827" s="2">
        <v>10</v>
      </c>
      <c r="D827" s="2">
        <v>18</v>
      </c>
      <c r="E827">
        <v>2</v>
      </c>
      <c r="F827">
        <v>22</v>
      </c>
      <c r="G827">
        <f t="shared" si="36"/>
        <v>16</v>
      </c>
      <c r="H827">
        <f t="shared" si="37"/>
        <v>36</v>
      </c>
      <c r="I827" s="2">
        <f t="shared" si="38"/>
        <v>44.444444444444443</v>
      </c>
    </row>
    <row r="828" spans="1:9" x14ac:dyDescent="0.3">
      <c r="A828">
        <v>324</v>
      </c>
      <c r="B828" t="s">
        <v>50</v>
      </c>
      <c r="C828" s="2">
        <v>18</v>
      </c>
      <c r="D828" s="2">
        <v>30</v>
      </c>
      <c r="E828">
        <v>1</v>
      </c>
      <c r="F828">
        <v>15</v>
      </c>
      <c r="G828">
        <f t="shared" si="36"/>
        <v>12</v>
      </c>
      <c r="H828">
        <f t="shared" si="37"/>
        <v>30</v>
      </c>
      <c r="I828" s="2">
        <f t="shared" si="38"/>
        <v>40</v>
      </c>
    </row>
    <row r="829" spans="1:9" x14ac:dyDescent="0.3">
      <c r="A829">
        <v>324</v>
      </c>
      <c r="B829" t="s">
        <v>102</v>
      </c>
      <c r="C829" s="2">
        <v>16</v>
      </c>
      <c r="D829" s="2">
        <v>27</v>
      </c>
      <c r="E829">
        <v>3</v>
      </c>
      <c r="F829">
        <v>58</v>
      </c>
      <c r="G829">
        <f t="shared" si="36"/>
        <v>33</v>
      </c>
      <c r="H829">
        <f t="shared" si="37"/>
        <v>81</v>
      </c>
      <c r="I829" s="2">
        <f t="shared" si="38"/>
        <v>40.74074074074074</v>
      </c>
    </row>
    <row r="830" spans="1:9" x14ac:dyDescent="0.3">
      <c r="A830">
        <v>324</v>
      </c>
      <c r="B830" t="s">
        <v>74</v>
      </c>
      <c r="C830" s="2">
        <v>15</v>
      </c>
      <c r="D830" s="2">
        <v>26</v>
      </c>
      <c r="E830">
        <v>1</v>
      </c>
      <c r="F830">
        <v>17</v>
      </c>
      <c r="G830">
        <f t="shared" si="36"/>
        <v>11</v>
      </c>
      <c r="H830">
        <f t="shared" si="37"/>
        <v>26</v>
      </c>
      <c r="I830" s="2">
        <f t="shared" si="38"/>
        <v>42.307692307692307</v>
      </c>
    </row>
    <row r="831" spans="1:9" x14ac:dyDescent="0.3">
      <c r="A831">
        <v>325</v>
      </c>
      <c r="B831" t="s">
        <v>90</v>
      </c>
      <c r="C831" s="2">
        <v>13</v>
      </c>
      <c r="D831" s="2">
        <v>21</v>
      </c>
      <c r="E831">
        <v>1</v>
      </c>
      <c r="F831">
        <v>26</v>
      </c>
      <c r="G831">
        <f t="shared" si="36"/>
        <v>8</v>
      </c>
      <c r="H831">
        <f t="shared" si="37"/>
        <v>21</v>
      </c>
      <c r="I831" s="2">
        <f t="shared" si="38"/>
        <v>38.095238095238095</v>
      </c>
    </row>
    <row r="832" spans="1:9" x14ac:dyDescent="0.3">
      <c r="A832">
        <v>325</v>
      </c>
      <c r="B832" t="s">
        <v>24</v>
      </c>
      <c r="C832" s="2">
        <v>19</v>
      </c>
      <c r="D832" s="2">
        <v>31</v>
      </c>
      <c r="E832">
        <v>1</v>
      </c>
      <c r="F832">
        <v>5</v>
      </c>
      <c r="G832">
        <f t="shared" si="36"/>
        <v>12</v>
      </c>
      <c r="H832">
        <f t="shared" si="37"/>
        <v>31</v>
      </c>
      <c r="I832" s="2">
        <f t="shared" si="38"/>
        <v>38.70967741935484</v>
      </c>
    </row>
    <row r="833" spans="1:9" x14ac:dyDescent="0.3">
      <c r="A833">
        <v>325</v>
      </c>
      <c r="B833" t="s">
        <v>41</v>
      </c>
      <c r="C833" s="2">
        <v>21</v>
      </c>
      <c r="D833" s="2">
        <v>35</v>
      </c>
      <c r="E833">
        <v>2</v>
      </c>
      <c r="F833">
        <v>13</v>
      </c>
      <c r="G833">
        <f t="shared" si="36"/>
        <v>28</v>
      </c>
      <c r="H833">
        <f t="shared" si="37"/>
        <v>70</v>
      </c>
      <c r="I833" s="2">
        <f t="shared" si="38"/>
        <v>40</v>
      </c>
    </row>
    <row r="834" spans="1:9" x14ac:dyDescent="0.3">
      <c r="A834">
        <v>325</v>
      </c>
      <c r="B834" t="s">
        <v>45</v>
      </c>
      <c r="C834" s="2">
        <v>19</v>
      </c>
      <c r="D834" s="2">
        <v>32</v>
      </c>
      <c r="E834">
        <v>1</v>
      </c>
      <c r="F834">
        <v>27</v>
      </c>
      <c r="G834">
        <f t="shared" ref="G834:G897" si="39">SUM(D834-C834)*E834</f>
        <v>13</v>
      </c>
      <c r="H834">
        <f t="shared" ref="H834:H897" si="40">(D834*E834)</f>
        <v>32</v>
      </c>
      <c r="I834" s="2">
        <f t="shared" ref="I834:I897" si="41">(G834/H834*100)</f>
        <v>40.625</v>
      </c>
    </row>
    <row r="835" spans="1:9" x14ac:dyDescent="0.3">
      <c r="A835">
        <v>326</v>
      </c>
      <c r="B835" t="s">
        <v>41</v>
      </c>
      <c r="C835" s="2">
        <v>21</v>
      </c>
      <c r="D835" s="2">
        <v>35</v>
      </c>
      <c r="E835">
        <v>1</v>
      </c>
      <c r="F835">
        <v>14</v>
      </c>
      <c r="G835">
        <f t="shared" si="39"/>
        <v>14</v>
      </c>
      <c r="H835">
        <f t="shared" si="40"/>
        <v>35</v>
      </c>
      <c r="I835" s="2">
        <f t="shared" si="41"/>
        <v>40</v>
      </c>
    </row>
    <row r="836" spans="1:9" x14ac:dyDescent="0.3">
      <c r="A836">
        <v>326</v>
      </c>
      <c r="B836" t="s">
        <v>71</v>
      </c>
      <c r="C836" s="2">
        <v>10</v>
      </c>
      <c r="D836" s="2">
        <v>18</v>
      </c>
      <c r="E836">
        <v>1</v>
      </c>
      <c r="F836">
        <v>28</v>
      </c>
      <c r="G836">
        <f t="shared" si="39"/>
        <v>8</v>
      </c>
      <c r="H836">
        <f t="shared" si="40"/>
        <v>18</v>
      </c>
      <c r="I836" s="2">
        <f t="shared" si="41"/>
        <v>44.444444444444443</v>
      </c>
    </row>
    <row r="837" spans="1:9" x14ac:dyDescent="0.3">
      <c r="A837">
        <v>326</v>
      </c>
      <c r="B837" t="s">
        <v>55</v>
      </c>
      <c r="C837" s="2">
        <v>16</v>
      </c>
      <c r="D837" s="2">
        <v>28</v>
      </c>
      <c r="E837">
        <v>1</v>
      </c>
      <c r="F837">
        <v>49</v>
      </c>
      <c r="G837">
        <f t="shared" si="39"/>
        <v>12</v>
      </c>
      <c r="H837">
        <f t="shared" si="40"/>
        <v>28</v>
      </c>
      <c r="I837" s="2">
        <f t="shared" si="41"/>
        <v>42.857142857142854</v>
      </c>
    </row>
    <row r="838" spans="1:9" x14ac:dyDescent="0.3">
      <c r="A838">
        <v>327</v>
      </c>
      <c r="B838" t="s">
        <v>53</v>
      </c>
      <c r="C838" s="2">
        <v>20</v>
      </c>
      <c r="D838" s="2">
        <v>34</v>
      </c>
      <c r="E838">
        <v>3</v>
      </c>
      <c r="F838">
        <v>33</v>
      </c>
      <c r="G838">
        <f t="shared" si="39"/>
        <v>42</v>
      </c>
      <c r="H838">
        <f t="shared" si="40"/>
        <v>102</v>
      </c>
      <c r="I838" s="2">
        <f t="shared" si="41"/>
        <v>41.17647058823529</v>
      </c>
    </row>
    <row r="839" spans="1:9" x14ac:dyDescent="0.3">
      <c r="A839">
        <v>327</v>
      </c>
      <c r="B839" t="s">
        <v>71</v>
      </c>
      <c r="C839" s="2">
        <v>10</v>
      </c>
      <c r="D839" s="2">
        <v>18</v>
      </c>
      <c r="E839">
        <v>1</v>
      </c>
      <c r="F839">
        <v>7</v>
      </c>
      <c r="G839">
        <f t="shared" si="39"/>
        <v>8</v>
      </c>
      <c r="H839">
        <f t="shared" si="40"/>
        <v>18</v>
      </c>
      <c r="I839" s="2">
        <f t="shared" si="41"/>
        <v>44.444444444444443</v>
      </c>
    </row>
    <row r="840" spans="1:9" x14ac:dyDescent="0.3">
      <c r="A840">
        <v>327</v>
      </c>
      <c r="B840" t="s">
        <v>102</v>
      </c>
      <c r="C840" s="2">
        <v>16</v>
      </c>
      <c r="D840" s="2">
        <v>27</v>
      </c>
      <c r="E840">
        <v>1</v>
      </c>
      <c r="F840">
        <v>34</v>
      </c>
      <c r="G840">
        <f t="shared" si="39"/>
        <v>11</v>
      </c>
      <c r="H840">
        <f t="shared" si="40"/>
        <v>27</v>
      </c>
      <c r="I840" s="2">
        <f t="shared" si="41"/>
        <v>40.74074074074074</v>
      </c>
    </row>
    <row r="841" spans="1:9" x14ac:dyDescent="0.3">
      <c r="A841">
        <v>328</v>
      </c>
      <c r="B841" t="s">
        <v>41</v>
      </c>
      <c r="C841" s="2">
        <v>21</v>
      </c>
      <c r="D841" s="2">
        <v>35</v>
      </c>
      <c r="E841">
        <v>1</v>
      </c>
      <c r="F841">
        <v>21</v>
      </c>
      <c r="G841">
        <f t="shared" si="39"/>
        <v>14</v>
      </c>
      <c r="H841">
        <f t="shared" si="40"/>
        <v>35</v>
      </c>
      <c r="I841" s="2">
        <f t="shared" si="41"/>
        <v>40</v>
      </c>
    </row>
    <row r="842" spans="1:9" x14ac:dyDescent="0.3">
      <c r="A842">
        <v>329</v>
      </c>
      <c r="B842" t="s">
        <v>90</v>
      </c>
      <c r="C842" s="2">
        <v>13</v>
      </c>
      <c r="D842" s="2">
        <v>21</v>
      </c>
      <c r="E842">
        <v>2</v>
      </c>
      <c r="F842">
        <v>56</v>
      </c>
      <c r="G842">
        <f t="shared" si="39"/>
        <v>16</v>
      </c>
      <c r="H842">
        <f t="shared" si="40"/>
        <v>42</v>
      </c>
      <c r="I842" s="2">
        <f t="shared" si="41"/>
        <v>38.095238095238095</v>
      </c>
    </row>
    <row r="843" spans="1:9" x14ac:dyDescent="0.3">
      <c r="A843">
        <v>329</v>
      </c>
      <c r="B843" t="s">
        <v>30</v>
      </c>
      <c r="C843" s="2">
        <v>25</v>
      </c>
      <c r="D843" s="2">
        <v>40</v>
      </c>
      <c r="E843">
        <v>2</v>
      </c>
      <c r="F843">
        <v>17</v>
      </c>
      <c r="G843">
        <f t="shared" si="39"/>
        <v>30</v>
      </c>
      <c r="H843">
        <f t="shared" si="40"/>
        <v>80</v>
      </c>
      <c r="I843" s="2">
        <f t="shared" si="41"/>
        <v>37.5</v>
      </c>
    </row>
    <row r="844" spans="1:9" x14ac:dyDescent="0.3">
      <c r="A844">
        <v>329</v>
      </c>
      <c r="B844" t="s">
        <v>24</v>
      </c>
      <c r="C844" s="2">
        <v>19</v>
      </c>
      <c r="D844" s="2">
        <v>31</v>
      </c>
      <c r="E844">
        <v>2</v>
      </c>
      <c r="F844">
        <v>58</v>
      </c>
      <c r="G844">
        <f t="shared" si="39"/>
        <v>24</v>
      </c>
      <c r="H844">
        <f t="shared" si="40"/>
        <v>62</v>
      </c>
      <c r="I844" s="2">
        <f t="shared" si="41"/>
        <v>38.70967741935484</v>
      </c>
    </row>
    <row r="845" spans="1:9" x14ac:dyDescent="0.3">
      <c r="A845">
        <v>329</v>
      </c>
      <c r="B845" t="s">
        <v>106</v>
      </c>
      <c r="C845" s="2">
        <v>14</v>
      </c>
      <c r="D845" s="2">
        <v>23</v>
      </c>
      <c r="E845">
        <v>1</v>
      </c>
      <c r="F845">
        <v>8</v>
      </c>
      <c r="G845">
        <f t="shared" si="39"/>
        <v>9</v>
      </c>
      <c r="H845">
        <f t="shared" si="40"/>
        <v>23</v>
      </c>
      <c r="I845" s="2">
        <f t="shared" si="41"/>
        <v>39.130434782608695</v>
      </c>
    </row>
    <row r="846" spans="1:9" x14ac:dyDescent="0.3">
      <c r="A846">
        <v>330</v>
      </c>
      <c r="B846" t="s">
        <v>81</v>
      </c>
      <c r="C846" s="2">
        <v>15</v>
      </c>
      <c r="D846" s="2">
        <v>25</v>
      </c>
      <c r="E846">
        <v>2</v>
      </c>
      <c r="F846">
        <v>25</v>
      </c>
      <c r="G846">
        <f t="shared" si="39"/>
        <v>20</v>
      </c>
      <c r="H846">
        <f t="shared" si="40"/>
        <v>50</v>
      </c>
      <c r="I846" s="2">
        <f t="shared" si="41"/>
        <v>40</v>
      </c>
    </row>
    <row r="847" spans="1:9" x14ac:dyDescent="0.3">
      <c r="A847">
        <v>330</v>
      </c>
      <c r="B847" t="s">
        <v>55</v>
      </c>
      <c r="C847" s="2">
        <v>16</v>
      </c>
      <c r="D847" s="2">
        <v>28</v>
      </c>
      <c r="E847">
        <v>2</v>
      </c>
      <c r="F847">
        <v>43</v>
      </c>
      <c r="G847">
        <f t="shared" si="39"/>
        <v>24</v>
      </c>
      <c r="H847">
        <f t="shared" si="40"/>
        <v>56</v>
      </c>
      <c r="I847" s="2">
        <f t="shared" si="41"/>
        <v>42.857142857142854</v>
      </c>
    </row>
    <row r="848" spans="1:9" x14ac:dyDescent="0.3">
      <c r="A848">
        <v>330</v>
      </c>
      <c r="B848" t="s">
        <v>106</v>
      </c>
      <c r="C848" s="2">
        <v>14</v>
      </c>
      <c r="D848" s="2">
        <v>23</v>
      </c>
      <c r="E848">
        <v>3</v>
      </c>
      <c r="F848">
        <v>21</v>
      </c>
      <c r="G848">
        <f t="shared" si="39"/>
        <v>27</v>
      </c>
      <c r="H848">
        <f t="shared" si="40"/>
        <v>69</v>
      </c>
      <c r="I848" s="2">
        <f t="shared" si="41"/>
        <v>39.130434782608695</v>
      </c>
    </row>
    <row r="849" spans="1:9" x14ac:dyDescent="0.3">
      <c r="A849">
        <v>330</v>
      </c>
      <c r="B849" t="s">
        <v>90</v>
      </c>
      <c r="C849" s="2">
        <v>13</v>
      </c>
      <c r="D849" s="2">
        <v>21</v>
      </c>
      <c r="E849">
        <v>2</v>
      </c>
      <c r="F849">
        <v>51</v>
      </c>
      <c r="G849">
        <f t="shared" si="39"/>
        <v>16</v>
      </c>
      <c r="H849">
        <f t="shared" si="40"/>
        <v>42</v>
      </c>
      <c r="I849" s="2">
        <f t="shared" si="41"/>
        <v>38.095238095238095</v>
      </c>
    </row>
    <row r="850" spans="1:9" x14ac:dyDescent="0.3">
      <c r="A850">
        <v>331</v>
      </c>
      <c r="B850" t="s">
        <v>38</v>
      </c>
      <c r="C850" s="2">
        <v>11</v>
      </c>
      <c r="D850" s="2">
        <v>19</v>
      </c>
      <c r="E850">
        <v>1</v>
      </c>
      <c r="F850">
        <v>5</v>
      </c>
      <c r="G850">
        <f t="shared" si="39"/>
        <v>8</v>
      </c>
      <c r="H850">
        <f t="shared" si="40"/>
        <v>19</v>
      </c>
      <c r="I850" s="2">
        <f t="shared" si="41"/>
        <v>42.105263157894733</v>
      </c>
    </row>
    <row r="851" spans="1:9" x14ac:dyDescent="0.3">
      <c r="A851">
        <v>331</v>
      </c>
      <c r="B851" t="s">
        <v>41</v>
      </c>
      <c r="C851" s="2">
        <v>21</v>
      </c>
      <c r="D851" s="2">
        <v>35</v>
      </c>
      <c r="E851">
        <v>3</v>
      </c>
      <c r="F851">
        <v>26</v>
      </c>
      <c r="G851">
        <f t="shared" si="39"/>
        <v>42</v>
      </c>
      <c r="H851">
        <f t="shared" si="40"/>
        <v>105</v>
      </c>
      <c r="I851" s="2">
        <f t="shared" si="41"/>
        <v>40</v>
      </c>
    </row>
    <row r="852" spans="1:9" x14ac:dyDescent="0.3">
      <c r="A852">
        <v>331</v>
      </c>
      <c r="B852" t="s">
        <v>18</v>
      </c>
      <c r="C852" s="2">
        <v>14</v>
      </c>
      <c r="D852" s="2">
        <v>24</v>
      </c>
      <c r="E852">
        <v>1</v>
      </c>
      <c r="F852">
        <v>55</v>
      </c>
      <c r="G852">
        <f t="shared" si="39"/>
        <v>10</v>
      </c>
      <c r="H852">
        <f t="shared" si="40"/>
        <v>24</v>
      </c>
      <c r="I852" s="2">
        <f t="shared" si="41"/>
        <v>41.666666666666671</v>
      </c>
    </row>
    <row r="853" spans="1:9" x14ac:dyDescent="0.3">
      <c r="A853">
        <v>331</v>
      </c>
      <c r="B853" t="s">
        <v>81</v>
      </c>
      <c r="C853" s="2">
        <v>15</v>
      </c>
      <c r="D853" s="2">
        <v>25</v>
      </c>
      <c r="E853">
        <v>1</v>
      </c>
      <c r="F853">
        <v>35</v>
      </c>
      <c r="G853">
        <f t="shared" si="39"/>
        <v>10</v>
      </c>
      <c r="H853">
        <f t="shared" si="40"/>
        <v>25</v>
      </c>
      <c r="I853" s="2">
        <f t="shared" si="41"/>
        <v>40</v>
      </c>
    </row>
    <row r="854" spans="1:9" x14ac:dyDescent="0.3">
      <c r="A854">
        <v>332</v>
      </c>
      <c r="B854" t="s">
        <v>30</v>
      </c>
      <c r="C854" s="2">
        <v>25</v>
      </c>
      <c r="D854" s="2">
        <v>40</v>
      </c>
      <c r="E854">
        <v>3</v>
      </c>
      <c r="F854">
        <v>17</v>
      </c>
      <c r="G854">
        <f t="shared" si="39"/>
        <v>45</v>
      </c>
      <c r="H854">
        <f t="shared" si="40"/>
        <v>120</v>
      </c>
      <c r="I854" s="2">
        <f t="shared" si="41"/>
        <v>37.5</v>
      </c>
    </row>
    <row r="855" spans="1:9" x14ac:dyDescent="0.3">
      <c r="A855">
        <v>333</v>
      </c>
      <c r="B855" t="s">
        <v>93</v>
      </c>
      <c r="C855" s="2">
        <v>22</v>
      </c>
      <c r="D855" s="2">
        <v>36</v>
      </c>
      <c r="E855">
        <v>1</v>
      </c>
      <c r="F855">
        <v>38</v>
      </c>
      <c r="G855">
        <f t="shared" si="39"/>
        <v>14</v>
      </c>
      <c r="H855">
        <f t="shared" si="40"/>
        <v>36</v>
      </c>
      <c r="I855" s="2">
        <f t="shared" si="41"/>
        <v>38.888888888888893</v>
      </c>
    </row>
    <row r="856" spans="1:9" x14ac:dyDescent="0.3">
      <c r="A856">
        <v>333</v>
      </c>
      <c r="B856" t="s">
        <v>71</v>
      </c>
      <c r="C856" s="2">
        <v>10</v>
      </c>
      <c r="D856" s="2">
        <v>18</v>
      </c>
      <c r="E856">
        <v>2</v>
      </c>
      <c r="F856">
        <v>23</v>
      </c>
      <c r="G856">
        <f t="shared" si="39"/>
        <v>16</v>
      </c>
      <c r="H856">
        <f t="shared" si="40"/>
        <v>36</v>
      </c>
      <c r="I856" s="2">
        <f t="shared" si="41"/>
        <v>44.444444444444443</v>
      </c>
    </row>
    <row r="857" spans="1:9" x14ac:dyDescent="0.3">
      <c r="A857">
        <v>334</v>
      </c>
      <c r="B857" t="s">
        <v>90</v>
      </c>
      <c r="C857" s="2">
        <v>13</v>
      </c>
      <c r="D857" s="2">
        <v>21</v>
      </c>
      <c r="E857">
        <v>2</v>
      </c>
      <c r="F857">
        <v>36</v>
      </c>
      <c r="G857">
        <f t="shared" si="39"/>
        <v>16</v>
      </c>
      <c r="H857">
        <f t="shared" si="40"/>
        <v>42</v>
      </c>
      <c r="I857" s="2">
        <f t="shared" si="41"/>
        <v>38.095238095238095</v>
      </c>
    </row>
    <row r="858" spans="1:9" x14ac:dyDescent="0.3">
      <c r="A858">
        <v>334</v>
      </c>
      <c r="B858" t="s">
        <v>106</v>
      </c>
      <c r="C858" s="2">
        <v>14</v>
      </c>
      <c r="D858" s="2">
        <v>23</v>
      </c>
      <c r="E858">
        <v>1</v>
      </c>
      <c r="F858">
        <v>58</v>
      </c>
      <c r="G858">
        <f t="shared" si="39"/>
        <v>9</v>
      </c>
      <c r="H858">
        <f t="shared" si="40"/>
        <v>23</v>
      </c>
      <c r="I858" s="2">
        <f t="shared" si="41"/>
        <v>39.130434782608695</v>
      </c>
    </row>
    <row r="859" spans="1:9" x14ac:dyDescent="0.3">
      <c r="A859">
        <v>334</v>
      </c>
      <c r="B859" t="s">
        <v>18</v>
      </c>
      <c r="C859" s="2">
        <v>14</v>
      </c>
      <c r="D859" s="2">
        <v>24</v>
      </c>
      <c r="E859">
        <v>2</v>
      </c>
      <c r="F859">
        <v>31</v>
      </c>
      <c r="G859">
        <f t="shared" si="39"/>
        <v>20</v>
      </c>
      <c r="H859">
        <f t="shared" si="40"/>
        <v>48</v>
      </c>
      <c r="I859" s="2">
        <f t="shared" si="41"/>
        <v>41.666666666666671</v>
      </c>
    </row>
    <row r="860" spans="1:9" x14ac:dyDescent="0.3">
      <c r="A860">
        <v>334</v>
      </c>
      <c r="B860" t="s">
        <v>50</v>
      </c>
      <c r="C860" s="2">
        <v>18</v>
      </c>
      <c r="D860" s="2">
        <v>30</v>
      </c>
      <c r="E860">
        <v>2</v>
      </c>
      <c r="F860">
        <v>31</v>
      </c>
      <c r="G860">
        <f t="shared" si="39"/>
        <v>24</v>
      </c>
      <c r="H860">
        <f t="shared" si="40"/>
        <v>60</v>
      </c>
      <c r="I860" s="2">
        <f t="shared" si="41"/>
        <v>40</v>
      </c>
    </row>
    <row r="861" spans="1:9" x14ac:dyDescent="0.3">
      <c r="A861">
        <v>335</v>
      </c>
      <c r="B861" t="s">
        <v>50</v>
      </c>
      <c r="C861" s="2">
        <v>18</v>
      </c>
      <c r="D861" s="2">
        <v>30</v>
      </c>
      <c r="E861">
        <v>1</v>
      </c>
      <c r="F861">
        <v>33</v>
      </c>
      <c r="G861">
        <f t="shared" si="39"/>
        <v>12</v>
      </c>
      <c r="H861">
        <f t="shared" si="40"/>
        <v>30</v>
      </c>
      <c r="I861" s="2">
        <f t="shared" si="41"/>
        <v>40</v>
      </c>
    </row>
    <row r="862" spans="1:9" x14ac:dyDescent="0.3">
      <c r="A862">
        <v>335</v>
      </c>
      <c r="B862" t="s">
        <v>55</v>
      </c>
      <c r="C862" s="2">
        <v>16</v>
      </c>
      <c r="D862" s="2">
        <v>28</v>
      </c>
      <c r="E862">
        <v>3</v>
      </c>
      <c r="F862">
        <v>36</v>
      </c>
      <c r="G862">
        <f t="shared" si="39"/>
        <v>36</v>
      </c>
      <c r="H862">
        <f t="shared" si="40"/>
        <v>84</v>
      </c>
      <c r="I862" s="2">
        <f t="shared" si="41"/>
        <v>42.857142857142854</v>
      </c>
    </row>
    <row r="863" spans="1:9" x14ac:dyDescent="0.3">
      <c r="A863">
        <v>336</v>
      </c>
      <c r="B863" t="s">
        <v>90</v>
      </c>
      <c r="C863" s="2">
        <v>13</v>
      </c>
      <c r="D863" s="2">
        <v>21</v>
      </c>
      <c r="E863">
        <v>2</v>
      </c>
      <c r="F863">
        <v>12</v>
      </c>
      <c r="G863">
        <f t="shared" si="39"/>
        <v>16</v>
      </c>
      <c r="H863">
        <f t="shared" si="40"/>
        <v>42</v>
      </c>
      <c r="I863" s="2">
        <f t="shared" si="41"/>
        <v>38.095238095238095</v>
      </c>
    </row>
    <row r="864" spans="1:9" x14ac:dyDescent="0.3">
      <c r="A864">
        <v>336</v>
      </c>
      <c r="B864" t="s">
        <v>38</v>
      </c>
      <c r="C864" s="2">
        <v>11</v>
      </c>
      <c r="D864" s="2">
        <v>19</v>
      </c>
      <c r="E864">
        <v>2</v>
      </c>
      <c r="F864">
        <v>33</v>
      </c>
      <c r="G864">
        <f t="shared" si="39"/>
        <v>16</v>
      </c>
      <c r="H864">
        <f t="shared" si="40"/>
        <v>38</v>
      </c>
      <c r="I864" s="2">
        <f t="shared" si="41"/>
        <v>42.105263157894733</v>
      </c>
    </row>
    <row r="865" spans="1:9" x14ac:dyDescent="0.3">
      <c r="A865">
        <v>336</v>
      </c>
      <c r="B865" t="s">
        <v>74</v>
      </c>
      <c r="C865" s="2">
        <v>15</v>
      </c>
      <c r="D865" s="2">
        <v>26</v>
      </c>
      <c r="E865">
        <v>3</v>
      </c>
      <c r="F865">
        <v>20</v>
      </c>
      <c r="G865">
        <f t="shared" si="39"/>
        <v>33</v>
      </c>
      <c r="H865">
        <f t="shared" si="40"/>
        <v>78</v>
      </c>
      <c r="I865" s="2">
        <f t="shared" si="41"/>
        <v>42.307692307692307</v>
      </c>
    </row>
    <row r="866" spans="1:9" x14ac:dyDescent="0.3">
      <c r="A866">
        <v>337</v>
      </c>
      <c r="B866" t="s">
        <v>18</v>
      </c>
      <c r="C866" s="2">
        <v>14</v>
      </c>
      <c r="D866" s="2">
        <v>24</v>
      </c>
      <c r="E866">
        <v>3</v>
      </c>
      <c r="F866">
        <v>53</v>
      </c>
      <c r="G866">
        <f t="shared" si="39"/>
        <v>30</v>
      </c>
      <c r="H866">
        <f t="shared" si="40"/>
        <v>72</v>
      </c>
      <c r="I866" s="2">
        <f t="shared" si="41"/>
        <v>41.666666666666671</v>
      </c>
    </row>
    <row r="867" spans="1:9" x14ac:dyDescent="0.3">
      <c r="A867">
        <v>337</v>
      </c>
      <c r="B867" t="s">
        <v>55</v>
      </c>
      <c r="C867" s="2">
        <v>16</v>
      </c>
      <c r="D867" s="2">
        <v>28</v>
      </c>
      <c r="E867">
        <v>1</v>
      </c>
      <c r="F867">
        <v>5</v>
      </c>
      <c r="G867">
        <f t="shared" si="39"/>
        <v>12</v>
      </c>
      <c r="H867">
        <f t="shared" si="40"/>
        <v>28</v>
      </c>
      <c r="I867" s="2">
        <f t="shared" si="41"/>
        <v>42.857142857142854</v>
      </c>
    </row>
    <row r="868" spans="1:9" x14ac:dyDescent="0.3">
      <c r="A868">
        <v>338</v>
      </c>
      <c r="B868" t="s">
        <v>53</v>
      </c>
      <c r="C868" s="2">
        <v>20</v>
      </c>
      <c r="D868" s="2">
        <v>34</v>
      </c>
      <c r="E868">
        <v>3</v>
      </c>
      <c r="F868">
        <v>44</v>
      </c>
      <c r="G868">
        <f t="shared" si="39"/>
        <v>42</v>
      </c>
      <c r="H868">
        <f t="shared" si="40"/>
        <v>102</v>
      </c>
      <c r="I868" s="2">
        <f t="shared" si="41"/>
        <v>41.17647058823529</v>
      </c>
    </row>
    <row r="869" spans="1:9" x14ac:dyDescent="0.3">
      <c r="A869">
        <v>338</v>
      </c>
      <c r="B869" t="s">
        <v>90</v>
      </c>
      <c r="C869" s="2">
        <v>13</v>
      </c>
      <c r="D869" s="2">
        <v>21</v>
      </c>
      <c r="E869">
        <v>1</v>
      </c>
      <c r="F869">
        <v>10</v>
      </c>
      <c r="G869">
        <f t="shared" si="39"/>
        <v>8</v>
      </c>
      <c r="H869">
        <f t="shared" si="40"/>
        <v>21</v>
      </c>
      <c r="I869" s="2">
        <f t="shared" si="41"/>
        <v>38.095238095238095</v>
      </c>
    </row>
    <row r="870" spans="1:9" x14ac:dyDescent="0.3">
      <c r="A870">
        <v>338</v>
      </c>
      <c r="B870" t="s">
        <v>45</v>
      </c>
      <c r="C870" s="2">
        <v>19</v>
      </c>
      <c r="D870" s="2">
        <v>32</v>
      </c>
      <c r="E870">
        <v>3</v>
      </c>
      <c r="F870">
        <v>30</v>
      </c>
      <c r="G870">
        <f t="shared" si="39"/>
        <v>39</v>
      </c>
      <c r="H870">
        <f t="shared" si="40"/>
        <v>96</v>
      </c>
      <c r="I870" s="2">
        <f t="shared" si="41"/>
        <v>40.625</v>
      </c>
    </row>
    <row r="871" spans="1:9" x14ac:dyDescent="0.3">
      <c r="A871">
        <v>338</v>
      </c>
      <c r="B871" t="s">
        <v>60</v>
      </c>
      <c r="C871" s="2">
        <v>12</v>
      </c>
      <c r="D871" s="2">
        <v>20</v>
      </c>
      <c r="E871">
        <v>3</v>
      </c>
      <c r="F871">
        <v>59</v>
      </c>
      <c r="G871">
        <f t="shared" si="39"/>
        <v>24</v>
      </c>
      <c r="H871">
        <f t="shared" si="40"/>
        <v>60</v>
      </c>
      <c r="I871" s="2">
        <f t="shared" si="41"/>
        <v>40</v>
      </c>
    </row>
    <row r="872" spans="1:9" x14ac:dyDescent="0.3">
      <c r="A872">
        <v>339</v>
      </c>
      <c r="B872" t="s">
        <v>58</v>
      </c>
      <c r="C872" s="2">
        <v>17</v>
      </c>
      <c r="D872" s="2">
        <v>29</v>
      </c>
      <c r="E872">
        <v>2</v>
      </c>
      <c r="F872">
        <v>6</v>
      </c>
      <c r="G872">
        <f t="shared" si="39"/>
        <v>24</v>
      </c>
      <c r="H872">
        <f t="shared" si="40"/>
        <v>58</v>
      </c>
      <c r="I872" s="2">
        <f t="shared" si="41"/>
        <v>41.379310344827587</v>
      </c>
    </row>
    <row r="873" spans="1:9" x14ac:dyDescent="0.3">
      <c r="A873">
        <v>339</v>
      </c>
      <c r="B873" t="s">
        <v>106</v>
      </c>
      <c r="C873" s="2">
        <v>14</v>
      </c>
      <c r="D873" s="2">
        <v>23</v>
      </c>
      <c r="E873">
        <v>2</v>
      </c>
      <c r="F873">
        <v>40</v>
      </c>
      <c r="G873">
        <f t="shared" si="39"/>
        <v>18</v>
      </c>
      <c r="H873">
        <f t="shared" si="40"/>
        <v>46</v>
      </c>
      <c r="I873" s="2">
        <f t="shared" si="41"/>
        <v>39.130434782608695</v>
      </c>
    </row>
    <row r="874" spans="1:9" x14ac:dyDescent="0.3">
      <c r="A874">
        <v>340</v>
      </c>
      <c r="B874" t="s">
        <v>30</v>
      </c>
      <c r="C874" s="2">
        <v>25</v>
      </c>
      <c r="D874" s="2">
        <v>40</v>
      </c>
      <c r="E874">
        <v>2</v>
      </c>
      <c r="F874">
        <v>35</v>
      </c>
      <c r="G874">
        <f t="shared" si="39"/>
        <v>30</v>
      </c>
      <c r="H874">
        <f t="shared" si="40"/>
        <v>80</v>
      </c>
      <c r="I874" s="2">
        <f t="shared" si="41"/>
        <v>37.5</v>
      </c>
    </row>
    <row r="875" spans="1:9" x14ac:dyDescent="0.3">
      <c r="A875">
        <v>340</v>
      </c>
      <c r="B875" t="s">
        <v>55</v>
      </c>
      <c r="C875" s="2">
        <v>16</v>
      </c>
      <c r="D875" s="2">
        <v>28</v>
      </c>
      <c r="E875">
        <v>3</v>
      </c>
      <c r="F875">
        <v>56</v>
      </c>
      <c r="G875">
        <f t="shared" si="39"/>
        <v>36</v>
      </c>
      <c r="H875">
        <f t="shared" si="40"/>
        <v>84</v>
      </c>
      <c r="I875" s="2">
        <f t="shared" si="41"/>
        <v>42.857142857142854</v>
      </c>
    </row>
    <row r="876" spans="1:9" x14ac:dyDescent="0.3">
      <c r="A876">
        <v>341</v>
      </c>
      <c r="B876" t="s">
        <v>55</v>
      </c>
      <c r="C876" s="2">
        <v>16</v>
      </c>
      <c r="D876" s="2">
        <v>28</v>
      </c>
      <c r="E876">
        <v>1</v>
      </c>
      <c r="F876">
        <v>46</v>
      </c>
      <c r="G876">
        <f t="shared" si="39"/>
        <v>12</v>
      </c>
      <c r="H876">
        <f t="shared" si="40"/>
        <v>28</v>
      </c>
      <c r="I876" s="2">
        <f t="shared" si="41"/>
        <v>42.857142857142854</v>
      </c>
    </row>
    <row r="877" spans="1:9" x14ac:dyDescent="0.3">
      <c r="A877">
        <v>341</v>
      </c>
      <c r="B877" t="s">
        <v>47</v>
      </c>
      <c r="C877" s="2">
        <v>13</v>
      </c>
      <c r="D877" s="2">
        <v>22</v>
      </c>
      <c r="E877">
        <v>2</v>
      </c>
      <c r="F877">
        <v>34</v>
      </c>
      <c r="G877">
        <f t="shared" si="39"/>
        <v>18</v>
      </c>
      <c r="H877">
        <f t="shared" si="40"/>
        <v>44</v>
      </c>
      <c r="I877" s="2">
        <f t="shared" si="41"/>
        <v>40.909090909090914</v>
      </c>
    </row>
    <row r="878" spans="1:9" x14ac:dyDescent="0.3">
      <c r="A878">
        <v>341</v>
      </c>
      <c r="B878" t="s">
        <v>41</v>
      </c>
      <c r="C878" s="2">
        <v>21</v>
      </c>
      <c r="D878" s="2">
        <v>35</v>
      </c>
      <c r="E878">
        <v>3</v>
      </c>
      <c r="F878">
        <v>8</v>
      </c>
      <c r="G878">
        <f t="shared" si="39"/>
        <v>42</v>
      </c>
      <c r="H878">
        <f t="shared" si="40"/>
        <v>105</v>
      </c>
      <c r="I878" s="2">
        <f t="shared" si="41"/>
        <v>40</v>
      </c>
    </row>
    <row r="879" spans="1:9" x14ac:dyDescent="0.3">
      <c r="A879">
        <v>342</v>
      </c>
      <c r="B879" t="s">
        <v>106</v>
      </c>
      <c r="C879" s="2">
        <v>14</v>
      </c>
      <c r="D879" s="2">
        <v>23</v>
      </c>
      <c r="E879">
        <v>2</v>
      </c>
      <c r="F879">
        <v>23</v>
      </c>
      <c r="G879">
        <f t="shared" si="39"/>
        <v>18</v>
      </c>
      <c r="H879">
        <f t="shared" si="40"/>
        <v>46</v>
      </c>
      <c r="I879" s="2">
        <f t="shared" si="41"/>
        <v>39.130434782608695</v>
      </c>
    </row>
    <row r="880" spans="1:9" x14ac:dyDescent="0.3">
      <c r="A880">
        <v>342</v>
      </c>
      <c r="B880" t="s">
        <v>55</v>
      </c>
      <c r="C880" s="2">
        <v>16</v>
      </c>
      <c r="D880" s="2">
        <v>28</v>
      </c>
      <c r="E880">
        <v>2</v>
      </c>
      <c r="F880">
        <v>31</v>
      </c>
      <c r="G880">
        <f t="shared" si="39"/>
        <v>24</v>
      </c>
      <c r="H880">
        <f t="shared" si="40"/>
        <v>56</v>
      </c>
      <c r="I880" s="2">
        <f t="shared" si="41"/>
        <v>42.857142857142854</v>
      </c>
    </row>
    <row r="881" spans="1:9" x14ac:dyDescent="0.3">
      <c r="A881">
        <v>343</v>
      </c>
      <c r="B881" t="s">
        <v>53</v>
      </c>
      <c r="C881" s="2">
        <v>20</v>
      </c>
      <c r="D881" s="2">
        <v>34</v>
      </c>
      <c r="E881">
        <v>2</v>
      </c>
      <c r="F881">
        <v>58</v>
      </c>
      <c r="G881">
        <f t="shared" si="39"/>
        <v>28</v>
      </c>
      <c r="H881">
        <f t="shared" si="40"/>
        <v>68</v>
      </c>
      <c r="I881" s="2">
        <f t="shared" si="41"/>
        <v>41.17647058823529</v>
      </c>
    </row>
    <row r="882" spans="1:9" x14ac:dyDescent="0.3">
      <c r="A882">
        <v>343</v>
      </c>
      <c r="B882" t="s">
        <v>106</v>
      </c>
      <c r="C882" s="2">
        <v>14</v>
      </c>
      <c r="D882" s="2">
        <v>23</v>
      </c>
      <c r="E882">
        <v>3</v>
      </c>
      <c r="F882">
        <v>43</v>
      </c>
      <c r="G882">
        <f t="shared" si="39"/>
        <v>27</v>
      </c>
      <c r="H882">
        <f t="shared" si="40"/>
        <v>69</v>
      </c>
      <c r="I882" s="2">
        <f t="shared" si="41"/>
        <v>39.130434782608695</v>
      </c>
    </row>
    <row r="883" spans="1:9" x14ac:dyDescent="0.3">
      <c r="A883">
        <v>344</v>
      </c>
      <c r="B883" t="s">
        <v>41</v>
      </c>
      <c r="C883" s="2">
        <v>21</v>
      </c>
      <c r="D883" s="2">
        <v>35</v>
      </c>
      <c r="E883">
        <v>1</v>
      </c>
      <c r="F883">
        <v>11</v>
      </c>
      <c r="G883">
        <f t="shared" si="39"/>
        <v>14</v>
      </c>
      <c r="H883">
        <f t="shared" si="40"/>
        <v>35</v>
      </c>
      <c r="I883" s="2">
        <f t="shared" si="41"/>
        <v>40</v>
      </c>
    </row>
    <row r="884" spans="1:9" x14ac:dyDescent="0.3">
      <c r="A884">
        <v>344</v>
      </c>
      <c r="B884" t="s">
        <v>24</v>
      </c>
      <c r="C884" s="2">
        <v>19</v>
      </c>
      <c r="D884" s="2">
        <v>31</v>
      </c>
      <c r="E884">
        <v>2</v>
      </c>
      <c r="F884">
        <v>28</v>
      </c>
      <c r="G884">
        <f t="shared" si="39"/>
        <v>24</v>
      </c>
      <c r="H884">
        <f t="shared" si="40"/>
        <v>62</v>
      </c>
      <c r="I884" s="2">
        <f t="shared" si="41"/>
        <v>38.70967741935484</v>
      </c>
    </row>
    <row r="885" spans="1:9" x14ac:dyDescent="0.3">
      <c r="A885">
        <v>344</v>
      </c>
      <c r="B885" t="s">
        <v>45</v>
      </c>
      <c r="C885" s="2">
        <v>19</v>
      </c>
      <c r="D885" s="2">
        <v>32</v>
      </c>
      <c r="E885">
        <v>2</v>
      </c>
      <c r="F885">
        <v>19</v>
      </c>
      <c r="G885">
        <f t="shared" si="39"/>
        <v>26</v>
      </c>
      <c r="H885">
        <f t="shared" si="40"/>
        <v>64</v>
      </c>
      <c r="I885" s="2">
        <f t="shared" si="41"/>
        <v>40.625</v>
      </c>
    </row>
    <row r="886" spans="1:9" x14ac:dyDescent="0.3">
      <c r="A886">
        <v>344</v>
      </c>
      <c r="B886" t="s">
        <v>47</v>
      </c>
      <c r="C886" s="2">
        <v>13</v>
      </c>
      <c r="D886" s="2">
        <v>22</v>
      </c>
      <c r="E886">
        <v>1</v>
      </c>
      <c r="F886">
        <v>28</v>
      </c>
      <c r="G886">
        <f t="shared" si="39"/>
        <v>9</v>
      </c>
      <c r="H886">
        <f t="shared" si="40"/>
        <v>22</v>
      </c>
      <c r="I886" s="2">
        <f t="shared" si="41"/>
        <v>40.909090909090914</v>
      </c>
    </row>
    <row r="887" spans="1:9" x14ac:dyDescent="0.3">
      <c r="A887">
        <v>345</v>
      </c>
      <c r="B887" t="s">
        <v>38</v>
      </c>
      <c r="C887" s="2">
        <v>11</v>
      </c>
      <c r="D887" s="2">
        <v>19</v>
      </c>
      <c r="E887">
        <v>2</v>
      </c>
      <c r="F887">
        <v>18</v>
      </c>
      <c r="G887">
        <f t="shared" si="39"/>
        <v>16</v>
      </c>
      <c r="H887">
        <f t="shared" si="40"/>
        <v>38</v>
      </c>
      <c r="I887" s="2">
        <f t="shared" si="41"/>
        <v>42.105263157894733</v>
      </c>
    </row>
    <row r="888" spans="1:9" x14ac:dyDescent="0.3">
      <c r="A888">
        <v>346</v>
      </c>
      <c r="B888" t="s">
        <v>93</v>
      </c>
      <c r="C888" s="2">
        <v>22</v>
      </c>
      <c r="D888" s="2">
        <v>36</v>
      </c>
      <c r="E888">
        <v>2</v>
      </c>
      <c r="F888">
        <v>22</v>
      </c>
      <c r="G888">
        <f t="shared" si="39"/>
        <v>28</v>
      </c>
      <c r="H888">
        <f t="shared" si="40"/>
        <v>72</v>
      </c>
      <c r="I888" s="2">
        <f t="shared" si="41"/>
        <v>38.888888888888893</v>
      </c>
    </row>
    <row r="889" spans="1:9" x14ac:dyDescent="0.3">
      <c r="A889">
        <v>347</v>
      </c>
      <c r="B889" t="s">
        <v>41</v>
      </c>
      <c r="C889" s="2">
        <v>21</v>
      </c>
      <c r="D889" s="2">
        <v>35</v>
      </c>
      <c r="E889">
        <v>2</v>
      </c>
      <c r="F889">
        <v>44</v>
      </c>
      <c r="G889">
        <f t="shared" si="39"/>
        <v>28</v>
      </c>
      <c r="H889">
        <f t="shared" si="40"/>
        <v>70</v>
      </c>
      <c r="I889" s="2">
        <f t="shared" si="41"/>
        <v>40</v>
      </c>
    </row>
    <row r="890" spans="1:9" x14ac:dyDescent="0.3">
      <c r="A890">
        <v>348</v>
      </c>
      <c r="B890" t="s">
        <v>74</v>
      </c>
      <c r="C890" s="2">
        <v>15</v>
      </c>
      <c r="D890" s="2">
        <v>26</v>
      </c>
      <c r="E890">
        <v>1</v>
      </c>
      <c r="F890">
        <v>31</v>
      </c>
      <c r="G890">
        <f t="shared" si="39"/>
        <v>11</v>
      </c>
      <c r="H890">
        <f t="shared" si="40"/>
        <v>26</v>
      </c>
      <c r="I890" s="2">
        <f t="shared" si="41"/>
        <v>42.307692307692307</v>
      </c>
    </row>
    <row r="891" spans="1:9" x14ac:dyDescent="0.3">
      <c r="A891">
        <v>348</v>
      </c>
      <c r="B891" t="s">
        <v>60</v>
      </c>
      <c r="C891" s="2">
        <v>12</v>
      </c>
      <c r="D891" s="2">
        <v>20</v>
      </c>
      <c r="E891">
        <v>3</v>
      </c>
      <c r="F891">
        <v>57</v>
      </c>
      <c r="G891">
        <f t="shared" si="39"/>
        <v>24</v>
      </c>
      <c r="H891">
        <f t="shared" si="40"/>
        <v>60</v>
      </c>
      <c r="I891" s="2">
        <f t="shared" si="41"/>
        <v>40</v>
      </c>
    </row>
    <row r="892" spans="1:9" x14ac:dyDescent="0.3">
      <c r="A892">
        <v>349</v>
      </c>
      <c r="B892" t="s">
        <v>50</v>
      </c>
      <c r="C892" s="2">
        <v>18</v>
      </c>
      <c r="D892" s="2">
        <v>30</v>
      </c>
      <c r="E892">
        <v>2</v>
      </c>
      <c r="F892">
        <v>25</v>
      </c>
      <c r="G892">
        <f t="shared" si="39"/>
        <v>24</v>
      </c>
      <c r="H892">
        <f t="shared" si="40"/>
        <v>60</v>
      </c>
      <c r="I892" s="2">
        <f t="shared" si="41"/>
        <v>40</v>
      </c>
    </row>
    <row r="893" spans="1:9" x14ac:dyDescent="0.3">
      <c r="A893">
        <v>349</v>
      </c>
      <c r="B893" t="s">
        <v>38</v>
      </c>
      <c r="C893" s="2">
        <v>11</v>
      </c>
      <c r="D893" s="2">
        <v>19</v>
      </c>
      <c r="E893">
        <v>3</v>
      </c>
      <c r="F893">
        <v>7</v>
      </c>
      <c r="G893">
        <f t="shared" si="39"/>
        <v>24</v>
      </c>
      <c r="H893">
        <f t="shared" si="40"/>
        <v>57</v>
      </c>
      <c r="I893" s="2">
        <f t="shared" si="41"/>
        <v>42.105263157894733</v>
      </c>
    </row>
    <row r="894" spans="1:9" x14ac:dyDescent="0.3">
      <c r="A894">
        <v>349</v>
      </c>
      <c r="B894" t="s">
        <v>41</v>
      </c>
      <c r="C894" s="2">
        <v>21</v>
      </c>
      <c r="D894" s="2">
        <v>35</v>
      </c>
      <c r="E894">
        <v>1</v>
      </c>
      <c r="F894">
        <v>53</v>
      </c>
      <c r="G894">
        <f t="shared" si="39"/>
        <v>14</v>
      </c>
      <c r="H894">
        <f t="shared" si="40"/>
        <v>35</v>
      </c>
      <c r="I894" s="2">
        <f t="shared" si="41"/>
        <v>40</v>
      </c>
    </row>
    <row r="895" spans="1:9" x14ac:dyDescent="0.3">
      <c r="A895">
        <v>350</v>
      </c>
      <c r="B895" t="s">
        <v>24</v>
      </c>
      <c r="C895" s="2">
        <v>19</v>
      </c>
      <c r="D895" s="2">
        <v>31</v>
      </c>
      <c r="E895">
        <v>2</v>
      </c>
      <c r="F895">
        <v>52</v>
      </c>
      <c r="G895">
        <f t="shared" si="39"/>
        <v>24</v>
      </c>
      <c r="H895">
        <f t="shared" si="40"/>
        <v>62</v>
      </c>
      <c r="I895" s="2">
        <f t="shared" si="41"/>
        <v>38.70967741935484</v>
      </c>
    </row>
    <row r="896" spans="1:9" x14ac:dyDescent="0.3">
      <c r="A896">
        <v>350</v>
      </c>
      <c r="B896" t="s">
        <v>102</v>
      </c>
      <c r="C896" s="2">
        <v>16</v>
      </c>
      <c r="D896" s="2">
        <v>27</v>
      </c>
      <c r="E896">
        <v>3</v>
      </c>
      <c r="F896">
        <v>57</v>
      </c>
      <c r="G896">
        <f t="shared" si="39"/>
        <v>33</v>
      </c>
      <c r="H896">
        <f t="shared" si="40"/>
        <v>81</v>
      </c>
      <c r="I896" s="2">
        <f t="shared" si="41"/>
        <v>40.74074074074074</v>
      </c>
    </row>
    <row r="897" spans="1:9" x14ac:dyDescent="0.3">
      <c r="A897">
        <v>351</v>
      </c>
      <c r="B897" t="s">
        <v>45</v>
      </c>
      <c r="C897" s="2">
        <v>19</v>
      </c>
      <c r="D897" s="2">
        <v>32</v>
      </c>
      <c r="E897">
        <v>3</v>
      </c>
      <c r="F897">
        <v>18</v>
      </c>
      <c r="G897">
        <f t="shared" si="39"/>
        <v>39</v>
      </c>
      <c r="H897">
        <f t="shared" si="40"/>
        <v>96</v>
      </c>
      <c r="I897" s="2">
        <f t="shared" si="41"/>
        <v>40.625</v>
      </c>
    </row>
    <row r="898" spans="1:9" x14ac:dyDescent="0.3">
      <c r="A898">
        <v>351</v>
      </c>
      <c r="B898" t="s">
        <v>41</v>
      </c>
      <c r="C898" s="2">
        <v>21</v>
      </c>
      <c r="D898" s="2">
        <v>35</v>
      </c>
      <c r="E898">
        <v>3</v>
      </c>
      <c r="F898">
        <v>7</v>
      </c>
      <c r="G898">
        <f t="shared" ref="G898:G961" si="42">SUM(D898-C898)*E898</f>
        <v>42</v>
      </c>
      <c r="H898">
        <f t="shared" ref="H898:H961" si="43">(D898*E898)</f>
        <v>105</v>
      </c>
      <c r="I898" s="2">
        <f t="shared" ref="I898:I961" si="44">(G898/H898*100)</f>
        <v>40</v>
      </c>
    </row>
    <row r="899" spans="1:9" x14ac:dyDescent="0.3">
      <c r="A899">
        <v>352</v>
      </c>
      <c r="B899" t="s">
        <v>34</v>
      </c>
      <c r="C899" s="2">
        <v>20</v>
      </c>
      <c r="D899" s="2">
        <v>33</v>
      </c>
      <c r="E899">
        <v>3</v>
      </c>
      <c r="F899">
        <v>7</v>
      </c>
      <c r="G899">
        <f t="shared" si="42"/>
        <v>39</v>
      </c>
      <c r="H899">
        <f t="shared" si="43"/>
        <v>99</v>
      </c>
      <c r="I899" s="2">
        <f t="shared" si="44"/>
        <v>39.393939393939391</v>
      </c>
    </row>
    <row r="900" spans="1:9" x14ac:dyDescent="0.3">
      <c r="A900">
        <v>353</v>
      </c>
      <c r="B900" t="s">
        <v>47</v>
      </c>
      <c r="C900" s="2">
        <v>13</v>
      </c>
      <c r="D900" s="2">
        <v>22</v>
      </c>
      <c r="E900">
        <v>2</v>
      </c>
      <c r="F900">
        <v>50</v>
      </c>
      <c r="G900">
        <f t="shared" si="42"/>
        <v>18</v>
      </c>
      <c r="H900">
        <f t="shared" si="43"/>
        <v>44</v>
      </c>
      <c r="I900" s="2">
        <f t="shared" si="44"/>
        <v>40.909090909090914</v>
      </c>
    </row>
    <row r="901" spans="1:9" x14ac:dyDescent="0.3">
      <c r="A901">
        <v>353</v>
      </c>
      <c r="B901" t="s">
        <v>50</v>
      </c>
      <c r="C901" s="2">
        <v>18</v>
      </c>
      <c r="D901" s="2">
        <v>30</v>
      </c>
      <c r="E901">
        <v>1</v>
      </c>
      <c r="F901">
        <v>16</v>
      </c>
      <c r="G901">
        <f t="shared" si="42"/>
        <v>12</v>
      </c>
      <c r="H901">
        <f t="shared" si="43"/>
        <v>30</v>
      </c>
      <c r="I901" s="2">
        <f t="shared" si="44"/>
        <v>40</v>
      </c>
    </row>
    <row r="902" spans="1:9" x14ac:dyDescent="0.3">
      <c r="A902">
        <v>353</v>
      </c>
      <c r="B902" t="s">
        <v>41</v>
      </c>
      <c r="C902" s="2">
        <v>21</v>
      </c>
      <c r="D902" s="2">
        <v>35</v>
      </c>
      <c r="E902">
        <v>2</v>
      </c>
      <c r="F902">
        <v>37</v>
      </c>
      <c r="G902">
        <f t="shared" si="42"/>
        <v>28</v>
      </c>
      <c r="H902">
        <f t="shared" si="43"/>
        <v>70</v>
      </c>
      <c r="I902" s="2">
        <f t="shared" si="44"/>
        <v>40</v>
      </c>
    </row>
    <row r="903" spans="1:9" x14ac:dyDescent="0.3">
      <c r="A903">
        <v>353</v>
      </c>
      <c r="B903" t="s">
        <v>53</v>
      </c>
      <c r="C903" s="2">
        <v>20</v>
      </c>
      <c r="D903" s="2">
        <v>34</v>
      </c>
      <c r="E903">
        <v>2</v>
      </c>
      <c r="F903">
        <v>25</v>
      </c>
      <c r="G903">
        <f t="shared" si="42"/>
        <v>28</v>
      </c>
      <c r="H903">
        <f t="shared" si="43"/>
        <v>68</v>
      </c>
      <c r="I903" s="2">
        <f t="shared" si="44"/>
        <v>41.17647058823529</v>
      </c>
    </row>
    <row r="904" spans="1:9" x14ac:dyDescent="0.3">
      <c r="A904">
        <v>354</v>
      </c>
      <c r="B904" t="s">
        <v>38</v>
      </c>
      <c r="C904" s="2">
        <v>11</v>
      </c>
      <c r="D904" s="2">
        <v>19</v>
      </c>
      <c r="E904">
        <v>3</v>
      </c>
      <c r="F904">
        <v>32</v>
      </c>
      <c r="G904">
        <f t="shared" si="42"/>
        <v>24</v>
      </c>
      <c r="H904">
        <f t="shared" si="43"/>
        <v>57</v>
      </c>
      <c r="I904" s="2">
        <f t="shared" si="44"/>
        <v>42.105263157894733</v>
      </c>
    </row>
    <row r="905" spans="1:9" x14ac:dyDescent="0.3">
      <c r="A905">
        <v>354</v>
      </c>
      <c r="B905" t="s">
        <v>45</v>
      </c>
      <c r="C905" s="2">
        <v>19</v>
      </c>
      <c r="D905" s="2">
        <v>32</v>
      </c>
      <c r="E905">
        <v>2</v>
      </c>
      <c r="F905">
        <v>49</v>
      </c>
      <c r="G905">
        <f t="shared" si="42"/>
        <v>26</v>
      </c>
      <c r="H905">
        <f t="shared" si="43"/>
        <v>64</v>
      </c>
      <c r="I905" s="2">
        <f t="shared" si="44"/>
        <v>40.625</v>
      </c>
    </row>
    <row r="906" spans="1:9" x14ac:dyDescent="0.3">
      <c r="A906">
        <v>354</v>
      </c>
      <c r="B906" t="s">
        <v>71</v>
      </c>
      <c r="C906" s="2">
        <v>10</v>
      </c>
      <c r="D906" s="2">
        <v>18</v>
      </c>
      <c r="E906">
        <v>2</v>
      </c>
      <c r="F906">
        <v>7</v>
      </c>
      <c r="G906">
        <f t="shared" si="42"/>
        <v>16</v>
      </c>
      <c r="H906">
        <f t="shared" si="43"/>
        <v>36</v>
      </c>
      <c r="I906" s="2">
        <f t="shared" si="44"/>
        <v>44.444444444444443</v>
      </c>
    </row>
    <row r="907" spans="1:9" x14ac:dyDescent="0.3">
      <c r="A907">
        <v>354</v>
      </c>
      <c r="B907" t="s">
        <v>18</v>
      </c>
      <c r="C907" s="2">
        <v>14</v>
      </c>
      <c r="D907" s="2">
        <v>24</v>
      </c>
      <c r="E907">
        <v>1</v>
      </c>
      <c r="F907">
        <v>49</v>
      </c>
      <c r="G907">
        <f t="shared" si="42"/>
        <v>10</v>
      </c>
      <c r="H907">
        <f t="shared" si="43"/>
        <v>24</v>
      </c>
      <c r="I907" s="2">
        <f t="shared" si="44"/>
        <v>41.666666666666671</v>
      </c>
    </row>
    <row r="908" spans="1:9" x14ac:dyDescent="0.3">
      <c r="A908">
        <v>355</v>
      </c>
      <c r="B908" t="s">
        <v>74</v>
      </c>
      <c r="C908" s="2">
        <v>15</v>
      </c>
      <c r="D908" s="2">
        <v>26</v>
      </c>
      <c r="E908">
        <v>1</v>
      </c>
      <c r="F908">
        <v>7</v>
      </c>
      <c r="G908">
        <f t="shared" si="42"/>
        <v>11</v>
      </c>
      <c r="H908">
        <f t="shared" si="43"/>
        <v>26</v>
      </c>
      <c r="I908" s="2">
        <f t="shared" si="44"/>
        <v>42.307692307692307</v>
      </c>
    </row>
    <row r="909" spans="1:9" x14ac:dyDescent="0.3">
      <c r="A909">
        <v>356</v>
      </c>
      <c r="B909" t="s">
        <v>71</v>
      </c>
      <c r="C909" s="2">
        <v>10</v>
      </c>
      <c r="D909" s="2">
        <v>18</v>
      </c>
      <c r="E909">
        <v>2</v>
      </c>
      <c r="F909">
        <v>7</v>
      </c>
      <c r="G909">
        <f t="shared" si="42"/>
        <v>16</v>
      </c>
      <c r="H909">
        <f t="shared" si="43"/>
        <v>36</v>
      </c>
      <c r="I909" s="2">
        <f t="shared" si="44"/>
        <v>44.444444444444443</v>
      </c>
    </row>
    <row r="910" spans="1:9" x14ac:dyDescent="0.3">
      <c r="A910">
        <v>357</v>
      </c>
      <c r="B910" t="s">
        <v>81</v>
      </c>
      <c r="C910" s="2">
        <v>15</v>
      </c>
      <c r="D910" s="2">
        <v>25</v>
      </c>
      <c r="E910">
        <v>1</v>
      </c>
      <c r="F910">
        <v>12</v>
      </c>
      <c r="G910">
        <f t="shared" si="42"/>
        <v>10</v>
      </c>
      <c r="H910">
        <f t="shared" si="43"/>
        <v>25</v>
      </c>
      <c r="I910" s="2">
        <f t="shared" si="44"/>
        <v>40</v>
      </c>
    </row>
    <row r="911" spans="1:9" x14ac:dyDescent="0.3">
      <c r="A911">
        <v>357</v>
      </c>
      <c r="B911" t="s">
        <v>60</v>
      </c>
      <c r="C911" s="2">
        <v>12</v>
      </c>
      <c r="D911" s="2">
        <v>20</v>
      </c>
      <c r="E911">
        <v>2</v>
      </c>
      <c r="F911">
        <v>5</v>
      </c>
      <c r="G911">
        <f t="shared" si="42"/>
        <v>16</v>
      </c>
      <c r="H911">
        <f t="shared" si="43"/>
        <v>40</v>
      </c>
      <c r="I911" s="2">
        <f t="shared" si="44"/>
        <v>40</v>
      </c>
    </row>
    <row r="912" spans="1:9" x14ac:dyDescent="0.3">
      <c r="A912">
        <v>357</v>
      </c>
      <c r="B912" t="s">
        <v>102</v>
      </c>
      <c r="C912" s="2">
        <v>16</v>
      </c>
      <c r="D912" s="2">
        <v>27</v>
      </c>
      <c r="E912">
        <v>3</v>
      </c>
      <c r="F912">
        <v>31</v>
      </c>
      <c r="G912">
        <f t="shared" si="42"/>
        <v>33</v>
      </c>
      <c r="H912">
        <f t="shared" si="43"/>
        <v>81</v>
      </c>
      <c r="I912" s="2">
        <f t="shared" si="44"/>
        <v>40.74074074074074</v>
      </c>
    </row>
    <row r="913" spans="1:9" x14ac:dyDescent="0.3">
      <c r="A913">
        <v>357</v>
      </c>
      <c r="B913" t="s">
        <v>47</v>
      </c>
      <c r="C913" s="2">
        <v>13</v>
      </c>
      <c r="D913" s="2">
        <v>22</v>
      </c>
      <c r="E913">
        <v>1</v>
      </c>
      <c r="F913">
        <v>48</v>
      </c>
      <c r="G913">
        <f t="shared" si="42"/>
        <v>9</v>
      </c>
      <c r="H913">
        <f t="shared" si="43"/>
        <v>22</v>
      </c>
      <c r="I913" s="2">
        <f t="shared" si="44"/>
        <v>40.909090909090914</v>
      </c>
    </row>
    <row r="914" spans="1:9" x14ac:dyDescent="0.3">
      <c r="A914">
        <v>358</v>
      </c>
      <c r="B914" t="s">
        <v>74</v>
      </c>
      <c r="C914" s="2">
        <v>15</v>
      </c>
      <c r="D914" s="2">
        <v>26</v>
      </c>
      <c r="E914">
        <v>2</v>
      </c>
      <c r="F914">
        <v>50</v>
      </c>
      <c r="G914">
        <f t="shared" si="42"/>
        <v>22</v>
      </c>
      <c r="H914">
        <f t="shared" si="43"/>
        <v>52</v>
      </c>
      <c r="I914" s="2">
        <f t="shared" si="44"/>
        <v>42.307692307692307</v>
      </c>
    </row>
    <row r="915" spans="1:9" x14ac:dyDescent="0.3">
      <c r="A915">
        <v>358</v>
      </c>
      <c r="B915" t="s">
        <v>71</v>
      </c>
      <c r="C915" s="2">
        <v>10</v>
      </c>
      <c r="D915" s="2">
        <v>18</v>
      </c>
      <c r="E915">
        <v>3</v>
      </c>
      <c r="F915">
        <v>50</v>
      </c>
      <c r="G915">
        <f t="shared" si="42"/>
        <v>24</v>
      </c>
      <c r="H915">
        <f t="shared" si="43"/>
        <v>54</v>
      </c>
      <c r="I915" s="2">
        <f t="shared" si="44"/>
        <v>44.444444444444443</v>
      </c>
    </row>
    <row r="916" spans="1:9" x14ac:dyDescent="0.3">
      <c r="A916">
        <v>358</v>
      </c>
      <c r="B916" t="s">
        <v>60</v>
      </c>
      <c r="C916" s="2">
        <v>12</v>
      </c>
      <c r="D916" s="2">
        <v>20</v>
      </c>
      <c r="E916">
        <v>3</v>
      </c>
      <c r="F916">
        <v>52</v>
      </c>
      <c r="G916">
        <f t="shared" si="42"/>
        <v>24</v>
      </c>
      <c r="H916">
        <f t="shared" si="43"/>
        <v>60</v>
      </c>
      <c r="I916" s="2">
        <f t="shared" si="44"/>
        <v>40</v>
      </c>
    </row>
    <row r="917" spans="1:9" x14ac:dyDescent="0.3">
      <c r="A917">
        <v>359</v>
      </c>
      <c r="B917" t="s">
        <v>47</v>
      </c>
      <c r="C917" s="2">
        <v>13</v>
      </c>
      <c r="D917" s="2">
        <v>22</v>
      </c>
      <c r="E917">
        <v>1</v>
      </c>
      <c r="F917">
        <v>26</v>
      </c>
      <c r="G917">
        <f t="shared" si="42"/>
        <v>9</v>
      </c>
      <c r="H917">
        <f t="shared" si="43"/>
        <v>22</v>
      </c>
      <c r="I917" s="2">
        <f t="shared" si="44"/>
        <v>40.909090909090914</v>
      </c>
    </row>
    <row r="918" spans="1:9" x14ac:dyDescent="0.3">
      <c r="A918">
        <v>359</v>
      </c>
      <c r="B918" t="s">
        <v>55</v>
      </c>
      <c r="C918" s="2">
        <v>16</v>
      </c>
      <c r="D918" s="2">
        <v>28</v>
      </c>
      <c r="E918">
        <v>3</v>
      </c>
      <c r="F918">
        <v>57</v>
      </c>
      <c r="G918">
        <f t="shared" si="42"/>
        <v>36</v>
      </c>
      <c r="H918">
        <f t="shared" si="43"/>
        <v>84</v>
      </c>
      <c r="I918" s="2">
        <f t="shared" si="44"/>
        <v>42.857142857142854</v>
      </c>
    </row>
    <row r="919" spans="1:9" x14ac:dyDescent="0.3">
      <c r="A919">
        <v>359</v>
      </c>
      <c r="B919" t="s">
        <v>58</v>
      </c>
      <c r="C919" s="2">
        <v>17</v>
      </c>
      <c r="D919" s="2">
        <v>29</v>
      </c>
      <c r="E919">
        <v>2</v>
      </c>
      <c r="F919">
        <v>12</v>
      </c>
      <c r="G919">
        <f t="shared" si="42"/>
        <v>24</v>
      </c>
      <c r="H919">
        <f t="shared" si="43"/>
        <v>58</v>
      </c>
      <c r="I919" s="2">
        <f t="shared" si="44"/>
        <v>41.379310344827587</v>
      </c>
    </row>
    <row r="920" spans="1:9" x14ac:dyDescent="0.3">
      <c r="A920">
        <v>359</v>
      </c>
      <c r="B920" t="s">
        <v>74</v>
      </c>
      <c r="C920" s="2">
        <v>15</v>
      </c>
      <c r="D920" s="2">
        <v>26</v>
      </c>
      <c r="E920">
        <v>1</v>
      </c>
      <c r="F920">
        <v>50</v>
      </c>
      <c r="G920">
        <f t="shared" si="42"/>
        <v>11</v>
      </c>
      <c r="H920">
        <f t="shared" si="43"/>
        <v>26</v>
      </c>
      <c r="I920" s="2">
        <f t="shared" si="44"/>
        <v>42.307692307692307</v>
      </c>
    </row>
    <row r="921" spans="1:9" x14ac:dyDescent="0.3">
      <c r="A921">
        <v>360</v>
      </c>
      <c r="B921" t="s">
        <v>90</v>
      </c>
      <c r="C921" s="2">
        <v>13</v>
      </c>
      <c r="D921" s="2">
        <v>21</v>
      </c>
      <c r="E921">
        <v>1</v>
      </c>
      <c r="F921">
        <v>42</v>
      </c>
      <c r="G921">
        <f t="shared" si="42"/>
        <v>8</v>
      </c>
      <c r="H921">
        <f t="shared" si="43"/>
        <v>21</v>
      </c>
      <c r="I921" s="2">
        <f t="shared" si="44"/>
        <v>38.095238095238095</v>
      </c>
    </row>
    <row r="922" spans="1:9" x14ac:dyDescent="0.3">
      <c r="A922">
        <v>360</v>
      </c>
      <c r="B922" t="s">
        <v>50</v>
      </c>
      <c r="C922" s="2">
        <v>18</v>
      </c>
      <c r="D922" s="2">
        <v>30</v>
      </c>
      <c r="E922">
        <v>3</v>
      </c>
      <c r="F922">
        <v>36</v>
      </c>
      <c r="G922">
        <f t="shared" si="42"/>
        <v>36</v>
      </c>
      <c r="H922">
        <f t="shared" si="43"/>
        <v>90</v>
      </c>
      <c r="I922" s="2">
        <f t="shared" si="44"/>
        <v>40</v>
      </c>
    </row>
    <row r="923" spans="1:9" x14ac:dyDescent="0.3">
      <c r="A923">
        <v>360</v>
      </c>
      <c r="B923" t="s">
        <v>74</v>
      </c>
      <c r="C923" s="2">
        <v>15</v>
      </c>
      <c r="D923" s="2">
        <v>26</v>
      </c>
      <c r="E923">
        <v>1</v>
      </c>
      <c r="F923">
        <v>51</v>
      </c>
      <c r="G923">
        <f t="shared" si="42"/>
        <v>11</v>
      </c>
      <c r="H923">
        <f t="shared" si="43"/>
        <v>26</v>
      </c>
      <c r="I923" s="2">
        <f t="shared" si="44"/>
        <v>42.307692307692307</v>
      </c>
    </row>
    <row r="924" spans="1:9" x14ac:dyDescent="0.3">
      <c r="A924">
        <v>360</v>
      </c>
      <c r="B924" t="s">
        <v>45</v>
      </c>
      <c r="C924" s="2">
        <v>19</v>
      </c>
      <c r="D924" s="2">
        <v>32</v>
      </c>
      <c r="E924">
        <v>3</v>
      </c>
      <c r="F924">
        <v>30</v>
      </c>
      <c r="G924">
        <f t="shared" si="42"/>
        <v>39</v>
      </c>
      <c r="H924">
        <f t="shared" si="43"/>
        <v>96</v>
      </c>
      <c r="I924" s="2">
        <f t="shared" si="44"/>
        <v>40.625</v>
      </c>
    </row>
    <row r="925" spans="1:9" x14ac:dyDescent="0.3">
      <c r="A925">
        <v>361</v>
      </c>
      <c r="B925" t="s">
        <v>58</v>
      </c>
      <c r="C925" s="2">
        <v>17</v>
      </c>
      <c r="D925" s="2">
        <v>29</v>
      </c>
      <c r="E925">
        <v>1</v>
      </c>
      <c r="F925">
        <v>58</v>
      </c>
      <c r="G925">
        <f t="shared" si="42"/>
        <v>12</v>
      </c>
      <c r="H925">
        <f t="shared" si="43"/>
        <v>29</v>
      </c>
      <c r="I925" s="2">
        <f t="shared" si="44"/>
        <v>41.379310344827587</v>
      </c>
    </row>
    <row r="926" spans="1:9" x14ac:dyDescent="0.3">
      <c r="A926">
        <v>361</v>
      </c>
      <c r="B926" t="s">
        <v>18</v>
      </c>
      <c r="C926" s="2">
        <v>14</v>
      </c>
      <c r="D926" s="2">
        <v>24</v>
      </c>
      <c r="E926">
        <v>3</v>
      </c>
      <c r="F926">
        <v>54</v>
      </c>
      <c r="G926">
        <f t="shared" si="42"/>
        <v>30</v>
      </c>
      <c r="H926">
        <f t="shared" si="43"/>
        <v>72</v>
      </c>
      <c r="I926" s="2">
        <f t="shared" si="44"/>
        <v>41.666666666666671</v>
      </c>
    </row>
    <row r="927" spans="1:9" x14ac:dyDescent="0.3">
      <c r="A927">
        <v>362</v>
      </c>
      <c r="B927" t="s">
        <v>60</v>
      </c>
      <c r="C927" s="2">
        <v>12</v>
      </c>
      <c r="D927" s="2">
        <v>20</v>
      </c>
      <c r="E927">
        <v>1</v>
      </c>
      <c r="F927">
        <v>41</v>
      </c>
      <c r="G927">
        <f t="shared" si="42"/>
        <v>8</v>
      </c>
      <c r="H927">
        <f t="shared" si="43"/>
        <v>20</v>
      </c>
      <c r="I927" s="2">
        <f t="shared" si="44"/>
        <v>40</v>
      </c>
    </row>
    <row r="928" spans="1:9" x14ac:dyDescent="0.3">
      <c r="A928">
        <v>362</v>
      </c>
      <c r="B928" t="s">
        <v>18</v>
      </c>
      <c r="C928" s="2">
        <v>14</v>
      </c>
      <c r="D928" s="2">
        <v>24</v>
      </c>
      <c r="E928">
        <v>1</v>
      </c>
      <c r="F928">
        <v>58</v>
      </c>
      <c r="G928">
        <f t="shared" si="42"/>
        <v>10</v>
      </c>
      <c r="H928">
        <f t="shared" si="43"/>
        <v>24</v>
      </c>
      <c r="I928" s="2">
        <f t="shared" si="44"/>
        <v>41.666666666666671</v>
      </c>
    </row>
    <row r="929" spans="1:9" x14ac:dyDescent="0.3">
      <c r="A929">
        <v>362</v>
      </c>
      <c r="B929" t="s">
        <v>71</v>
      </c>
      <c r="C929" s="2">
        <v>10</v>
      </c>
      <c r="D929" s="2">
        <v>18</v>
      </c>
      <c r="E929">
        <v>1</v>
      </c>
      <c r="F929">
        <v>24</v>
      </c>
      <c r="G929">
        <f t="shared" si="42"/>
        <v>8</v>
      </c>
      <c r="H929">
        <f t="shared" si="43"/>
        <v>18</v>
      </c>
      <c r="I929" s="2">
        <f t="shared" si="44"/>
        <v>44.444444444444443</v>
      </c>
    </row>
    <row r="930" spans="1:9" x14ac:dyDescent="0.3">
      <c r="A930">
        <v>363</v>
      </c>
      <c r="B930" t="s">
        <v>50</v>
      </c>
      <c r="C930" s="2">
        <v>18</v>
      </c>
      <c r="D930" s="2">
        <v>30</v>
      </c>
      <c r="E930">
        <v>1</v>
      </c>
      <c r="F930">
        <v>48</v>
      </c>
      <c r="G930">
        <f t="shared" si="42"/>
        <v>12</v>
      </c>
      <c r="H930">
        <f t="shared" si="43"/>
        <v>30</v>
      </c>
      <c r="I930" s="2">
        <f t="shared" si="44"/>
        <v>40</v>
      </c>
    </row>
    <row r="931" spans="1:9" x14ac:dyDescent="0.3">
      <c r="A931">
        <v>363</v>
      </c>
      <c r="B931" t="s">
        <v>18</v>
      </c>
      <c r="C931" s="2">
        <v>14</v>
      </c>
      <c r="D931" s="2">
        <v>24</v>
      </c>
      <c r="E931">
        <v>3</v>
      </c>
      <c r="F931">
        <v>41</v>
      </c>
      <c r="G931">
        <f t="shared" si="42"/>
        <v>30</v>
      </c>
      <c r="H931">
        <f t="shared" si="43"/>
        <v>72</v>
      </c>
      <c r="I931" s="2">
        <f t="shared" si="44"/>
        <v>41.666666666666671</v>
      </c>
    </row>
    <row r="932" spans="1:9" x14ac:dyDescent="0.3">
      <c r="A932">
        <v>363</v>
      </c>
      <c r="B932" t="s">
        <v>93</v>
      </c>
      <c r="C932" s="2">
        <v>22</v>
      </c>
      <c r="D932" s="2">
        <v>36</v>
      </c>
      <c r="E932">
        <v>2</v>
      </c>
      <c r="F932">
        <v>42</v>
      </c>
      <c r="G932">
        <f t="shared" si="42"/>
        <v>28</v>
      </c>
      <c r="H932">
        <f t="shared" si="43"/>
        <v>72</v>
      </c>
      <c r="I932" s="2">
        <f t="shared" si="44"/>
        <v>38.888888888888893</v>
      </c>
    </row>
    <row r="933" spans="1:9" x14ac:dyDescent="0.3">
      <c r="A933">
        <v>363</v>
      </c>
      <c r="B933" t="s">
        <v>34</v>
      </c>
      <c r="C933" s="2">
        <v>20</v>
      </c>
      <c r="D933" s="2">
        <v>33</v>
      </c>
      <c r="E933">
        <v>2</v>
      </c>
      <c r="F933">
        <v>18</v>
      </c>
      <c r="G933">
        <f t="shared" si="42"/>
        <v>26</v>
      </c>
      <c r="H933">
        <f t="shared" si="43"/>
        <v>66</v>
      </c>
      <c r="I933" s="2">
        <f t="shared" si="44"/>
        <v>39.393939393939391</v>
      </c>
    </row>
    <row r="934" spans="1:9" x14ac:dyDescent="0.3">
      <c r="A934">
        <v>364</v>
      </c>
      <c r="B934" t="s">
        <v>55</v>
      </c>
      <c r="C934" s="2">
        <v>16</v>
      </c>
      <c r="D934" s="2">
        <v>28</v>
      </c>
      <c r="E934">
        <v>2</v>
      </c>
      <c r="F934">
        <v>52</v>
      </c>
      <c r="G934">
        <f t="shared" si="42"/>
        <v>24</v>
      </c>
      <c r="H934">
        <f t="shared" si="43"/>
        <v>56</v>
      </c>
      <c r="I934" s="2">
        <f t="shared" si="44"/>
        <v>42.857142857142854</v>
      </c>
    </row>
    <row r="935" spans="1:9" x14ac:dyDescent="0.3">
      <c r="A935">
        <v>364</v>
      </c>
      <c r="B935" t="s">
        <v>47</v>
      </c>
      <c r="C935" s="2">
        <v>13</v>
      </c>
      <c r="D935" s="2">
        <v>22</v>
      </c>
      <c r="E935">
        <v>1</v>
      </c>
      <c r="F935">
        <v>20</v>
      </c>
      <c r="G935">
        <f t="shared" si="42"/>
        <v>9</v>
      </c>
      <c r="H935">
        <f t="shared" si="43"/>
        <v>22</v>
      </c>
      <c r="I935" s="2">
        <f t="shared" si="44"/>
        <v>40.909090909090914</v>
      </c>
    </row>
    <row r="936" spans="1:9" x14ac:dyDescent="0.3">
      <c r="A936">
        <v>364</v>
      </c>
      <c r="B936" t="s">
        <v>81</v>
      </c>
      <c r="C936" s="2">
        <v>15</v>
      </c>
      <c r="D936" s="2">
        <v>25</v>
      </c>
      <c r="E936">
        <v>2</v>
      </c>
      <c r="F936">
        <v>14</v>
      </c>
      <c r="G936">
        <f t="shared" si="42"/>
        <v>20</v>
      </c>
      <c r="H936">
        <f t="shared" si="43"/>
        <v>50</v>
      </c>
      <c r="I936" s="2">
        <f t="shared" si="44"/>
        <v>40</v>
      </c>
    </row>
    <row r="937" spans="1:9" x14ac:dyDescent="0.3">
      <c r="A937">
        <v>364</v>
      </c>
      <c r="B937" t="s">
        <v>58</v>
      </c>
      <c r="C937" s="2">
        <v>17</v>
      </c>
      <c r="D937" s="2">
        <v>29</v>
      </c>
      <c r="E937">
        <v>1</v>
      </c>
      <c r="F937">
        <v>26</v>
      </c>
      <c r="G937">
        <f t="shared" si="42"/>
        <v>12</v>
      </c>
      <c r="H937">
        <f t="shared" si="43"/>
        <v>29</v>
      </c>
      <c r="I937" s="2">
        <f t="shared" si="44"/>
        <v>41.379310344827587</v>
      </c>
    </row>
    <row r="938" spans="1:9" x14ac:dyDescent="0.3">
      <c r="A938">
        <v>365</v>
      </c>
      <c r="B938" t="s">
        <v>93</v>
      </c>
      <c r="C938" s="2">
        <v>22</v>
      </c>
      <c r="D938" s="2">
        <v>36</v>
      </c>
      <c r="E938">
        <v>3</v>
      </c>
      <c r="F938">
        <v>25</v>
      </c>
      <c r="G938">
        <f t="shared" si="42"/>
        <v>42</v>
      </c>
      <c r="H938">
        <f t="shared" si="43"/>
        <v>108</v>
      </c>
      <c r="I938" s="2">
        <f t="shared" si="44"/>
        <v>38.888888888888893</v>
      </c>
    </row>
    <row r="939" spans="1:9" x14ac:dyDescent="0.3">
      <c r="A939">
        <v>366</v>
      </c>
      <c r="B939" t="s">
        <v>102</v>
      </c>
      <c r="C939" s="2">
        <v>16</v>
      </c>
      <c r="D939" s="2">
        <v>27</v>
      </c>
      <c r="E939">
        <v>2</v>
      </c>
      <c r="F939">
        <v>30</v>
      </c>
      <c r="G939">
        <f t="shared" si="42"/>
        <v>22</v>
      </c>
      <c r="H939">
        <f t="shared" si="43"/>
        <v>54</v>
      </c>
      <c r="I939" s="2">
        <f t="shared" si="44"/>
        <v>40.74074074074074</v>
      </c>
    </row>
    <row r="940" spans="1:9" x14ac:dyDescent="0.3">
      <c r="A940">
        <v>366</v>
      </c>
      <c r="B940" t="s">
        <v>41</v>
      </c>
      <c r="C940" s="2">
        <v>21</v>
      </c>
      <c r="D940" s="2">
        <v>35</v>
      </c>
      <c r="E940">
        <v>3</v>
      </c>
      <c r="F940">
        <v>51</v>
      </c>
      <c r="G940">
        <f t="shared" si="42"/>
        <v>42</v>
      </c>
      <c r="H940">
        <f t="shared" si="43"/>
        <v>105</v>
      </c>
      <c r="I940" s="2">
        <f t="shared" si="44"/>
        <v>40</v>
      </c>
    </row>
    <row r="941" spans="1:9" x14ac:dyDescent="0.3">
      <c r="A941">
        <v>366</v>
      </c>
      <c r="B941" t="s">
        <v>30</v>
      </c>
      <c r="C941" s="2">
        <v>25</v>
      </c>
      <c r="D941" s="2">
        <v>40</v>
      </c>
      <c r="E941">
        <v>2</v>
      </c>
      <c r="F941">
        <v>9</v>
      </c>
      <c r="G941">
        <f t="shared" si="42"/>
        <v>30</v>
      </c>
      <c r="H941">
        <f t="shared" si="43"/>
        <v>80</v>
      </c>
      <c r="I941" s="2">
        <f t="shared" si="44"/>
        <v>37.5</v>
      </c>
    </row>
    <row r="942" spans="1:9" x14ac:dyDescent="0.3">
      <c r="A942">
        <v>367</v>
      </c>
      <c r="B942" t="s">
        <v>74</v>
      </c>
      <c r="C942" s="2">
        <v>15</v>
      </c>
      <c r="D942" s="2">
        <v>26</v>
      </c>
      <c r="E942">
        <v>2</v>
      </c>
      <c r="F942">
        <v>34</v>
      </c>
      <c r="G942">
        <f t="shared" si="42"/>
        <v>22</v>
      </c>
      <c r="H942">
        <f t="shared" si="43"/>
        <v>52</v>
      </c>
      <c r="I942" s="2">
        <f t="shared" si="44"/>
        <v>42.307692307692307</v>
      </c>
    </row>
    <row r="943" spans="1:9" x14ac:dyDescent="0.3">
      <c r="A943">
        <v>367</v>
      </c>
      <c r="B943" t="s">
        <v>58</v>
      </c>
      <c r="C943" s="2">
        <v>17</v>
      </c>
      <c r="D943" s="2">
        <v>29</v>
      </c>
      <c r="E943">
        <v>1</v>
      </c>
      <c r="F943">
        <v>26</v>
      </c>
      <c r="G943">
        <f t="shared" si="42"/>
        <v>12</v>
      </c>
      <c r="H943">
        <f t="shared" si="43"/>
        <v>29</v>
      </c>
      <c r="I943" s="2">
        <f t="shared" si="44"/>
        <v>41.379310344827587</v>
      </c>
    </row>
    <row r="944" spans="1:9" x14ac:dyDescent="0.3">
      <c r="A944">
        <v>367</v>
      </c>
      <c r="B944" t="s">
        <v>60</v>
      </c>
      <c r="C944" s="2">
        <v>12</v>
      </c>
      <c r="D944" s="2">
        <v>20</v>
      </c>
      <c r="E944">
        <v>1</v>
      </c>
      <c r="F944">
        <v>13</v>
      </c>
      <c r="G944">
        <f t="shared" si="42"/>
        <v>8</v>
      </c>
      <c r="H944">
        <f t="shared" si="43"/>
        <v>20</v>
      </c>
      <c r="I944" s="2">
        <f t="shared" si="44"/>
        <v>40</v>
      </c>
    </row>
    <row r="945" spans="1:9" x14ac:dyDescent="0.3">
      <c r="A945">
        <v>368</v>
      </c>
      <c r="B945" t="s">
        <v>34</v>
      </c>
      <c r="C945" s="2">
        <v>20</v>
      </c>
      <c r="D945" s="2">
        <v>33</v>
      </c>
      <c r="E945">
        <v>3</v>
      </c>
      <c r="F945">
        <v>45</v>
      </c>
      <c r="G945">
        <f t="shared" si="42"/>
        <v>39</v>
      </c>
      <c r="H945">
        <f t="shared" si="43"/>
        <v>99</v>
      </c>
      <c r="I945" s="2">
        <f t="shared" si="44"/>
        <v>39.393939393939391</v>
      </c>
    </row>
    <row r="946" spans="1:9" x14ac:dyDescent="0.3">
      <c r="A946">
        <v>368</v>
      </c>
      <c r="B946" t="s">
        <v>18</v>
      </c>
      <c r="C946" s="2">
        <v>14</v>
      </c>
      <c r="D946" s="2">
        <v>24</v>
      </c>
      <c r="E946">
        <v>1</v>
      </c>
      <c r="F946">
        <v>40</v>
      </c>
      <c r="G946">
        <f t="shared" si="42"/>
        <v>10</v>
      </c>
      <c r="H946">
        <f t="shared" si="43"/>
        <v>24</v>
      </c>
      <c r="I946" s="2">
        <f t="shared" si="44"/>
        <v>41.666666666666671</v>
      </c>
    </row>
    <row r="947" spans="1:9" x14ac:dyDescent="0.3">
      <c r="A947">
        <v>369</v>
      </c>
      <c r="B947" t="s">
        <v>24</v>
      </c>
      <c r="C947" s="2">
        <v>19</v>
      </c>
      <c r="D947" s="2">
        <v>31</v>
      </c>
      <c r="E947">
        <v>2</v>
      </c>
      <c r="F947">
        <v>7</v>
      </c>
      <c r="G947">
        <f t="shared" si="42"/>
        <v>24</v>
      </c>
      <c r="H947">
        <f t="shared" si="43"/>
        <v>62</v>
      </c>
      <c r="I947" s="2">
        <f t="shared" si="44"/>
        <v>38.70967741935484</v>
      </c>
    </row>
    <row r="948" spans="1:9" x14ac:dyDescent="0.3">
      <c r="A948">
        <v>369</v>
      </c>
      <c r="B948" t="s">
        <v>106</v>
      </c>
      <c r="C948" s="2">
        <v>14</v>
      </c>
      <c r="D948" s="2">
        <v>23</v>
      </c>
      <c r="E948">
        <v>2</v>
      </c>
      <c r="F948">
        <v>7</v>
      </c>
      <c r="G948">
        <f t="shared" si="42"/>
        <v>18</v>
      </c>
      <c r="H948">
        <f t="shared" si="43"/>
        <v>46</v>
      </c>
      <c r="I948" s="2">
        <f t="shared" si="44"/>
        <v>39.130434782608695</v>
      </c>
    </row>
    <row r="949" spans="1:9" x14ac:dyDescent="0.3">
      <c r="A949">
        <v>369</v>
      </c>
      <c r="B949" t="s">
        <v>55</v>
      </c>
      <c r="C949" s="2">
        <v>16</v>
      </c>
      <c r="D949" s="2">
        <v>28</v>
      </c>
      <c r="E949">
        <v>2</v>
      </c>
      <c r="F949">
        <v>8</v>
      </c>
      <c r="G949">
        <f t="shared" si="42"/>
        <v>24</v>
      </c>
      <c r="H949">
        <f t="shared" si="43"/>
        <v>56</v>
      </c>
      <c r="I949" s="2">
        <f t="shared" si="44"/>
        <v>42.857142857142854</v>
      </c>
    </row>
    <row r="950" spans="1:9" x14ac:dyDescent="0.3">
      <c r="A950">
        <v>369</v>
      </c>
      <c r="B950" t="s">
        <v>74</v>
      </c>
      <c r="C950" s="2">
        <v>15</v>
      </c>
      <c r="D950" s="2">
        <v>26</v>
      </c>
      <c r="E950">
        <v>3</v>
      </c>
      <c r="F950">
        <v>20</v>
      </c>
      <c r="G950">
        <f t="shared" si="42"/>
        <v>33</v>
      </c>
      <c r="H950">
        <f t="shared" si="43"/>
        <v>78</v>
      </c>
      <c r="I950" s="2">
        <f t="shared" si="44"/>
        <v>42.307692307692307</v>
      </c>
    </row>
    <row r="951" spans="1:9" x14ac:dyDescent="0.3">
      <c r="A951">
        <v>370</v>
      </c>
      <c r="B951" t="s">
        <v>93</v>
      </c>
      <c r="C951" s="2">
        <v>22</v>
      </c>
      <c r="D951" s="2">
        <v>36</v>
      </c>
      <c r="E951">
        <v>2</v>
      </c>
      <c r="F951">
        <v>33</v>
      </c>
      <c r="G951">
        <f t="shared" si="42"/>
        <v>28</v>
      </c>
      <c r="H951">
        <f t="shared" si="43"/>
        <v>72</v>
      </c>
      <c r="I951" s="2">
        <f t="shared" si="44"/>
        <v>38.888888888888893</v>
      </c>
    </row>
    <row r="952" spans="1:9" x14ac:dyDescent="0.3">
      <c r="A952">
        <v>371</v>
      </c>
      <c r="B952" t="s">
        <v>24</v>
      </c>
      <c r="C952" s="2">
        <v>19</v>
      </c>
      <c r="D952" s="2">
        <v>31</v>
      </c>
      <c r="E952">
        <v>2</v>
      </c>
      <c r="F952">
        <v>11</v>
      </c>
      <c r="G952">
        <f t="shared" si="42"/>
        <v>24</v>
      </c>
      <c r="H952">
        <f t="shared" si="43"/>
        <v>62</v>
      </c>
      <c r="I952" s="2">
        <f t="shared" si="44"/>
        <v>38.70967741935484</v>
      </c>
    </row>
    <row r="953" spans="1:9" x14ac:dyDescent="0.3">
      <c r="A953">
        <v>371</v>
      </c>
      <c r="B953" t="s">
        <v>93</v>
      </c>
      <c r="C953" s="2">
        <v>22</v>
      </c>
      <c r="D953" s="2">
        <v>36</v>
      </c>
      <c r="E953">
        <v>1</v>
      </c>
      <c r="F953">
        <v>13</v>
      </c>
      <c r="G953">
        <f t="shared" si="42"/>
        <v>14</v>
      </c>
      <c r="H953">
        <f t="shared" si="43"/>
        <v>36</v>
      </c>
      <c r="I953" s="2">
        <f t="shared" si="44"/>
        <v>38.888888888888893</v>
      </c>
    </row>
    <row r="954" spans="1:9" x14ac:dyDescent="0.3">
      <c r="A954">
        <v>371</v>
      </c>
      <c r="B954" t="s">
        <v>55</v>
      </c>
      <c r="C954" s="2">
        <v>16</v>
      </c>
      <c r="D954" s="2">
        <v>28</v>
      </c>
      <c r="E954">
        <v>2</v>
      </c>
      <c r="F954">
        <v>11</v>
      </c>
      <c r="G954">
        <f t="shared" si="42"/>
        <v>24</v>
      </c>
      <c r="H954">
        <f t="shared" si="43"/>
        <v>56</v>
      </c>
      <c r="I954" s="2">
        <f t="shared" si="44"/>
        <v>42.857142857142854</v>
      </c>
    </row>
    <row r="955" spans="1:9" x14ac:dyDescent="0.3">
      <c r="A955">
        <v>371</v>
      </c>
      <c r="B955" t="s">
        <v>106</v>
      </c>
      <c r="C955" s="2">
        <v>14</v>
      </c>
      <c r="D955" s="2">
        <v>23</v>
      </c>
      <c r="E955">
        <v>2</v>
      </c>
      <c r="F955">
        <v>14</v>
      </c>
      <c r="G955">
        <f t="shared" si="42"/>
        <v>18</v>
      </c>
      <c r="H955">
        <f t="shared" si="43"/>
        <v>46</v>
      </c>
      <c r="I955" s="2">
        <f t="shared" si="44"/>
        <v>39.130434782608695</v>
      </c>
    </row>
    <row r="956" spans="1:9" x14ac:dyDescent="0.3">
      <c r="A956">
        <v>372</v>
      </c>
      <c r="B956" t="s">
        <v>71</v>
      </c>
      <c r="C956" s="2">
        <v>10</v>
      </c>
      <c r="D956" s="2">
        <v>18</v>
      </c>
      <c r="E956">
        <v>2</v>
      </c>
      <c r="F956">
        <v>22</v>
      </c>
      <c r="G956">
        <f t="shared" si="42"/>
        <v>16</v>
      </c>
      <c r="H956">
        <f t="shared" si="43"/>
        <v>36</v>
      </c>
      <c r="I956" s="2">
        <f t="shared" si="44"/>
        <v>44.444444444444443</v>
      </c>
    </row>
    <row r="957" spans="1:9" x14ac:dyDescent="0.3">
      <c r="A957">
        <v>373</v>
      </c>
      <c r="B957" t="s">
        <v>90</v>
      </c>
      <c r="C957" s="2">
        <v>13</v>
      </c>
      <c r="D957" s="2">
        <v>21</v>
      </c>
      <c r="E957">
        <v>1</v>
      </c>
      <c r="F957">
        <v>41</v>
      </c>
      <c r="G957">
        <f t="shared" si="42"/>
        <v>8</v>
      </c>
      <c r="H957">
        <f t="shared" si="43"/>
        <v>21</v>
      </c>
      <c r="I957" s="2">
        <f t="shared" si="44"/>
        <v>38.095238095238095</v>
      </c>
    </row>
    <row r="958" spans="1:9" x14ac:dyDescent="0.3">
      <c r="A958">
        <v>373</v>
      </c>
      <c r="B958" t="s">
        <v>41</v>
      </c>
      <c r="C958" s="2">
        <v>21</v>
      </c>
      <c r="D958" s="2">
        <v>35</v>
      </c>
      <c r="E958">
        <v>1</v>
      </c>
      <c r="F958">
        <v>49</v>
      </c>
      <c r="G958">
        <f t="shared" si="42"/>
        <v>14</v>
      </c>
      <c r="H958">
        <f t="shared" si="43"/>
        <v>35</v>
      </c>
      <c r="I958" s="2">
        <f t="shared" si="44"/>
        <v>40</v>
      </c>
    </row>
    <row r="959" spans="1:9" x14ac:dyDescent="0.3">
      <c r="A959">
        <v>373</v>
      </c>
      <c r="B959" t="s">
        <v>47</v>
      </c>
      <c r="C959" s="2">
        <v>13</v>
      </c>
      <c r="D959" s="2">
        <v>22</v>
      </c>
      <c r="E959">
        <v>2</v>
      </c>
      <c r="F959">
        <v>17</v>
      </c>
      <c r="G959">
        <f t="shared" si="42"/>
        <v>18</v>
      </c>
      <c r="H959">
        <f t="shared" si="43"/>
        <v>44</v>
      </c>
      <c r="I959" s="2">
        <f t="shared" si="44"/>
        <v>40.909090909090914</v>
      </c>
    </row>
    <row r="960" spans="1:9" x14ac:dyDescent="0.3">
      <c r="A960">
        <v>373</v>
      </c>
      <c r="B960" t="s">
        <v>60</v>
      </c>
      <c r="C960" s="2">
        <v>12</v>
      </c>
      <c r="D960" s="2">
        <v>20</v>
      </c>
      <c r="E960">
        <v>3</v>
      </c>
      <c r="F960">
        <v>9</v>
      </c>
      <c r="G960">
        <f t="shared" si="42"/>
        <v>24</v>
      </c>
      <c r="H960">
        <f t="shared" si="43"/>
        <v>60</v>
      </c>
      <c r="I960" s="2">
        <f t="shared" si="44"/>
        <v>40</v>
      </c>
    </row>
    <row r="961" spans="1:9" x14ac:dyDescent="0.3">
      <c r="A961">
        <v>374</v>
      </c>
      <c r="B961" t="s">
        <v>41</v>
      </c>
      <c r="C961" s="2">
        <v>21</v>
      </c>
      <c r="D961" s="2">
        <v>35</v>
      </c>
      <c r="E961">
        <v>1</v>
      </c>
      <c r="F961">
        <v>9</v>
      </c>
      <c r="G961">
        <f t="shared" si="42"/>
        <v>14</v>
      </c>
      <c r="H961">
        <f t="shared" si="43"/>
        <v>35</v>
      </c>
      <c r="I961" s="2">
        <f t="shared" si="44"/>
        <v>40</v>
      </c>
    </row>
    <row r="962" spans="1:9" x14ac:dyDescent="0.3">
      <c r="A962">
        <v>375</v>
      </c>
      <c r="B962" t="s">
        <v>24</v>
      </c>
      <c r="C962" s="2">
        <v>19</v>
      </c>
      <c r="D962" s="2">
        <v>31</v>
      </c>
      <c r="E962">
        <v>3</v>
      </c>
      <c r="F962">
        <v>27</v>
      </c>
      <c r="G962">
        <f t="shared" ref="G962:G1025" si="45">SUM(D962-C962)*E962</f>
        <v>36</v>
      </c>
      <c r="H962">
        <f t="shared" ref="H962:H1025" si="46">(D962*E962)</f>
        <v>93</v>
      </c>
      <c r="I962" s="2">
        <f t="shared" ref="I962:I1025" si="47">(G962/H962*100)</f>
        <v>38.70967741935484</v>
      </c>
    </row>
    <row r="963" spans="1:9" x14ac:dyDescent="0.3">
      <c r="A963">
        <v>376</v>
      </c>
      <c r="B963" t="s">
        <v>106</v>
      </c>
      <c r="C963" s="2">
        <v>14</v>
      </c>
      <c r="D963" s="2">
        <v>23</v>
      </c>
      <c r="E963">
        <v>2</v>
      </c>
      <c r="F963">
        <v>5</v>
      </c>
      <c r="G963">
        <f t="shared" si="45"/>
        <v>18</v>
      </c>
      <c r="H963">
        <f t="shared" si="46"/>
        <v>46</v>
      </c>
      <c r="I963" s="2">
        <f t="shared" si="47"/>
        <v>39.130434782608695</v>
      </c>
    </row>
    <row r="964" spans="1:9" x14ac:dyDescent="0.3">
      <c r="A964">
        <v>377</v>
      </c>
      <c r="B964" t="s">
        <v>53</v>
      </c>
      <c r="C964" s="2">
        <v>20</v>
      </c>
      <c r="D964" s="2">
        <v>34</v>
      </c>
      <c r="E964">
        <v>2</v>
      </c>
      <c r="F964">
        <v>13</v>
      </c>
      <c r="G964">
        <f t="shared" si="45"/>
        <v>28</v>
      </c>
      <c r="H964">
        <f t="shared" si="46"/>
        <v>68</v>
      </c>
      <c r="I964" s="2">
        <f t="shared" si="47"/>
        <v>41.17647058823529</v>
      </c>
    </row>
    <row r="965" spans="1:9" x14ac:dyDescent="0.3">
      <c r="A965">
        <v>377</v>
      </c>
      <c r="B965" t="s">
        <v>45</v>
      </c>
      <c r="C965" s="2">
        <v>19</v>
      </c>
      <c r="D965" s="2">
        <v>32</v>
      </c>
      <c r="E965">
        <v>1</v>
      </c>
      <c r="F965">
        <v>33</v>
      </c>
      <c r="G965">
        <f t="shared" si="45"/>
        <v>13</v>
      </c>
      <c r="H965">
        <f t="shared" si="46"/>
        <v>32</v>
      </c>
      <c r="I965" s="2">
        <f t="shared" si="47"/>
        <v>40.625</v>
      </c>
    </row>
    <row r="966" spans="1:9" x14ac:dyDescent="0.3">
      <c r="A966">
        <v>378</v>
      </c>
      <c r="B966" t="s">
        <v>50</v>
      </c>
      <c r="C966" s="2">
        <v>18</v>
      </c>
      <c r="D966" s="2">
        <v>30</v>
      </c>
      <c r="E966">
        <v>1</v>
      </c>
      <c r="F966">
        <v>14</v>
      </c>
      <c r="G966">
        <f t="shared" si="45"/>
        <v>12</v>
      </c>
      <c r="H966">
        <f t="shared" si="46"/>
        <v>30</v>
      </c>
      <c r="I966" s="2">
        <f t="shared" si="47"/>
        <v>40</v>
      </c>
    </row>
    <row r="967" spans="1:9" x14ac:dyDescent="0.3">
      <c r="A967">
        <v>378</v>
      </c>
      <c r="B967" t="s">
        <v>38</v>
      </c>
      <c r="C967" s="2">
        <v>11</v>
      </c>
      <c r="D967" s="2">
        <v>19</v>
      </c>
      <c r="E967">
        <v>1</v>
      </c>
      <c r="F967">
        <v>7</v>
      </c>
      <c r="G967">
        <f t="shared" si="45"/>
        <v>8</v>
      </c>
      <c r="H967">
        <f t="shared" si="46"/>
        <v>19</v>
      </c>
      <c r="I967" s="2">
        <f t="shared" si="47"/>
        <v>42.105263157894733</v>
      </c>
    </row>
    <row r="968" spans="1:9" x14ac:dyDescent="0.3">
      <c r="A968">
        <v>379</v>
      </c>
      <c r="B968" t="s">
        <v>41</v>
      </c>
      <c r="C968" s="2">
        <v>21</v>
      </c>
      <c r="D968" s="2">
        <v>35</v>
      </c>
      <c r="E968">
        <v>2</v>
      </c>
      <c r="F968">
        <v>6</v>
      </c>
      <c r="G968">
        <f t="shared" si="45"/>
        <v>28</v>
      </c>
      <c r="H968">
        <f t="shared" si="46"/>
        <v>70</v>
      </c>
      <c r="I968" s="2">
        <f t="shared" si="47"/>
        <v>40</v>
      </c>
    </row>
    <row r="969" spans="1:9" x14ac:dyDescent="0.3">
      <c r="A969">
        <v>380</v>
      </c>
      <c r="B969" t="s">
        <v>34</v>
      </c>
      <c r="C969" s="2">
        <v>20</v>
      </c>
      <c r="D969" s="2">
        <v>33</v>
      </c>
      <c r="E969">
        <v>3</v>
      </c>
      <c r="F969">
        <v>58</v>
      </c>
      <c r="G969">
        <f t="shared" si="45"/>
        <v>39</v>
      </c>
      <c r="H969">
        <f t="shared" si="46"/>
        <v>99</v>
      </c>
      <c r="I969" s="2">
        <f t="shared" si="47"/>
        <v>39.393939393939391</v>
      </c>
    </row>
    <row r="970" spans="1:9" x14ac:dyDescent="0.3">
      <c r="A970">
        <v>380</v>
      </c>
      <c r="B970" t="s">
        <v>38</v>
      </c>
      <c r="C970" s="2">
        <v>11</v>
      </c>
      <c r="D970" s="2">
        <v>19</v>
      </c>
      <c r="E970">
        <v>2</v>
      </c>
      <c r="F970">
        <v>35</v>
      </c>
      <c r="G970">
        <f t="shared" si="45"/>
        <v>16</v>
      </c>
      <c r="H970">
        <f t="shared" si="46"/>
        <v>38</v>
      </c>
      <c r="I970" s="2">
        <f t="shared" si="47"/>
        <v>42.105263157894733</v>
      </c>
    </row>
    <row r="971" spans="1:9" x14ac:dyDescent="0.3">
      <c r="A971">
        <v>381</v>
      </c>
      <c r="B971" t="s">
        <v>74</v>
      </c>
      <c r="C971" s="2">
        <v>15</v>
      </c>
      <c r="D971" s="2">
        <v>26</v>
      </c>
      <c r="E971">
        <v>3</v>
      </c>
      <c r="F971">
        <v>35</v>
      </c>
      <c r="G971">
        <f t="shared" si="45"/>
        <v>33</v>
      </c>
      <c r="H971">
        <f t="shared" si="46"/>
        <v>78</v>
      </c>
      <c r="I971" s="2">
        <f t="shared" si="47"/>
        <v>42.307692307692307</v>
      </c>
    </row>
    <row r="972" spans="1:9" x14ac:dyDescent="0.3">
      <c r="A972">
        <v>381</v>
      </c>
      <c r="B972" t="s">
        <v>34</v>
      </c>
      <c r="C972" s="2">
        <v>20</v>
      </c>
      <c r="D972" s="2">
        <v>33</v>
      </c>
      <c r="E972">
        <v>2</v>
      </c>
      <c r="F972">
        <v>12</v>
      </c>
      <c r="G972">
        <f t="shared" si="45"/>
        <v>26</v>
      </c>
      <c r="H972">
        <f t="shared" si="46"/>
        <v>66</v>
      </c>
      <c r="I972" s="2">
        <f t="shared" si="47"/>
        <v>39.393939393939391</v>
      </c>
    </row>
    <row r="973" spans="1:9" x14ac:dyDescent="0.3">
      <c r="A973">
        <v>382</v>
      </c>
      <c r="B973" t="s">
        <v>58</v>
      </c>
      <c r="C973" s="2">
        <v>17</v>
      </c>
      <c r="D973" s="2">
        <v>29</v>
      </c>
      <c r="E973">
        <v>3</v>
      </c>
      <c r="F973">
        <v>54</v>
      </c>
      <c r="G973">
        <f t="shared" si="45"/>
        <v>36</v>
      </c>
      <c r="H973">
        <f t="shared" si="46"/>
        <v>87</v>
      </c>
      <c r="I973" s="2">
        <f t="shared" si="47"/>
        <v>41.379310344827587</v>
      </c>
    </row>
    <row r="974" spans="1:9" x14ac:dyDescent="0.3">
      <c r="A974">
        <v>383</v>
      </c>
      <c r="B974" t="s">
        <v>93</v>
      </c>
      <c r="C974" s="2">
        <v>22</v>
      </c>
      <c r="D974" s="2">
        <v>36</v>
      </c>
      <c r="E974">
        <v>3</v>
      </c>
      <c r="F974">
        <v>9</v>
      </c>
      <c r="G974">
        <f t="shared" si="45"/>
        <v>42</v>
      </c>
      <c r="H974">
        <f t="shared" si="46"/>
        <v>108</v>
      </c>
      <c r="I974" s="2">
        <f t="shared" si="47"/>
        <v>38.888888888888893</v>
      </c>
    </row>
    <row r="975" spans="1:9" x14ac:dyDescent="0.3">
      <c r="A975">
        <v>384</v>
      </c>
      <c r="B975" t="s">
        <v>71</v>
      </c>
      <c r="C975" s="2">
        <v>10</v>
      </c>
      <c r="D975" s="2">
        <v>18</v>
      </c>
      <c r="E975">
        <v>2</v>
      </c>
      <c r="F975">
        <v>26</v>
      </c>
      <c r="G975">
        <f t="shared" si="45"/>
        <v>16</v>
      </c>
      <c r="H975">
        <f t="shared" si="46"/>
        <v>36</v>
      </c>
      <c r="I975" s="2">
        <f t="shared" si="47"/>
        <v>44.444444444444443</v>
      </c>
    </row>
    <row r="976" spans="1:9" x14ac:dyDescent="0.3">
      <c r="A976">
        <v>384</v>
      </c>
      <c r="B976" t="s">
        <v>38</v>
      </c>
      <c r="C976" s="2">
        <v>11</v>
      </c>
      <c r="D976" s="2">
        <v>19</v>
      </c>
      <c r="E976">
        <v>3</v>
      </c>
      <c r="F976">
        <v>35</v>
      </c>
      <c r="G976">
        <f t="shared" si="45"/>
        <v>24</v>
      </c>
      <c r="H976">
        <f t="shared" si="46"/>
        <v>57</v>
      </c>
      <c r="I976" s="2">
        <f t="shared" si="47"/>
        <v>42.105263157894733</v>
      </c>
    </row>
    <row r="977" spans="1:9" x14ac:dyDescent="0.3">
      <c r="A977">
        <v>384</v>
      </c>
      <c r="B977" t="s">
        <v>102</v>
      </c>
      <c r="C977" s="2">
        <v>16</v>
      </c>
      <c r="D977" s="2">
        <v>27</v>
      </c>
      <c r="E977">
        <v>1</v>
      </c>
      <c r="F977">
        <v>49</v>
      </c>
      <c r="G977">
        <f t="shared" si="45"/>
        <v>11</v>
      </c>
      <c r="H977">
        <f t="shared" si="46"/>
        <v>27</v>
      </c>
      <c r="I977" s="2">
        <f t="shared" si="47"/>
        <v>40.74074074074074</v>
      </c>
    </row>
    <row r="978" spans="1:9" x14ac:dyDescent="0.3">
      <c r="A978">
        <v>385</v>
      </c>
      <c r="B978" t="s">
        <v>50</v>
      </c>
      <c r="C978" s="2">
        <v>18</v>
      </c>
      <c r="D978" s="2">
        <v>30</v>
      </c>
      <c r="E978">
        <v>2</v>
      </c>
      <c r="F978">
        <v>22</v>
      </c>
      <c r="G978">
        <f t="shared" si="45"/>
        <v>24</v>
      </c>
      <c r="H978">
        <f t="shared" si="46"/>
        <v>60</v>
      </c>
      <c r="I978" s="2">
        <f t="shared" si="47"/>
        <v>40</v>
      </c>
    </row>
    <row r="979" spans="1:9" x14ac:dyDescent="0.3">
      <c r="A979">
        <v>386</v>
      </c>
      <c r="B979" t="s">
        <v>34</v>
      </c>
      <c r="C979" s="2">
        <v>20</v>
      </c>
      <c r="D979" s="2">
        <v>33</v>
      </c>
      <c r="E979">
        <v>3</v>
      </c>
      <c r="F979">
        <v>40</v>
      </c>
      <c r="G979">
        <f t="shared" si="45"/>
        <v>39</v>
      </c>
      <c r="H979">
        <f t="shared" si="46"/>
        <v>99</v>
      </c>
      <c r="I979" s="2">
        <f t="shared" si="47"/>
        <v>39.393939393939391</v>
      </c>
    </row>
    <row r="980" spans="1:9" x14ac:dyDescent="0.3">
      <c r="A980">
        <v>387</v>
      </c>
      <c r="B980" t="s">
        <v>24</v>
      </c>
      <c r="C980" s="2">
        <v>19</v>
      </c>
      <c r="D980" s="2">
        <v>31</v>
      </c>
      <c r="E980">
        <v>3</v>
      </c>
      <c r="F980">
        <v>18</v>
      </c>
      <c r="G980">
        <f t="shared" si="45"/>
        <v>36</v>
      </c>
      <c r="H980">
        <f t="shared" si="46"/>
        <v>93</v>
      </c>
      <c r="I980" s="2">
        <f t="shared" si="47"/>
        <v>38.70967741935484</v>
      </c>
    </row>
    <row r="981" spans="1:9" x14ac:dyDescent="0.3">
      <c r="A981">
        <v>388</v>
      </c>
      <c r="B981" t="s">
        <v>24</v>
      </c>
      <c r="C981" s="2">
        <v>19</v>
      </c>
      <c r="D981" s="2">
        <v>31</v>
      </c>
      <c r="E981">
        <v>2</v>
      </c>
      <c r="F981">
        <v>52</v>
      </c>
      <c r="G981">
        <f t="shared" si="45"/>
        <v>24</v>
      </c>
      <c r="H981">
        <f t="shared" si="46"/>
        <v>62</v>
      </c>
      <c r="I981" s="2">
        <f t="shared" si="47"/>
        <v>38.70967741935484</v>
      </c>
    </row>
    <row r="982" spans="1:9" x14ac:dyDescent="0.3">
      <c r="A982">
        <v>388</v>
      </c>
      <c r="B982" t="s">
        <v>93</v>
      </c>
      <c r="C982" s="2">
        <v>22</v>
      </c>
      <c r="D982" s="2">
        <v>36</v>
      </c>
      <c r="E982">
        <v>2</v>
      </c>
      <c r="F982">
        <v>37</v>
      </c>
      <c r="G982">
        <f t="shared" si="45"/>
        <v>28</v>
      </c>
      <c r="H982">
        <f t="shared" si="46"/>
        <v>72</v>
      </c>
      <c r="I982" s="2">
        <f t="shared" si="47"/>
        <v>38.888888888888893</v>
      </c>
    </row>
    <row r="983" spans="1:9" x14ac:dyDescent="0.3">
      <c r="A983">
        <v>388</v>
      </c>
      <c r="B983" t="s">
        <v>58</v>
      </c>
      <c r="C983" s="2">
        <v>17</v>
      </c>
      <c r="D983" s="2">
        <v>29</v>
      </c>
      <c r="E983">
        <v>2</v>
      </c>
      <c r="F983">
        <v>31</v>
      </c>
      <c r="G983">
        <f t="shared" si="45"/>
        <v>24</v>
      </c>
      <c r="H983">
        <f t="shared" si="46"/>
        <v>58</v>
      </c>
      <c r="I983" s="2">
        <f t="shared" si="47"/>
        <v>41.379310344827587</v>
      </c>
    </row>
    <row r="984" spans="1:9" x14ac:dyDescent="0.3">
      <c r="A984">
        <v>388</v>
      </c>
      <c r="B984" t="s">
        <v>34</v>
      </c>
      <c r="C984" s="2">
        <v>20</v>
      </c>
      <c r="D984" s="2">
        <v>33</v>
      </c>
      <c r="E984">
        <v>3</v>
      </c>
      <c r="F984">
        <v>51</v>
      </c>
      <c r="G984">
        <f t="shared" si="45"/>
        <v>39</v>
      </c>
      <c r="H984">
        <f t="shared" si="46"/>
        <v>99</v>
      </c>
      <c r="I984" s="2">
        <f t="shared" si="47"/>
        <v>39.393939393939391</v>
      </c>
    </row>
    <row r="985" spans="1:9" x14ac:dyDescent="0.3">
      <c r="A985">
        <v>389</v>
      </c>
      <c r="B985" t="s">
        <v>34</v>
      </c>
      <c r="C985" s="2">
        <v>20</v>
      </c>
      <c r="D985" s="2">
        <v>33</v>
      </c>
      <c r="E985">
        <v>1</v>
      </c>
      <c r="F985">
        <v>24</v>
      </c>
      <c r="G985">
        <f t="shared" si="45"/>
        <v>13</v>
      </c>
      <c r="H985">
        <f t="shared" si="46"/>
        <v>33</v>
      </c>
      <c r="I985" s="2">
        <f t="shared" si="47"/>
        <v>39.393939393939391</v>
      </c>
    </row>
    <row r="986" spans="1:9" x14ac:dyDescent="0.3">
      <c r="A986">
        <v>390</v>
      </c>
      <c r="B986" t="s">
        <v>47</v>
      </c>
      <c r="C986" s="2">
        <v>13</v>
      </c>
      <c r="D986" s="2">
        <v>22</v>
      </c>
      <c r="E986">
        <v>2</v>
      </c>
      <c r="F986">
        <v>52</v>
      </c>
      <c r="G986">
        <f t="shared" si="45"/>
        <v>18</v>
      </c>
      <c r="H986">
        <f t="shared" si="46"/>
        <v>44</v>
      </c>
      <c r="I986" s="2">
        <f t="shared" si="47"/>
        <v>40.909090909090914</v>
      </c>
    </row>
    <row r="987" spans="1:9" x14ac:dyDescent="0.3">
      <c r="A987">
        <v>390</v>
      </c>
      <c r="B987" t="s">
        <v>74</v>
      </c>
      <c r="C987" s="2">
        <v>15</v>
      </c>
      <c r="D987" s="2">
        <v>26</v>
      </c>
      <c r="E987">
        <v>3</v>
      </c>
      <c r="F987">
        <v>13</v>
      </c>
      <c r="G987">
        <f t="shared" si="45"/>
        <v>33</v>
      </c>
      <c r="H987">
        <f t="shared" si="46"/>
        <v>78</v>
      </c>
      <c r="I987" s="2">
        <f t="shared" si="47"/>
        <v>42.307692307692307</v>
      </c>
    </row>
    <row r="988" spans="1:9" x14ac:dyDescent="0.3">
      <c r="A988">
        <v>390</v>
      </c>
      <c r="B988" t="s">
        <v>90</v>
      </c>
      <c r="C988" s="2">
        <v>13</v>
      </c>
      <c r="D988" s="2">
        <v>21</v>
      </c>
      <c r="E988">
        <v>1</v>
      </c>
      <c r="F988">
        <v>28</v>
      </c>
      <c r="G988">
        <f t="shared" si="45"/>
        <v>8</v>
      </c>
      <c r="H988">
        <f t="shared" si="46"/>
        <v>21</v>
      </c>
      <c r="I988" s="2">
        <f t="shared" si="47"/>
        <v>38.095238095238095</v>
      </c>
    </row>
    <row r="989" spans="1:9" x14ac:dyDescent="0.3">
      <c r="A989">
        <v>391</v>
      </c>
      <c r="B989" t="s">
        <v>47</v>
      </c>
      <c r="C989" s="2">
        <v>13</v>
      </c>
      <c r="D989" s="2">
        <v>22</v>
      </c>
      <c r="E989">
        <v>1</v>
      </c>
      <c r="F989">
        <v>35</v>
      </c>
      <c r="G989">
        <f t="shared" si="45"/>
        <v>9</v>
      </c>
      <c r="H989">
        <f t="shared" si="46"/>
        <v>22</v>
      </c>
      <c r="I989" s="2">
        <f t="shared" si="47"/>
        <v>40.909090909090914</v>
      </c>
    </row>
    <row r="990" spans="1:9" x14ac:dyDescent="0.3">
      <c r="A990">
        <v>392</v>
      </c>
      <c r="B990" t="s">
        <v>45</v>
      </c>
      <c r="C990" s="2">
        <v>19</v>
      </c>
      <c r="D990" s="2">
        <v>32</v>
      </c>
      <c r="E990">
        <v>3</v>
      </c>
      <c r="F990">
        <v>17</v>
      </c>
      <c r="G990">
        <f t="shared" si="45"/>
        <v>39</v>
      </c>
      <c r="H990">
        <f t="shared" si="46"/>
        <v>96</v>
      </c>
      <c r="I990" s="2">
        <f t="shared" si="47"/>
        <v>40.625</v>
      </c>
    </row>
    <row r="991" spans="1:9" x14ac:dyDescent="0.3">
      <c r="A991">
        <v>392</v>
      </c>
      <c r="B991" t="s">
        <v>18</v>
      </c>
      <c r="C991" s="2">
        <v>14</v>
      </c>
      <c r="D991" s="2">
        <v>24</v>
      </c>
      <c r="E991">
        <v>1</v>
      </c>
      <c r="F991">
        <v>37</v>
      </c>
      <c r="G991">
        <f t="shared" si="45"/>
        <v>10</v>
      </c>
      <c r="H991">
        <f t="shared" si="46"/>
        <v>24</v>
      </c>
      <c r="I991" s="2">
        <f t="shared" si="47"/>
        <v>41.666666666666671</v>
      </c>
    </row>
    <row r="992" spans="1:9" x14ac:dyDescent="0.3">
      <c r="A992">
        <v>393</v>
      </c>
      <c r="B992" t="s">
        <v>38</v>
      </c>
      <c r="C992" s="2">
        <v>11</v>
      </c>
      <c r="D992" s="2">
        <v>19</v>
      </c>
      <c r="E992">
        <v>2</v>
      </c>
      <c r="F992">
        <v>40</v>
      </c>
      <c r="G992">
        <f t="shared" si="45"/>
        <v>16</v>
      </c>
      <c r="H992">
        <f t="shared" si="46"/>
        <v>38</v>
      </c>
      <c r="I992" s="2">
        <f t="shared" si="47"/>
        <v>42.105263157894733</v>
      </c>
    </row>
    <row r="993" spans="1:9" x14ac:dyDescent="0.3">
      <c r="A993">
        <v>393</v>
      </c>
      <c r="B993" t="s">
        <v>41</v>
      </c>
      <c r="C993" s="2">
        <v>21</v>
      </c>
      <c r="D993" s="2">
        <v>35</v>
      </c>
      <c r="E993">
        <v>3</v>
      </c>
      <c r="F993">
        <v>23</v>
      </c>
      <c r="G993">
        <f t="shared" si="45"/>
        <v>42</v>
      </c>
      <c r="H993">
        <f t="shared" si="46"/>
        <v>105</v>
      </c>
      <c r="I993" s="2">
        <f t="shared" si="47"/>
        <v>40</v>
      </c>
    </row>
    <row r="994" spans="1:9" x14ac:dyDescent="0.3">
      <c r="A994">
        <v>393</v>
      </c>
      <c r="B994" t="s">
        <v>90</v>
      </c>
      <c r="C994" s="2">
        <v>13</v>
      </c>
      <c r="D994" s="2">
        <v>21</v>
      </c>
      <c r="E994">
        <v>1</v>
      </c>
      <c r="F994">
        <v>20</v>
      </c>
      <c r="G994">
        <f t="shared" si="45"/>
        <v>8</v>
      </c>
      <c r="H994">
        <f t="shared" si="46"/>
        <v>21</v>
      </c>
      <c r="I994" s="2">
        <f t="shared" si="47"/>
        <v>38.095238095238095</v>
      </c>
    </row>
    <row r="995" spans="1:9" x14ac:dyDescent="0.3">
      <c r="A995">
        <v>393</v>
      </c>
      <c r="B995" t="s">
        <v>47</v>
      </c>
      <c r="C995" s="2">
        <v>13</v>
      </c>
      <c r="D995" s="2">
        <v>22</v>
      </c>
      <c r="E995">
        <v>2</v>
      </c>
      <c r="F995">
        <v>26</v>
      </c>
      <c r="G995">
        <f t="shared" si="45"/>
        <v>18</v>
      </c>
      <c r="H995">
        <f t="shared" si="46"/>
        <v>44</v>
      </c>
      <c r="I995" s="2">
        <f t="shared" si="47"/>
        <v>40.909090909090914</v>
      </c>
    </row>
    <row r="996" spans="1:9" x14ac:dyDescent="0.3">
      <c r="A996">
        <v>394</v>
      </c>
      <c r="B996" t="s">
        <v>18</v>
      </c>
      <c r="C996" s="2">
        <v>14</v>
      </c>
      <c r="D996" s="2">
        <v>24</v>
      </c>
      <c r="E996">
        <v>2</v>
      </c>
      <c r="F996">
        <v>5</v>
      </c>
      <c r="G996">
        <f t="shared" si="45"/>
        <v>20</v>
      </c>
      <c r="H996">
        <f t="shared" si="46"/>
        <v>48</v>
      </c>
      <c r="I996" s="2">
        <f t="shared" si="47"/>
        <v>41.666666666666671</v>
      </c>
    </row>
    <row r="997" spans="1:9" x14ac:dyDescent="0.3">
      <c r="A997">
        <v>394</v>
      </c>
      <c r="B997" t="s">
        <v>58</v>
      </c>
      <c r="C997" s="2">
        <v>17</v>
      </c>
      <c r="D997" s="2">
        <v>29</v>
      </c>
      <c r="E997">
        <v>1</v>
      </c>
      <c r="F997">
        <v>42</v>
      </c>
      <c r="G997">
        <f t="shared" si="45"/>
        <v>12</v>
      </c>
      <c r="H997">
        <f t="shared" si="46"/>
        <v>29</v>
      </c>
      <c r="I997" s="2">
        <f t="shared" si="47"/>
        <v>41.379310344827587</v>
      </c>
    </row>
    <row r="998" spans="1:9" x14ac:dyDescent="0.3">
      <c r="A998">
        <v>395</v>
      </c>
      <c r="B998" t="s">
        <v>38</v>
      </c>
      <c r="C998" s="2">
        <v>11</v>
      </c>
      <c r="D998" s="2">
        <v>19</v>
      </c>
      <c r="E998">
        <v>2</v>
      </c>
      <c r="F998">
        <v>8</v>
      </c>
      <c r="G998">
        <f t="shared" si="45"/>
        <v>16</v>
      </c>
      <c r="H998">
        <f t="shared" si="46"/>
        <v>38</v>
      </c>
      <c r="I998" s="2">
        <f t="shared" si="47"/>
        <v>42.105263157894733</v>
      </c>
    </row>
    <row r="999" spans="1:9" x14ac:dyDescent="0.3">
      <c r="A999">
        <v>396</v>
      </c>
      <c r="B999" t="s">
        <v>60</v>
      </c>
      <c r="C999" s="2">
        <v>12</v>
      </c>
      <c r="D999" s="2">
        <v>20</v>
      </c>
      <c r="E999">
        <v>1</v>
      </c>
      <c r="F999">
        <v>31</v>
      </c>
      <c r="G999">
        <f t="shared" si="45"/>
        <v>8</v>
      </c>
      <c r="H999">
        <f t="shared" si="46"/>
        <v>20</v>
      </c>
      <c r="I999" s="2">
        <f t="shared" si="47"/>
        <v>40</v>
      </c>
    </row>
    <row r="1000" spans="1:9" x14ac:dyDescent="0.3">
      <c r="A1000">
        <v>396</v>
      </c>
      <c r="B1000" t="s">
        <v>90</v>
      </c>
      <c r="C1000" s="2">
        <v>13</v>
      </c>
      <c r="D1000" s="2">
        <v>21</v>
      </c>
      <c r="E1000">
        <v>3</v>
      </c>
      <c r="F1000">
        <v>26</v>
      </c>
      <c r="G1000">
        <f t="shared" si="45"/>
        <v>24</v>
      </c>
      <c r="H1000">
        <f t="shared" si="46"/>
        <v>63</v>
      </c>
      <c r="I1000" s="2">
        <f t="shared" si="47"/>
        <v>38.095238095238095</v>
      </c>
    </row>
    <row r="1001" spans="1:9" x14ac:dyDescent="0.3">
      <c r="A1001">
        <v>397</v>
      </c>
      <c r="B1001" t="s">
        <v>102</v>
      </c>
      <c r="C1001" s="2">
        <v>16</v>
      </c>
      <c r="D1001" s="2">
        <v>27</v>
      </c>
      <c r="E1001">
        <v>2</v>
      </c>
      <c r="F1001">
        <v>10</v>
      </c>
      <c r="G1001">
        <f t="shared" si="45"/>
        <v>22</v>
      </c>
      <c r="H1001">
        <f t="shared" si="46"/>
        <v>54</v>
      </c>
      <c r="I1001" s="2">
        <f t="shared" si="47"/>
        <v>40.74074074074074</v>
      </c>
    </row>
    <row r="1002" spans="1:9" x14ac:dyDescent="0.3">
      <c r="A1002">
        <v>397</v>
      </c>
      <c r="B1002" t="s">
        <v>24</v>
      </c>
      <c r="C1002" s="2">
        <v>19</v>
      </c>
      <c r="D1002" s="2">
        <v>31</v>
      </c>
      <c r="E1002">
        <v>3</v>
      </c>
      <c r="F1002">
        <v>59</v>
      </c>
      <c r="G1002">
        <f t="shared" si="45"/>
        <v>36</v>
      </c>
      <c r="H1002">
        <f t="shared" si="46"/>
        <v>93</v>
      </c>
      <c r="I1002" s="2">
        <f t="shared" si="47"/>
        <v>38.70967741935484</v>
      </c>
    </row>
    <row r="1003" spans="1:9" x14ac:dyDescent="0.3">
      <c r="A1003">
        <v>398</v>
      </c>
      <c r="B1003" t="s">
        <v>55</v>
      </c>
      <c r="C1003" s="2">
        <v>16</v>
      </c>
      <c r="D1003" s="2">
        <v>28</v>
      </c>
      <c r="E1003">
        <v>2</v>
      </c>
      <c r="F1003">
        <v>50</v>
      </c>
      <c r="G1003">
        <f t="shared" si="45"/>
        <v>24</v>
      </c>
      <c r="H1003">
        <f t="shared" si="46"/>
        <v>56</v>
      </c>
      <c r="I1003" s="2">
        <f t="shared" si="47"/>
        <v>42.857142857142854</v>
      </c>
    </row>
    <row r="1004" spans="1:9" x14ac:dyDescent="0.3">
      <c r="A1004">
        <v>398</v>
      </c>
      <c r="B1004" t="s">
        <v>34</v>
      </c>
      <c r="C1004" s="2">
        <v>20</v>
      </c>
      <c r="D1004" s="2">
        <v>33</v>
      </c>
      <c r="E1004">
        <v>2</v>
      </c>
      <c r="F1004">
        <v>21</v>
      </c>
      <c r="G1004">
        <f t="shared" si="45"/>
        <v>26</v>
      </c>
      <c r="H1004">
        <f t="shared" si="46"/>
        <v>66</v>
      </c>
      <c r="I1004" s="2">
        <f t="shared" si="47"/>
        <v>39.393939393939391</v>
      </c>
    </row>
    <row r="1005" spans="1:9" x14ac:dyDescent="0.3">
      <c r="A1005">
        <v>399</v>
      </c>
      <c r="B1005" t="s">
        <v>34</v>
      </c>
      <c r="C1005" s="2">
        <v>20</v>
      </c>
      <c r="D1005" s="2">
        <v>33</v>
      </c>
      <c r="E1005">
        <v>3</v>
      </c>
      <c r="F1005">
        <v>45</v>
      </c>
      <c r="G1005">
        <f t="shared" si="45"/>
        <v>39</v>
      </c>
      <c r="H1005">
        <f t="shared" si="46"/>
        <v>99</v>
      </c>
      <c r="I1005" s="2">
        <f t="shared" si="47"/>
        <v>39.393939393939391</v>
      </c>
    </row>
    <row r="1006" spans="1:9" x14ac:dyDescent="0.3">
      <c r="A1006">
        <v>399</v>
      </c>
      <c r="B1006" t="s">
        <v>93</v>
      </c>
      <c r="C1006" s="2">
        <v>22</v>
      </c>
      <c r="D1006" s="2">
        <v>36</v>
      </c>
      <c r="E1006">
        <v>3</v>
      </c>
      <c r="F1006">
        <v>46</v>
      </c>
      <c r="G1006">
        <f t="shared" si="45"/>
        <v>42</v>
      </c>
      <c r="H1006">
        <f t="shared" si="46"/>
        <v>108</v>
      </c>
      <c r="I1006" s="2">
        <f t="shared" si="47"/>
        <v>38.888888888888893</v>
      </c>
    </row>
    <row r="1007" spans="1:9" x14ac:dyDescent="0.3">
      <c r="A1007">
        <v>400</v>
      </c>
      <c r="B1007" t="s">
        <v>30</v>
      </c>
      <c r="C1007" s="2">
        <v>25</v>
      </c>
      <c r="D1007" s="2">
        <v>40</v>
      </c>
      <c r="E1007">
        <v>2</v>
      </c>
      <c r="F1007">
        <v>28</v>
      </c>
      <c r="G1007">
        <f t="shared" si="45"/>
        <v>30</v>
      </c>
      <c r="H1007">
        <f t="shared" si="46"/>
        <v>80</v>
      </c>
      <c r="I1007" s="2">
        <f t="shared" si="47"/>
        <v>37.5</v>
      </c>
    </row>
    <row r="1008" spans="1:9" x14ac:dyDescent="0.3">
      <c r="A1008">
        <v>400</v>
      </c>
      <c r="B1008" t="s">
        <v>55</v>
      </c>
      <c r="C1008" s="2">
        <v>16</v>
      </c>
      <c r="D1008" s="2">
        <v>28</v>
      </c>
      <c r="E1008">
        <v>2</v>
      </c>
      <c r="F1008">
        <v>13</v>
      </c>
      <c r="G1008">
        <f t="shared" si="45"/>
        <v>24</v>
      </c>
      <c r="H1008">
        <f t="shared" si="46"/>
        <v>56</v>
      </c>
      <c r="I1008" s="2">
        <f t="shared" si="47"/>
        <v>42.857142857142854</v>
      </c>
    </row>
    <row r="1009" spans="1:9" x14ac:dyDescent="0.3">
      <c r="A1009">
        <v>400</v>
      </c>
      <c r="B1009" t="s">
        <v>24</v>
      </c>
      <c r="C1009" s="2">
        <v>19</v>
      </c>
      <c r="D1009" s="2">
        <v>31</v>
      </c>
      <c r="E1009">
        <v>2</v>
      </c>
      <c r="F1009">
        <v>38</v>
      </c>
      <c r="G1009">
        <f t="shared" si="45"/>
        <v>24</v>
      </c>
      <c r="H1009">
        <f t="shared" si="46"/>
        <v>62</v>
      </c>
      <c r="I1009" s="2">
        <f t="shared" si="47"/>
        <v>38.70967741935484</v>
      </c>
    </row>
    <row r="1010" spans="1:9" x14ac:dyDescent="0.3">
      <c r="A1010">
        <v>401</v>
      </c>
      <c r="B1010" t="s">
        <v>90</v>
      </c>
      <c r="C1010" s="2">
        <v>13</v>
      </c>
      <c r="D1010" s="2">
        <v>21</v>
      </c>
      <c r="E1010">
        <v>2</v>
      </c>
      <c r="F1010">
        <v>20</v>
      </c>
      <c r="G1010">
        <f t="shared" si="45"/>
        <v>16</v>
      </c>
      <c r="H1010">
        <f t="shared" si="46"/>
        <v>42</v>
      </c>
      <c r="I1010" s="2">
        <f t="shared" si="47"/>
        <v>38.095238095238095</v>
      </c>
    </row>
    <row r="1011" spans="1:9" x14ac:dyDescent="0.3">
      <c r="A1011">
        <v>402</v>
      </c>
      <c r="B1011" t="s">
        <v>81</v>
      </c>
      <c r="C1011" s="2">
        <v>15</v>
      </c>
      <c r="D1011" s="2">
        <v>25</v>
      </c>
      <c r="E1011">
        <v>2</v>
      </c>
      <c r="F1011">
        <v>16</v>
      </c>
      <c r="G1011">
        <f t="shared" si="45"/>
        <v>20</v>
      </c>
      <c r="H1011">
        <f t="shared" si="46"/>
        <v>50</v>
      </c>
      <c r="I1011" s="2">
        <f t="shared" si="47"/>
        <v>40</v>
      </c>
    </row>
    <row r="1012" spans="1:9" x14ac:dyDescent="0.3">
      <c r="A1012">
        <v>402</v>
      </c>
      <c r="B1012" t="s">
        <v>38</v>
      </c>
      <c r="C1012" s="2">
        <v>11</v>
      </c>
      <c r="D1012" s="2">
        <v>19</v>
      </c>
      <c r="E1012">
        <v>3</v>
      </c>
      <c r="F1012">
        <v>29</v>
      </c>
      <c r="G1012">
        <f t="shared" si="45"/>
        <v>24</v>
      </c>
      <c r="H1012">
        <f t="shared" si="46"/>
        <v>57</v>
      </c>
      <c r="I1012" s="2">
        <f t="shared" si="47"/>
        <v>42.105263157894733</v>
      </c>
    </row>
    <row r="1013" spans="1:9" x14ac:dyDescent="0.3">
      <c r="A1013">
        <v>402</v>
      </c>
      <c r="B1013" t="s">
        <v>47</v>
      </c>
      <c r="C1013" s="2">
        <v>13</v>
      </c>
      <c r="D1013" s="2">
        <v>22</v>
      </c>
      <c r="E1013">
        <v>2</v>
      </c>
      <c r="F1013">
        <v>21</v>
      </c>
      <c r="G1013">
        <f t="shared" si="45"/>
        <v>18</v>
      </c>
      <c r="H1013">
        <f t="shared" si="46"/>
        <v>44</v>
      </c>
      <c r="I1013" s="2">
        <f t="shared" si="47"/>
        <v>40.909090909090914</v>
      </c>
    </row>
    <row r="1014" spans="1:9" x14ac:dyDescent="0.3">
      <c r="A1014">
        <v>403</v>
      </c>
      <c r="B1014" t="s">
        <v>47</v>
      </c>
      <c r="C1014" s="2">
        <v>13</v>
      </c>
      <c r="D1014" s="2">
        <v>22</v>
      </c>
      <c r="E1014">
        <v>3</v>
      </c>
      <c r="F1014">
        <v>17</v>
      </c>
      <c r="G1014">
        <f t="shared" si="45"/>
        <v>27</v>
      </c>
      <c r="H1014">
        <f t="shared" si="46"/>
        <v>66</v>
      </c>
      <c r="I1014" s="2">
        <f t="shared" si="47"/>
        <v>40.909090909090914</v>
      </c>
    </row>
    <row r="1015" spans="1:9" x14ac:dyDescent="0.3">
      <c r="A1015">
        <v>403</v>
      </c>
      <c r="B1015" t="s">
        <v>71</v>
      </c>
      <c r="C1015" s="2">
        <v>10</v>
      </c>
      <c r="D1015" s="2">
        <v>18</v>
      </c>
      <c r="E1015">
        <v>2</v>
      </c>
      <c r="F1015">
        <v>5</v>
      </c>
      <c r="G1015">
        <f t="shared" si="45"/>
        <v>16</v>
      </c>
      <c r="H1015">
        <f t="shared" si="46"/>
        <v>36</v>
      </c>
      <c r="I1015" s="2">
        <f t="shared" si="47"/>
        <v>44.444444444444443</v>
      </c>
    </row>
    <row r="1016" spans="1:9" x14ac:dyDescent="0.3">
      <c r="A1016">
        <v>403</v>
      </c>
      <c r="B1016" t="s">
        <v>45</v>
      </c>
      <c r="C1016" s="2">
        <v>19</v>
      </c>
      <c r="D1016" s="2">
        <v>32</v>
      </c>
      <c r="E1016">
        <v>2</v>
      </c>
      <c r="F1016">
        <v>8</v>
      </c>
      <c r="G1016">
        <f t="shared" si="45"/>
        <v>26</v>
      </c>
      <c r="H1016">
        <f t="shared" si="46"/>
        <v>64</v>
      </c>
      <c r="I1016" s="2">
        <f t="shared" si="47"/>
        <v>40.625</v>
      </c>
    </row>
    <row r="1017" spans="1:9" x14ac:dyDescent="0.3">
      <c r="A1017">
        <v>403</v>
      </c>
      <c r="B1017" t="s">
        <v>18</v>
      </c>
      <c r="C1017" s="2">
        <v>14</v>
      </c>
      <c r="D1017" s="2">
        <v>24</v>
      </c>
      <c r="E1017">
        <v>1</v>
      </c>
      <c r="F1017">
        <v>55</v>
      </c>
      <c r="G1017">
        <f t="shared" si="45"/>
        <v>10</v>
      </c>
      <c r="H1017">
        <f t="shared" si="46"/>
        <v>24</v>
      </c>
      <c r="I1017" s="2">
        <f t="shared" si="47"/>
        <v>41.666666666666671</v>
      </c>
    </row>
    <row r="1018" spans="1:9" x14ac:dyDescent="0.3">
      <c r="A1018">
        <v>404</v>
      </c>
      <c r="B1018" t="s">
        <v>90</v>
      </c>
      <c r="C1018" s="2">
        <v>13</v>
      </c>
      <c r="D1018" s="2">
        <v>21</v>
      </c>
      <c r="E1018">
        <v>2</v>
      </c>
      <c r="F1018">
        <v>20</v>
      </c>
      <c r="G1018">
        <f t="shared" si="45"/>
        <v>16</v>
      </c>
      <c r="H1018">
        <f t="shared" si="46"/>
        <v>42</v>
      </c>
      <c r="I1018" s="2">
        <f t="shared" si="47"/>
        <v>38.095238095238095</v>
      </c>
    </row>
    <row r="1019" spans="1:9" x14ac:dyDescent="0.3">
      <c r="A1019">
        <v>404</v>
      </c>
      <c r="B1019" t="s">
        <v>60</v>
      </c>
      <c r="C1019" s="2">
        <v>12</v>
      </c>
      <c r="D1019" s="2">
        <v>20</v>
      </c>
      <c r="E1019">
        <v>1</v>
      </c>
      <c r="F1019">
        <v>53</v>
      </c>
      <c r="G1019">
        <f t="shared" si="45"/>
        <v>8</v>
      </c>
      <c r="H1019">
        <f t="shared" si="46"/>
        <v>20</v>
      </c>
      <c r="I1019" s="2">
        <f t="shared" si="47"/>
        <v>40</v>
      </c>
    </row>
    <row r="1020" spans="1:9" x14ac:dyDescent="0.3">
      <c r="A1020">
        <v>404</v>
      </c>
      <c r="B1020" t="s">
        <v>30</v>
      </c>
      <c r="C1020" s="2">
        <v>25</v>
      </c>
      <c r="D1020" s="2">
        <v>40</v>
      </c>
      <c r="E1020">
        <v>3</v>
      </c>
      <c r="F1020">
        <v>29</v>
      </c>
      <c r="G1020">
        <f t="shared" si="45"/>
        <v>45</v>
      </c>
      <c r="H1020">
        <f t="shared" si="46"/>
        <v>120</v>
      </c>
      <c r="I1020" s="2">
        <f t="shared" si="47"/>
        <v>37.5</v>
      </c>
    </row>
    <row r="1021" spans="1:9" x14ac:dyDescent="0.3">
      <c r="A1021">
        <v>405</v>
      </c>
      <c r="B1021" t="s">
        <v>74</v>
      </c>
      <c r="C1021" s="2">
        <v>15</v>
      </c>
      <c r="D1021" s="2">
        <v>26</v>
      </c>
      <c r="E1021">
        <v>1</v>
      </c>
      <c r="F1021">
        <v>41</v>
      </c>
      <c r="G1021">
        <f t="shared" si="45"/>
        <v>11</v>
      </c>
      <c r="H1021">
        <f t="shared" si="46"/>
        <v>26</v>
      </c>
      <c r="I1021" s="2">
        <f t="shared" si="47"/>
        <v>42.307692307692307</v>
      </c>
    </row>
    <row r="1022" spans="1:9" x14ac:dyDescent="0.3">
      <c r="A1022">
        <v>405</v>
      </c>
      <c r="B1022" t="s">
        <v>30</v>
      </c>
      <c r="C1022" s="2">
        <v>25</v>
      </c>
      <c r="D1022" s="2">
        <v>40</v>
      </c>
      <c r="E1022">
        <v>1</v>
      </c>
      <c r="F1022">
        <v>44</v>
      </c>
      <c r="G1022">
        <f t="shared" si="45"/>
        <v>15</v>
      </c>
      <c r="H1022">
        <f t="shared" si="46"/>
        <v>40</v>
      </c>
      <c r="I1022" s="2">
        <f t="shared" si="47"/>
        <v>37.5</v>
      </c>
    </row>
    <row r="1023" spans="1:9" x14ac:dyDescent="0.3">
      <c r="A1023">
        <v>405</v>
      </c>
      <c r="B1023" t="s">
        <v>60</v>
      </c>
      <c r="C1023" s="2">
        <v>12</v>
      </c>
      <c r="D1023" s="2">
        <v>20</v>
      </c>
      <c r="E1023">
        <v>2</v>
      </c>
      <c r="F1023">
        <v>13</v>
      </c>
      <c r="G1023">
        <f t="shared" si="45"/>
        <v>16</v>
      </c>
      <c r="H1023">
        <f t="shared" si="46"/>
        <v>40</v>
      </c>
      <c r="I1023" s="2">
        <f t="shared" si="47"/>
        <v>40</v>
      </c>
    </row>
    <row r="1024" spans="1:9" x14ac:dyDescent="0.3">
      <c r="A1024">
        <v>406</v>
      </c>
      <c r="B1024" t="s">
        <v>60</v>
      </c>
      <c r="C1024" s="2">
        <v>12</v>
      </c>
      <c r="D1024" s="2">
        <v>20</v>
      </c>
      <c r="E1024">
        <v>3</v>
      </c>
      <c r="F1024">
        <v>6</v>
      </c>
      <c r="G1024">
        <f t="shared" si="45"/>
        <v>24</v>
      </c>
      <c r="H1024">
        <f t="shared" si="46"/>
        <v>60</v>
      </c>
      <c r="I1024" s="2">
        <f t="shared" si="47"/>
        <v>40</v>
      </c>
    </row>
    <row r="1025" spans="1:9" x14ac:dyDescent="0.3">
      <c r="A1025">
        <v>406</v>
      </c>
      <c r="B1025" t="s">
        <v>41</v>
      </c>
      <c r="C1025" s="2">
        <v>21</v>
      </c>
      <c r="D1025" s="2">
        <v>35</v>
      </c>
      <c r="E1025">
        <v>2</v>
      </c>
      <c r="F1025">
        <v>56</v>
      </c>
      <c r="G1025">
        <f t="shared" si="45"/>
        <v>28</v>
      </c>
      <c r="H1025">
        <f t="shared" si="46"/>
        <v>70</v>
      </c>
      <c r="I1025" s="2">
        <f t="shared" si="47"/>
        <v>40</v>
      </c>
    </row>
    <row r="1026" spans="1:9" x14ac:dyDescent="0.3">
      <c r="A1026">
        <v>406</v>
      </c>
      <c r="B1026" t="s">
        <v>81</v>
      </c>
      <c r="C1026" s="2">
        <v>15</v>
      </c>
      <c r="D1026" s="2">
        <v>25</v>
      </c>
      <c r="E1026">
        <v>1</v>
      </c>
      <c r="F1026">
        <v>55</v>
      </c>
      <c r="G1026">
        <f t="shared" ref="G1026:G1089" si="48">SUM(D1026-C1026)*E1026</f>
        <v>10</v>
      </c>
      <c r="H1026">
        <f t="shared" ref="H1026:H1089" si="49">(D1026*E1026)</f>
        <v>25</v>
      </c>
      <c r="I1026" s="2">
        <f t="shared" ref="I1026:I1089" si="50">(G1026/H1026*100)</f>
        <v>40</v>
      </c>
    </row>
    <row r="1027" spans="1:9" x14ac:dyDescent="0.3">
      <c r="A1027">
        <v>407</v>
      </c>
      <c r="B1027" t="s">
        <v>60</v>
      </c>
      <c r="C1027" s="2">
        <v>12</v>
      </c>
      <c r="D1027" s="2">
        <v>20</v>
      </c>
      <c r="E1027">
        <v>3</v>
      </c>
      <c r="F1027">
        <v>32</v>
      </c>
      <c r="G1027">
        <f t="shared" si="48"/>
        <v>24</v>
      </c>
      <c r="H1027">
        <f t="shared" si="49"/>
        <v>60</v>
      </c>
      <c r="I1027" s="2">
        <f t="shared" si="50"/>
        <v>40</v>
      </c>
    </row>
    <row r="1028" spans="1:9" x14ac:dyDescent="0.3">
      <c r="A1028">
        <v>407</v>
      </c>
      <c r="B1028" t="s">
        <v>41</v>
      </c>
      <c r="C1028" s="2">
        <v>21</v>
      </c>
      <c r="D1028" s="2">
        <v>35</v>
      </c>
      <c r="E1028">
        <v>1</v>
      </c>
      <c r="F1028">
        <v>18</v>
      </c>
      <c r="G1028">
        <f t="shared" si="48"/>
        <v>14</v>
      </c>
      <c r="H1028">
        <f t="shared" si="49"/>
        <v>35</v>
      </c>
      <c r="I1028" s="2">
        <f t="shared" si="50"/>
        <v>40</v>
      </c>
    </row>
    <row r="1029" spans="1:9" x14ac:dyDescent="0.3">
      <c r="A1029">
        <v>408</v>
      </c>
      <c r="B1029" t="s">
        <v>81</v>
      </c>
      <c r="C1029" s="2">
        <v>15</v>
      </c>
      <c r="D1029" s="2">
        <v>25</v>
      </c>
      <c r="E1029">
        <v>1</v>
      </c>
      <c r="F1029">
        <v>58</v>
      </c>
      <c r="G1029">
        <f t="shared" si="48"/>
        <v>10</v>
      </c>
      <c r="H1029">
        <f t="shared" si="49"/>
        <v>25</v>
      </c>
      <c r="I1029" s="2">
        <f t="shared" si="50"/>
        <v>40</v>
      </c>
    </row>
    <row r="1030" spans="1:9" x14ac:dyDescent="0.3">
      <c r="A1030">
        <v>408</v>
      </c>
      <c r="B1030" t="s">
        <v>18</v>
      </c>
      <c r="C1030" s="2">
        <v>14</v>
      </c>
      <c r="D1030" s="2">
        <v>24</v>
      </c>
      <c r="E1030">
        <v>3</v>
      </c>
      <c r="F1030">
        <v>11</v>
      </c>
      <c r="G1030">
        <f t="shared" si="48"/>
        <v>30</v>
      </c>
      <c r="H1030">
        <f t="shared" si="49"/>
        <v>72</v>
      </c>
      <c r="I1030" s="2">
        <f t="shared" si="50"/>
        <v>41.666666666666671</v>
      </c>
    </row>
    <row r="1031" spans="1:9" x14ac:dyDescent="0.3">
      <c r="A1031">
        <v>408</v>
      </c>
      <c r="B1031" t="s">
        <v>53</v>
      </c>
      <c r="C1031" s="2">
        <v>20</v>
      </c>
      <c r="D1031" s="2">
        <v>34</v>
      </c>
      <c r="E1031">
        <v>1</v>
      </c>
      <c r="F1031">
        <v>37</v>
      </c>
      <c r="G1031">
        <f t="shared" si="48"/>
        <v>14</v>
      </c>
      <c r="H1031">
        <f t="shared" si="49"/>
        <v>34</v>
      </c>
      <c r="I1031" s="2">
        <f t="shared" si="50"/>
        <v>41.17647058823529</v>
      </c>
    </row>
    <row r="1032" spans="1:9" x14ac:dyDescent="0.3">
      <c r="A1032">
        <v>409</v>
      </c>
      <c r="B1032" t="s">
        <v>90</v>
      </c>
      <c r="C1032" s="2">
        <v>13</v>
      </c>
      <c r="D1032" s="2">
        <v>21</v>
      </c>
      <c r="E1032">
        <v>3</v>
      </c>
      <c r="F1032">
        <v>44</v>
      </c>
      <c r="G1032">
        <f t="shared" si="48"/>
        <v>24</v>
      </c>
      <c r="H1032">
        <f t="shared" si="49"/>
        <v>63</v>
      </c>
      <c r="I1032" s="2">
        <f t="shared" si="50"/>
        <v>38.095238095238095</v>
      </c>
    </row>
    <row r="1033" spans="1:9" x14ac:dyDescent="0.3">
      <c r="A1033">
        <v>409</v>
      </c>
      <c r="B1033" t="s">
        <v>30</v>
      </c>
      <c r="C1033" s="2">
        <v>25</v>
      </c>
      <c r="D1033" s="2">
        <v>40</v>
      </c>
      <c r="E1033">
        <v>1</v>
      </c>
      <c r="F1033">
        <v>43</v>
      </c>
      <c r="G1033">
        <f t="shared" si="48"/>
        <v>15</v>
      </c>
      <c r="H1033">
        <f t="shared" si="49"/>
        <v>40</v>
      </c>
      <c r="I1033" s="2">
        <f t="shared" si="50"/>
        <v>37.5</v>
      </c>
    </row>
    <row r="1034" spans="1:9" x14ac:dyDescent="0.3">
      <c r="A1034">
        <v>409</v>
      </c>
      <c r="B1034" t="s">
        <v>55</v>
      </c>
      <c r="C1034" s="2">
        <v>16</v>
      </c>
      <c r="D1034" s="2">
        <v>28</v>
      </c>
      <c r="E1034">
        <v>1</v>
      </c>
      <c r="F1034">
        <v>47</v>
      </c>
      <c r="G1034">
        <f t="shared" si="48"/>
        <v>12</v>
      </c>
      <c r="H1034">
        <f t="shared" si="49"/>
        <v>28</v>
      </c>
      <c r="I1034" s="2">
        <f t="shared" si="50"/>
        <v>42.857142857142854</v>
      </c>
    </row>
    <row r="1035" spans="1:9" x14ac:dyDescent="0.3">
      <c r="A1035">
        <v>409</v>
      </c>
      <c r="B1035" t="s">
        <v>18</v>
      </c>
      <c r="C1035" s="2">
        <v>14</v>
      </c>
      <c r="D1035" s="2">
        <v>24</v>
      </c>
      <c r="E1035">
        <v>3</v>
      </c>
      <c r="F1035">
        <v>29</v>
      </c>
      <c r="G1035">
        <f t="shared" si="48"/>
        <v>30</v>
      </c>
      <c r="H1035">
        <f t="shared" si="49"/>
        <v>72</v>
      </c>
      <c r="I1035" s="2">
        <f t="shared" si="50"/>
        <v>41.666666666666671</v>
      </c>
    </row>
    <row r="1036" spans="1:9" x14ac:dyDescent="0.3">
      <c r="A1036">
        <v>410</v>
      </c>
      <c r="B1036" t="s">
        <v>60</v>
      </c>
      <c r="C1036" s="2">
        <v>12</v>
      </c>
      <c r="D1036" s="2">
        <v>20</v>
      </c>
      <c r="E1036">
        <v>1</v>
      </c>
      <c r="F1036">
        <v>50</v>
      </c>
      <c r="G1036">
        <f t="shared" si="48"/>
        <v>8</v>
      </c>
      <c r="H1036">
        <f t="shared" si="49"/>
        <v>20</v>
      </c>
      <c r="I1036" s="2">
        <f t="shared" si="50"/>
        <v>40</v>
      </c>
    </row>
    <row r="1037" spans="1:9" x14ac:dyDescent="0.3">
      <c r="A1037">
        <v>410</v>
      </c>
      <c r="B1037" t="s">
        <v>93</v>
      </c>
      <c r="C1037" s="2">
        <v>22</v>
      </c>
      <c r="D1037" s="2">
        <v>36</v>
      </c>
      <c r="E1037">
        <v>1</v>
      </c>
      <c r="F1037">
        <v>41</v>
      </c>
      <c r="G1037">
        <f t="shared" si="48"/>
        <v>14</v>
      </c>
      <c r="H1037">
        <f t="shared" si="49"/>
        <v>36</v>
      </c>
      <c r="I1037" s="2">
        <f t="shared" si="50"/>
        <v>38.888888888888893</v>
      </c>
    </row>
    <row r="1038" spans="1:9" x14ac:dyDescent="0.3">
      <c r="A1038">
        <v>411</v>
      </c>
      <c r="B1038" t="s">
        <v>30</v>
      </c>
      <c r="C1038" s="2">
        <v>25</v>
      </c>
      <c r="D1038" s="2">
        <v>40</v>
      </c>
      <c r="E1038">
        <v>3</v>
      </c>
      <c r="F1038">
        <v>36</v>
      </c>
      <c r="G1038">
        <f t="shared" si="48"/>
        <v>45</v>
      </c>
      <c r="H1038">
        <f t="shared" si="49"/>
        <v>120</v>
      </c>
      <c r="I1038" s="2">
        <f t="shared" si="50"/>
        <v>37.5</v>
      </c>
    </row>
    <row r="1039" spans="1:9" x14ac:dyDescent="0.3">
      <c r="A1039">
        <v>411</v>
      </c>
      <c r="B1039" t="s">
        <v>71</v>
      </c>
      <c r="C1039" s="2">
        <v>10</v>
      </c>
      <c r="D1039" s="2">
        <v>18</v>
      </c>
      <c r="E1039">
        <v>1</v>
      </c>
      <c r="F1039">
        <v>33</v>
      </c>
      <c r="G1039">
        <f t="shared" si="48"/>
        <v>8</v>
      </c>
      <c r="H1039">
        <f t="shared" si="49"/>
        <v>18</v>
      </c>
      <c r="I1039" s="2">
        <f t="shared" si="50"/>
        <v>44.444444444444443</v>
      </c>
    </row>
    <row r="1040" spans="1:9" x14ac:dyDescent="0.3">
      <c r="A1040">
        <v>411</v>
      </c>
      <c r="B1040" t="s">
        <v>102</v>
      </c>
      <c r="C1040" s="2">
        <v>16</v>
      </c>
      <c r="D1040" s="2">
        <v>27</v>
      </c>
      <c r="E1040">
        <v>3</v>
      </c>
      <c r="F1040">
        <v>9</v>
      </c>
      <c r="G1040">
        <f t="shared" si="48"/>
        <v>33</v>
      </c>
      <c r="H1040">
        <f t="shared" si="49"/>
        <v>81</v>
      </c>
      <c r="I1040" s="2">
        <f t="shared" si="50"/>
        <v>40.74074074074074</v>
      </c>
    </row>
    <row r="1041" spans="1:9" x14ac:dyDescent="0.3">
      <c r="A1041">
        <v>412</v>
      </c>
      <c r="B1041" t="s">
        <v>24</v>
      </c>
      <c r="C1041" s="2">
        <v>19</v>
      </c>
      <c r="D1041" s="2">
        <v>31</v>
      </c>
      <c r="E1041">
        <v>3</v>
      </c>
      <c r="F1041">
        <v>57</v>
      </c>
      <c r="G1041">
        <f t="shared" si="48"/>
        <v>36</v>
      </c>
      <c r="H1041">
        <f t="shared" si="49"/>
        <v>93</v>
      </c>
      <c r="I1041" s="2">
        <f t="shared" si="50"/>
        <v>38.70967741935484</v>
      </c>
    </row>
    <row r="1042" spans="1:9" x14ac:dyDescent="0.3">
      <c r="A1042">
        <v>413</v>
      </c>
      <c r="B1042" t="s">
        <v>41</v>
      </c>
      <c r="C1042" s="2">
        <v>21</v>
      </c>
      <c r="D1042" s="2">
        <v>35</v>
      </c>
      <c r="E1042">
        <v>1</v>
      </c>
      <c r="F1042">
        <v>12</v>
      </c>
      <c r="G1042">
        <f t="shared" si="48"/>
        <v>14</v>
      </c>
      <c r="H1042">
        <f t="shared" si="49"/>
        <v>35</v>
      </c>
      <c r="I1042" s="2">
        <f t="shared" si="50"/>
        <v>40</v>
      </c>
    </row>
    <row r="1043" spans="1:9" x14ac:dyDescent="0.3">
      <c r="A1043">
        <v>414</v>
      </c>
      <c r="B1043" t="s">
        <v>34</v>
      </c>
      <c r="C1043" s="2">
        <v>20</v>
      </c>
      <c r="D1043" s="2">
        <v>33</v>
      </c>
      <c r="E1043">
        <v>1</v>
      </c>
      <c r="F1043">
        <v>38</v>
      </c>
      <c r="G1043">
        <f t="shared" si="48"/>
        <v>13</v>
      </c>
      <c r="H1043">
        <f t="shared" si="49"/>
        <v>33</v>
      </c>
      <c r="I1043" s="2">
        <f t="shared" si="50"/>
        <v>39.393939393939391</v>
      </c>
    </row>
    <row r="1044" spans="1:9" x14ac:dyDescent="0.3">
      <c r="A1044">
        <v>415</v>
      </c>
      <c r="B1044" t="s">
        <v>102</v>
      </c>
      <c r="C1044" s="2">
        <v>16</v>
      </c>
      <c r="D1044" s="2">
        <v>27</v>
      </c>
      <c r="E1044">
        <v>2</v>
      </c>
      <c r="F1044">
        <v>32</v>
      </c>
      <c r="G1044">
        <f t="shared" si="48"/>
        <v>22</v>
      </c>
      <c r="H1044">
        <f t="shared" si="49"/>
        <v>54</v>
      </c>
      <c r="I1044" s="2">
        <f t="shared" si="50"/>
        <v>40.74074074074074</v>
      </c>
    </row>
    <row r="1045" spans="1:9" x14ac:dyDescent="0.3">
      <c r="A1045">
        <v>415</v>
      </c>
      <c r="B1045" t="s">
        <v>53</v>
      </c>
      <c r="C1045" s="2">
        <v>20</v>
      </c>
      <c r="D1045" s="2">
        <v>34</v>
      </c>
      <c r="E1045">
        <v>2</v>
      </c>
      <c r="F1045">
        <v>16</v>
      </c>
      <c r="G1045">
        <f t="shared" si="48"/>
        <v>28</v>
      </c>
      <c r="H1045">
        <f t="shared" si="49"/>
        <v>68</v>
      </c>
      <c r="I1045" s="2">
        <f t="shared" si="50"/>
        <v>41.17647058823529</v>
      </c>
    </row>
    <row r="1046" spans="1:9" x14ac:dyDescent="0.3">
      <c r="A1046">
        <v>415</v>
      </c>
      <c r="B1046" t="s">
        <v>93</v>
      </c>
      <c r="C1046" s="2">
        <v>22</v>
      </c>
      <c r="D1046" s="2">
        <v>36</v>
      </c>
      <c r="E1046">
        <v>1</v>
      </c>
      <c r="F1046">
        <v>39</v>
      </c>
      <c r="G1046">
        <f t="shared" si="48"/>
        <v>14</v>
      </c>
      <c r="H1046">
        <f t="shared" si="49"/>
        <v>36</v>
      </c>
      <c r="I1046" s="2">
        <f t="shared" si="50"/>
        <v>38.888888888888893</v>
      </c>
    </row>
    <row r="1047" spans="1:9" x14ac:dyDescent="0.3">
      <c r="A1047">
        <v>416</v>
      </c>
      <c r="B1047" t="s">
        <v>81</v>
      </c>
      <c r="C1047" s="2">
        <v>15</v>
      </c>
      <c r="D1047" s="2">
        <v>25</v>
      </c>
      <c r="E1047">
        <v>1</v>
      </c>
      <c r="F1047">
        <v>9</v>
      </c>
      <c r="G1047">
        <f t="shared" si="48"/>
        <v>10</v>
      </c>
      <c r="H1047">
        <f t="shared" si="49"/>
        <v>25</v>
      </c>
      <c r="I1047" s="2">
        <f t="shared" si="50"/>
        <v>40</v>
      </c>
    </row>
    <row r="1048" spans="1:9" x14ac:dyDescent="0.3">
      <c r="A1048">
        <v>417</v>
      </c>
      <c r="B1048" t="s">
        <v>58</v>
      </c>
      <c r="C1048" s="2">
        <v>17</v>
      </c>
      <c r="D1048" s="2">
        <v>29</v>
      </c>
      <c r="E1048">
        <v>1</v>
      </c>
      <c r="F1048">
        <v>23</v>
      </c>
      <c r="G1048">
        <f t="shared" si="48"/>
        <v>12</v>
      </c>
      <c r="H1048">
        <f t="shared" si="49"/>
        <v>29</v>
      </c>
      <c r="I1048" s="2">
        <f t="shared" si="50"/>
        <v>41.379310344827587</v>
      </c>
    </row>
    <row r="1049" spans="1:9" x14ac:dyDescent="0.3">
      <c r="A1049">
        <v>417</v>
      </c>
      <c r="B1049" t="s">
        <v>30</v>
      </c>
      <c r="C1049" s="2">
        <v>25</v>
      </c>
      <c r="D1049" s="2">
        <v>40</v>
      </c>
      <c r="E1049">
        <v>1</v>
      </c>
      <c r="F1049">
        <v>17</v>
      </c>
      <c r="G1049">
        <f t="shared" si="48"/>
        <v>15</v>
      </c>
      <c r="H1049">
        <f t="shared" si="49"/>
        <v>40</v>
      </c>
      <c r="I1049" s="2">
        <f t="shared" si="50"/>
        <v>37.5</v>
      </c>
    </row>
    <row r="1050" spans="1:9" x14ac:dyDescent="0.3">
      <c r="A1050">
        <v>417</v>
      </c>
      <c r="B1050" t="s">
        <v>38</v>
      </c>
      <c r="C1050" s="2">
        <v>11</v>
      </c>
      <c r="D1050" s="2">
        <v>19</v>
      </c>
      <c r="E1050">
        <v>1</v>
      </c>
      <c r="F1050">
        <v>16</v>
      </c>
      <c r="G1050">
        <f t="shared" si="48"/>
        <v>8</v>
      </c>
      <c r="H1050">
        <f t="shared" si="49"/>
        <v>19</v>
      </c>
      <c r="I1050" s="2">
        <f t="shared" si="50"/>
        <v>42.105263157894733</v>
      </c>
    </row>
    <row r="1051" spans="1:9" x14ac:dyDescent="0.3">
      <c r="A1051">
        <v>417</v>
      </c>
      <c r="B1051" t="s">
        <v>102</v>
      </c>
      <c r="C1051" s="2">
        <v>16</v>
      </c>
      <c r="D1051" s="2">
        <v>27</v>
      </c>
      <c r="E1051">
        <v>2</v>
      </c>
      <c r="F1051">
        <v>34</v>
      </c>
      <c r="G1051">
        <f t="shared" si="48"/>
        <v>22</v>
      </c>
      <c r="H1051">
        <f t="shared" si="49"/>
        <v>54</v>
      </c>
      <c r="I1051" s="2">
        <f t="shared" si="50"/>
        <v>40.74074074074074</v>
      </c>
    </row>
    <row r="1052" spans="1:9" x14ac:dyDescent="0.3">
      <c r="A1052">
        <v>418</v>
      </c>
      <c r="B1052" t="s">
        <v>81</v>
      </c>
      <c r="C1052" s="2">
        <v>15</v>
      </c>
      <c r="D1052" s="2">
        <v>25</v>
      </c>
      <c r="E1052">
        <v>1</v>
      </c>
      <c r="F1052">
        <v>45</v>
      </c>
      <c r="G1052">
        <f t="shared" si="48"/>
        <v>10</v>
      </c>
      <c r="H1052">
        <f t="shared" si="49"/>
        <v>25</v>
      </c>
      <c r="I1052" s="2">
        <f t="shared" si="50"/>
        <v>40</v>
      </c>
    </row>
    <row r="1053" spans="1:9" x14ac:dyDescent="0.3">
      <c r="A1053">
        <v>418</v>
      </c>
      <c r="B1053" t="s">
        <v>24</v>
      </c>
      <c r="C1053" s="2">
        <v>19</v>
      </c>
      <c r="D1053" s="2">
        <v>31</v>
      </c>
      <c r="E1053">
        <v>3</v>
      </c>
      <c r="F1053">
        <v>55</v>
      </c>
      <c r="G1053">
        <f t="shared" si="48"/>
        <v>36</v>
      </c>
      <c r="H1053">
        <f t="shared" si="49"/>
        <v>93</v>
      </c>
      <c r="I1053" s="2">
        <f t="shared" si="50"/>
        <v>38.70967741935484</v>
      </c>
    </row>
    <row r="1054" spans="1:9" x14ac:dyDescent="0.3">
      <c r="A1054">
        <v>419</v>
      </c>
      <c r="B1054" t="s">
        <v>53</v>
      </c>
      <c r="C1054" s="2">
        <v>20</v>
      </c>
      <c r="D1054" s="2">
        <v>34</v>
      </c>
      <c r="E1054">
        <v>1</v>
      </c>
      <c r="F1054">
        <v>7</v>
      </c>
      <c r="G1054">
        <f t="shared" si="48"/>
        <v>14</v>
      </c>
      <c r="H1054">
        <f t="shared" si="49"/>
        <v>34</v>
      </c>
      <c r="I1054" s="2">
        <f t="shared" si="50"/>
        <v>41.17647058823529</v>
      </c>
    </row>
    <row r="1055" spans="1:9" x14ac:dyDescent="0.3">
      <c r="A1055">
        <v>419</v>
      </c>
      <c r="B1055" t="s">
        <v>34</v>
      </c>
      <c r="C1055" s="2">
        <v>20</v>
      </c>
      <c r="D1055" s="2">
        <v>33</v>
      </c>
      <c r="E1055">
        <v>1</v>
      </c>
      <c r="F1055">
        <v>57</v>
      </c>
      <c r="G1055">
        <f t="shared" si="48"/>
        <v>13</v>
      </c>
      <c r="H1055">
        <f t="shared" si="49"/>
        <v>33</v>
      </c>
      <c r="I1055" s="2">
        <f t="shared" si="50"/>
        <v>39.393939393939391</v>
      </c>
    </row>
    <row r="1056" spans="1:9" x14ac:dyDescent="0.3">
      <c r="A1056">
        <v>420</v>
      </c>
      <c r="B1056" t="s">
        <v>53</v>
      </c>
      <c r="C1056" s="2">
        <v>20</v>
      </c>
      <c r="D1056" s="2">
        <v>34</v>
      </c>
      <c r="E1056">
        <v>2</v>
      </c>
      <c r="F1056">
        <v>33</v>
      </c>
      <c r="G1056">
        <f t="shared" si="48"/>
        <v>28</v>
      </c>
      <c r="H1056">
        <f t="shared" si="49"/>
        <v>68</v>
      </c>
      <c r="I1056" s="2">
        <f t="shared" si="50"/>
        <v>41.17647058823529</v>
      </c>
    </row>
    <row r="1057" spans="1:9" x14ac:dyDescent="0.3">
      <c r="A1057">
        <v>420</v>
      </c>
      <c r="B1057" t="s">
        <v>60</v>
      </c>
      <c r="C1057" s="2">
        <v>12</v>
      </c>
      <c r="D1057" s="2">
        <v>20</v>
      </c>
      <c r="E1057">
        <v>3</v>
      </c>
      <c r="F1057">
        <v>10</v>
      </c>
      <c r="G1057">
        <f t="shared" si="48"/>
        <v>24</v>
      </c>
      <c r="H1057">
        <f t="shared" si="49"/>
        <v>60</v>
      </c>
      <c r="I1057" s="2">
        <f t="shared" si="50"/>
        <v>40</v>
      </c>
    </row>
    <row r="1058" spans="1:9" x14ac:dyDescent="0.3">
      <c r="A1058">
        <v>420</v>
      </c>
      <c r="B1058" t="s">
        <v>81</v>
      </c>
      <c r="C1058" s="2">
        <v>15</v>
      </c>
      <c r="D1058" s="2">
        <v>25</v>
      </c>
      <c r="E1058">
        <v>2</v>
      </c>
      <c r="F1058">
        <v>28</v>
      </c>
      <c r="G1058">
        <f t="shared" si="48"/>
        <v>20</v>
      </c>
      <c r="H1058">
        <f t="shared" si="49"/>
        <v>50</v>
      </c>
      <c r="I1058" s="2">
        <f t="shared" si="50"/>
        <v>40</v>
      </c>
    </row>
    <row r="1059" spans="1:9" x14ac:dyDescent="0.3">
      <c r="A1059">
        <v>420</v>
      </c>
      <c r="B1059" t="s">
        <v>45</v>
      </c>
      <c r="C1059" s="2">
        <v>19</v>
      </c>
      <c r="D1059" s="2">
        <v>32</v>
      </c>
      <c r="E1059">
        <v>2</v>
      </c>
      <c r="F1059">
        <v>34</v>
      </c>
      <c r="G1059">
        <f t="shared" si="48"/>
        <v>26</v>
      </c>
      <c r="H1059">
        <f t="shared" si="49"/>
        <v>64</v>
      </c>
      <c r="I1059" s="2">
        <f t="shared" si="50"/>
        <v>40.625</v>
      </c>
    </row>
    <row r="1060" spans="1:9" x14ac:dyDescent="0.3">
      <c r="A1060">
        <v>421</v>
      </c>
      <c r="B1060" t="s">
        <v>24</v>
      </c>
      <c r="C1060" s="2">
        <v>19</v>
      </c>
      <c r="D1060" s="2">
        <v>31</v>
      </c>
      <c r="E1060">
        <v>1</v>
      </c>
      <c r="F1060">
        <v>18</v>
      </c>
      <c r="G1060">
        <f t="shared" si="48"/>
        <v>12</v>
      </c>
      <c r="H1060">
        <f t="shared" si="49"/>
        <v>31</v>
      </c>
      <c r="I1060" s="2">
        <f t="shared" si="50"/>
        <v>38.70967741935484</v>
      </c>
    </row>
    <row r="1061" spans="1:9" x14ac:dyDescent="0.3">
      <c r="A1061">
        <v>421</v>
      </c>
      <c r="B1061" t="s">
        <v>71</v>
      </c>
      <c r="C1061" s="2">
        <v>10</v>
      </c>
      <c r="D1061" s="2">
        <v>18</v>
      </c>
      <c r="E1061">
        <v>3</v>
      </c>
      <c r="F1061">
        <v>53</v>
      </c>
      <c r="G1061">
        <f t="shared" si="48"/>
        <v>24</v>
      </c>
      <c r="H1061">
        <f t="shared" si="49"/>
        <v>54</v>
      </c>
      <c r="I1061" s="2">
        <f t="shared" si="50"/>
        <v>44.444444444444443</v>
      </c>
    </row>
    <row r="1062" spans="1:9" x14ac:dyDescent="0.3">
      <c r="A1062">
        <v>422</v>
      </c>
      <c r="B1062" t="s">
        <v>74</v>
      </c>
      <c r="C1062" s="2">
        <v>15</v>
      </c>
      <c r="D1062" s="2">
        <v>26</v>
      </c>
      <c r="E1062">
        <v>2</v>
      </c>
      <c r="F1062">
        <v>7</v>
      </c>
      <c r="G1062">
        <f t="shared" si="48"/>
        <v>22</v>
      </c>
      <c r="H1062">
        <f t="shared" si="49"/>
        <v>52</v>
      </c>
      <c r="I1062" s="2">
        <f t="shared" si="50"/>
        <v>42.307692307692307</v>
      </c>
    </row>
    <row r="1063" spans="1:9" x14ac:dyDescent="0.3">
      <c r="A1063">
        <v>422</v>
      </c>
      <c r="B1063" t="s">
        <v>93</v>
      </c>
      <c r="C1063" s="2">
        <v>22</v>
      </c>
      <c r="D1063" s="2">
        <v>36</v>
      </c>
      <c r="E1063">
        <v>1</v>
      </c>
      <c r="F1063">
        <v>27</v>
      </c>
      <c r="G1063">
        <f t="shared" si="48"/>
        <v>14</v>
      </c>
      <c r="H1063">
        <f t="shared" si="49"/>
        <v>36</v>
      </c>
      <c r="I1063" s="2">
        <f t="shared" si="50"/>
        <v>38.888888888888893</v>
      </c>
    </row>
    <row r="1064" spans="1:9" x14ac:dyDescent="0.3">
      <c r="A1064">
        <v>423</v>
      </c>
      <c r="B1064" t="s">
        <v>55</v>
      </c>
      <c r="C1064" s="2">
        <v>16</v>
      </c>
      <c r="D1064" s="2">
        <v>28</v>
      </c>
      <c r="E1064">
        <v>2</v>
      </c>
      <c r="F1064">
        <v>24</v>
      </c>
      <c r="G1064">
        <f t="shared" si="48"/>
        <v>24</v>
      </c>
      <c r="H1064">
        <f t="shared" si="49"/>
        <v>56</v>
      </c>
      <c r="I1064" s="2">
        <f t="shared" si="50"/>
        <v>42.857142857142854</v>
      </c>
    </row>
    <row r="1065" spans="1:9" x14ac:dyDescent="0.3">
      <c r="A1065">
        <v>423</v>
      </c>
      <c r="B1065" t="s">
        <v>45</v>
      </c>
      <c r="C1065" s="2">
        <v>19</v>
      </c>
      <c r="D1065" s="2">
        <v>32</v>
      </c>
      <c r="E1065">
        <v>3</v>
      </c>
      <c r="F1065">
        <v>7</v>
      </c>
      <c r="G1065">
        <f t="shared" si="48"/>
        <v>39</v>
      </c>
      <c r="H1065">
        <f t="shared" si="49"/>
        <v>96</v>
      </c>
      <c r="I1065" s="2">
        <f t="shared" si="50"/>
        <v>40.625</v>
      </c>
    </row>
    <row r="1066" spans="1:9" x14ac:dyDescent="0.3">
      <c r="A1066">
        <v>424</v>
      </c>
      <c r="B1066" t="s">
        <v>47</v>
      </c>
      <c r="C1066" s="2">
        <v>13</v>
      </c>
      <c r="D1066" s="2">
        <v>22</v>
      </c>
      <c r="E1066">
        <v>3</v>
      </c>
      <c r="F1066">
        <v>43</v>
      </c>
      <c r="G1066">
        <f t="shared" si="48"/>
        <v>27</v>
      </c>
      <c r="H1066">
        <f t="shared" si="49"/>
        <v>66</v>
      </c>
      <c r="I1066" s="2">
        <f t="shared" si="50"/>
        <v>40.909090909090914</v>
      </c>
    </row>
    <row r="1067" spans="1:9" x14ac:dyDescent="0.3">
      <c r="A1067">
        <v>424</v>
      </c>
      <c r="B1067" t="s">
        <v>102</v>
      </c>
      <c r="C1067" s="2">
        <v>16</v>
      </c>
      <c r="D1067" s="2">
        <v>27</v>
      </c>
      <c r="E1067">
        <v>3</v>
      </c>
      <c r="F1067">
        <v>45</v>
      </c>
      <c r="G1067">
        <f t="shared" si="48"/>
        <v>33</v>
      </c>
      <c r="H1067">
        <f t="shared" si="49"/>
        <v>81</v>
      </c>
      <c r="I1067" s="2">
        <f t="shared" si="50"/>
        <v>40.74074074074074</v>
      </c>
    </row>
    <row r="1068" spans="1:9" x14ac:dyDescent="0.3">
      <c r="A1068">
        <v>425</v>
      </c>
      <c r="B1068" t="s">
        <v>38</v>
      </c>
      <c r="C1068" s="2">
        <v>11</v>
      </c>
      <c r="D1068" s="2">
        <v>19</v>
      </c>
      <c r="E1068">
        <v>1</v>
      </c>
      <c r="F1068">
        <v>28</v>
      </c>
      <c r="G1068">
        <f t="shared" si="48"/>
        <v>8</v>
      </c>
      <c r="H1068">
        <f t="shared" si="49"/>
        <v>19</v>
      </c>
      <c r="I1068" s="2">
        <f t="shared" si="50"/>
        <v>42.105263157894733</v>
      </c>
    </row>
    <row r="1069" spans="1:9" x14ac:dyDescent="0.3">
      <c r="A1069">
        <v>426</v>
      </c>
      <c r="B1069" t="s">
        <v>34</v>
      </c>
      <c r="C1069" s="2">
        <v>20</v>
      </c>
      <c r="D1069" s="2">
        <v>33</v>
      </c>
      <c r="E1069">
        <v>1</v>
      </c>
      <c r="F1069">
        <v>8</v>
      </c>
      <c r="G1069">
        <f t="shared" si="48"/>
        <v>13</v>
      </c>
      <c r="H1069">
        <f t="shared" si="49"/>
        <v>33</v>
      </c>
      <c r="I1069" s="2">
        <f t="shared" si="50"/>
        <v>39.393939393939391</v>
      </c>
    </row>
    <row r="1070" spans="1:9" x14ac:dyDescent="0.3">
      <c r="A1070">
        <v>426</v>
      </c>
      <c r="B1070" t="s">
        <v>55</v>
      </c>
      <c r="C1070" s="2">
        <v>16</v>
      </c>
      <c r="D1070" s="2">
        <v>28</v>
      </c>
      <c r="E1070">
        <v>2</v>
      </c>
      <c r="F1070">
        <v>38</v>
      </c>
      <c r="G1070">
        <f t="shared" si="48"/>
        <v>24</v>
      </c>
      <c r="H1070">
        <f t="shared" si="49"/>
        <v>56</v>
      </c>
      <c r="I1070" s="2">
        <f t="shared" si="50"/>
        <v>42.857142857142854</v>
      </c>
    </row>
    <row r="1071" spans="1:9" x14ac:dyDescent="0.3">
      <c r="A1071">
        <v>426</v>
      </c>
      <c r="B1071" t="s">
        <v>81</v>
      </c>
      <c r="C1071" s="2">
        <v>15</v>
      </c>
      <c r="D1071" s="2">
        <v>25</v>
      </c>
      <c r="E1071">
        <v>2</v>
      </c>
      <c r="F1071">
        <v>23</v>
      </c>
      <c r="G1071">
        <f t="shared" si="48"/>
        <v>20</v>
      </c>
      <c r="H1071">
        <f t="shared" si="49"/>
        <v>50</v>
      </c>
      <c r="I1071" s="2">
        <f t="shared" si="50"/>
        <v>40</v>
      </c>
    </row>
    <row r="1072" spans="1:9" x14ac:dyDescent="0.3">
      <c r="A1072">
        <v>426</v>
      </c>
      <c r="B1072" t="s">
        <v>93</v>
      </c>
      <c r="C1072" s="2">
        <v>22</v>
      </c>
      <c r="D1072" s="2">
        <v>36</v>
      </c>
      <c r="E1072">
        <v>3</v>
      </c>
      <c r="F1072">
        <v>47</v>
      </c>
      <c r="G1072">
        <f t="shared" si="48"/>
        <v>42</v>
      </c>
      <c r="H1072">
        <f t="shared" si="49"/>
        <v>108</v>
      </c>
      <c r="I1072" s="2">
        <f t="shared" si="50"/>
        <v>38.888888888888893</v>
      </c>
    </row>
    <row r="1073" spans="1:9" x14ac:dyDescent="0.3">
      <c r="A1073">
        <v>427</v>
      </c>
      <c r="B1073" t="s">
        <v>81</v>
      </c>
      <c r="C1073" s="2">
        <v>15</v>
      </c>
      <c r="D1073" s="2">
        <v>25</v>
      </c>
      <c r="E1073">
        <v>3</v>
      </c>
      <c r="F1073">
        <v>34</v>
      </c>
      <c r="G1073">
        <f t="shared" si="48"/>
        <v>30</v>
      </c>
      <c r="H1073">
        <f t="shared" si="49"/>
        <v>75</v>
      </c>
      <c r="I1073" s="2">
        <f t="shared" si="50"/>
        <v>40</v>
      </c>
    </row>
    <row r="1074" spans="1:9" x14ac:dyDescent="0.3">
      <c r="A1074">
        <v>427</v>
      </c>
      <c r="B1074" t="s">
        <v>41</v>
      </c>
      <c r="C1074" s="2">
        <v>21</v>
      </c>
      <c r="D1074" s="2">
        <v>35</v>
      </c>
      <c r="E1074">
        <v>2</v>
      </c>
      <c r="F1074">
        <v>52</v>
      </c>
      <c r="G1074">
        <f t="shared" si="48"/>
        <v>28</v>
      </c>
      <c r="H1074">
        <f t="shared" si="49"/>
        <v>70</v>
      </c>
      <c r="I1074" s="2">
        <f t="shared" si="50"/>
        <v>40</v>
      </c>
    </row>
    <row r="1075" spans="1:9" x14ac:dyDescent="0.3">
      <c r="A1075">
        <v>427</v>
      </c>
      <c r="B1075" t="s">
        <v>106</v>
      </c>
      <c r="C1075" s="2">
        <v>14</v>
      </c>
      <c r="D1075" s="2">
        <v>23</v>
      </c>
      <c r="E1075">
        <v>1</v>
      </c>
      <c r="F1075">
        <v>24</v>
      </c>
      <c r="G1075">
        <f t="shared" si="48"/>
        <v>9</v>
      </c>
      <c r="H1075">
        <f t="shared" si="49"/>
        <v>23</v>
      </c>
      <c r="I1075" s="2">
        <f t="shared" si="50"/>
        <v>39.130434782608695</v>
      </c>
    </row>
    <row r="1076" spans="1:9" x14ac:dyDescent="0.3">
      <c r="A1076">
        <v>427</v>
      </c>
      <c r="B1076" t="s">
        <v>38</v>
      </c>
      <c r="C1076" s="2">
        <v>11</v>
      </c>
      <c r="D1076" s="2">
        <v>19</v>
      </c>
      <c r="E1076">
        <v>2</v>
      </c>
      <c r="F1076">
        <v>56</v>
      </c>
      <c r="G1076">
        <f t="shared" si="48"/>
        <v>16</v>
      </c>
      <c r="H1076">
        <f t="shared" si="49"/>
        <v>38</v>
      </c>
      <c r="I1076" s="2">
        <f t="shared" si="50"/>
        <v>42.105263157894733</v>
      </c>
    </row>
    <row r="1077" spans="1:9" x14ac:dyDescent="0.3">
      <c r="A1077">
        <v>428</v>
      </c>
      <c r="B1077" t="s">
        <v>30</v>
      </c>
      <c r="C1077" s="2">
        <v>25</v>
      </c>
      <c r="D1077" s="2">
        <v>40</v>
      </c>
      <c r="E1077">
        <v>1</v>
      </c>
      <c r="F1077">
        <v>38</v>
      </c>
      <c r="G1077">
        <f t="shared" si="48"/>
        <v>15</v>
      </c>
      <c r="H1077">
        <f t="shared" si="49"/>
        <v>40</v>
      </c>
      <c r="I1077" s="2">
        <f t="shared" si="50"/>
        <v>37.5</v>
      </c>
    </row>
    <row r="1078" spans="1:9" x14ac:dyDescent="0.3">
      <c r="A1078">
        <v>428</v>
      </c>
      <c r="B1078" t="s">
        <v>106</v>
      </c>
      <c r="C1078" s="2">
        <v>14</v>
      </c>
      <c r="D1078" s="2">
        <v>23</v>
      </c>
      <c r="E1078">
        <v>1</v>
      </c>
      <c r="F1078">
        <v>46</v>
      </c>
      <c r="G1078">
        <f t="shared" si="48"/>
        <v>9</v>
      </c>
      <c r="H1078">
        <f t="shared" si="49"/>
        <v>23</v>
      </c>
      <c r="I1078" s="2">
        <f t="shared" si="50"/>
        <v>39.130434782608695</v>
      </c>
    </row>
    <row r="1079" spans="1:9" x14ac:dyDescent="0.3">
      <c r="A1079">
        <v>428</v>
      </c>
      <c r="B1079" t="s">
        <v>81</v>
      </c>
      <c r="C1079" s="2">
        <v>15</v>
      </c>
      <c r="D1079" s="2">
        <v>25</v>
      </c>
      <c r="E1079">
        <v>2</v>
      </c>
      <c r="F1079">
        <v>48</v>
      </c>
      <c r="G1079">
        <f t="shared" si="48"/>
        <v>20</v>
      </c>
      <c r="H1079">
        <f t="shared" si="49"/>
        <v>50</v>
      </c>
      <c r="I1079" s="2">
        <f t="shared" si="50"/>
        <v>40</v>
      </c>
    </row>
    <row r="1080" spans="1:9" x14ac:dyDescent="0.3">
      <c r="A1080">
        <v>428</v>
      </c>
      <c r="B1080" t="s">
        <v>24</v>
      </c>
      <c r="C1080" s="2">
        <v>19</v>
      </c>
      <c r="D1080" s="2">
        <v>31</v>
      </c>
      <c r="E1080">
        <v>2</v>
      </c>
      <c r="F1080">
        <v>47</v>
      </c>
      <c r="G1080">
        <f t="shared" si="48"/>
        <v>24</v>
      </c>
      <c r="H1080">
        <f t="shared" si="49"/>
        <v>62</v>
      </c>
      <c r="I1080" s="2">
        <f t="shared" si="50"/>
        <v>38.70967741935484</v>
      </c>
    </row>
    <row r="1081" spans="1:9" x14ac:dyDescent="0.3">
      <c r="A1081">
        <v>429</v>
      </c>
      <c r="B1081" t="s">
        <v>74</v>
      </c>
      <c r="C1081" s="2">
        <v>15</v>
      </c>
      <c r="D1081" s="2">
        <v>26</v>
      </c>
      <c r="E1081">
        <v>3</v>
      </c>
      <c r="F1081">
        <v>27</v>
      </c>
      <c r="G1081">
        <f t="shared" si="48"/>
        <v>33</v>
      </c>
      <c r="H1081">
        <f t="shared" si="49"/>
        <v>78</v>
      </c>
      <c r="I1081" s="2">
        <f t="shared" si="50"/>
        <v>42.307692307692307</v>
      </c>
    </row>
    <row r="1082" spans="1:9" x14ac:dyDescent="0.3">
      <c r="A1082">
        <v>430</v>
      </c>
      <c r="B1082" t="s">
        <v>81</v>
      </c>
      <c r="C1082" s="2">
        <v>15</v>
      </c>
      <c r="D1082" s="2">
        <v>25</v>
      </c>
      <c r="E1082">
        <v>1</v>
      </c>
      <c r="F1082">
        <v>49</v>
      </c>
      <c r="G1082">
        <f t="shared" si="48"/>
        <v>10</v>
      </c>
      <c r="H1082">
        <f t="shared" si="49"/>
        <v>25</v>
      </c>
      <c r="I1082" s="2">
        <f t="shared" si="50"/>
        <v>40</v>
      </c>
    </row>
    <row r="1083" spans="1:9" x14ac:dyDescent="0.3">
      <c r="A1083">
        <v>431</v>
      </c>
      <c r="B1083" t="s">
        <v>50</v>
      </c>
      <c r="C1083" s="2">
        <v>18</v>
      </c>
      <c r="D1083" s="2">
        <v>30</v>
      </c>
      <c r="E1083">
        <v>2</v>
      </c>
      <c r="F1083">
        <v>20</v>
      </c>
      <c r="G1083">
        <f t="shared" si="48"/>
        <v>24</v>
      </c>
      <c r="H1083">
        <f t="shared" si="49"/>
        <v>60</v>
      </c>
      <c r="I1083" s="2">
        <f t="shared" si="50"/>
        <v>40</v>
      </c>
    </row>
    <row r="1084" spans="1:9" x14ac:dyDescent="0.3">
      <c r="A1084">
        <v>432</v>
      </c>
      <c r="B1084" t="s">
        <v>60</v>
      </c>
      <c r="C1084" s="2">
        <v>12</v>
      </c>
      <c r="D1084" s="2">
        <v>20</v>
      </c>
      <c r="E1084">
        <v>3</v>
      </c>
      <c r="F1084">
        <v>16</v>
      </c>
      <c r="G1084">
        <f t="shared" si="48"/>
        <v>24</v>
      </c>
      <c r="H1084">
        <f t="shared" si="49"/>
        <v>60</v>
      </c>
      <c r="I1084" s="2">
        <f t="shared" si="50"/>
        <v>40</v>
      </c>
    </row>
    <row r="1085" spans="1:9" x14ac:dyDescent="0.3">
      <c r="A1085">
        <v>432</v>
      </c>
      <c r="B1085" t="s">
        <v>90</v>
      </c>
      <c r="C1085" s="2">
        <v>13</v>
      </c>
      <c r="D1085" s="2">
        <v>21</v>
      </c>
      <c r="E1085">
        <v>1</v>
      </c>
      <c r="F1085">
        <v>27</v>
      </c>
      <c r="G1085">
        <f t="shared" si="48"/>
        <v>8</v>
      </c>
      <c r="H1085">
        <f t="shared" si="49"/>
        <v>21</v>
      </c>
      <c r="I1085" s="2">
        <f t="shared" si="50"/>
        <v>38.095238095238095</v>
      </c>
    </row>
    <row r="1086" spans="1:9" x14ac:dyDescent="0.3">
      <c r="A1086">
        <v>432</v>
      </c>
      <c r="B1086" t="s">
        <v>55</v>
      </c>
      <c r="C1086" s="2">
        <v>16</v>
      </c>
      <c r="D1086" s="2">
        <v>28</v>
      </c>
      <c r="E1086">
        <v>1</v>
      </c>
      <c r="F1086">
        <v>31</v>
      </c>
      <c r="G1086">
        <f t="shared" si="48"/>
        <v>12</v>
      </c>
      <c r="H1086">
        <f t="shared" si="49"/>
        <v>28</v>
      </c>
      <c r="I1086" s="2">
        <f t="shared" si="50"/>
        <v>42.857142857142854</v>
      </c>
    </row>
    <row r="1087" spans="1:9" x14ac:dyDescent="0.3">
      <c r="A1087">
        <v>433</v>
      </c>
      <c r="B1087" t="s">
        <v>50</v>
      </c>
      <c r="C1087" s="2">
        <v>18</v>
      </c>
      <c r="D1087" s="2">
        <v>30</v>
      </c>
      <c r="E1087">
        <v>1</v>
      </c>
      <c r="F1087">
        <v>56</v>
      </c>
      <c r="G1087">
        <f t="shared" si="48"/>
        <v>12</v>
      </c>
      <c r="H1087">
        <f t="shared" si="49"/>
        <v>30</v>
      </c>
      <c r="I1087" s="2">
        <f t="shared" si="50"/>
        <v>40</v>
      </c>
    </row>
    <row r="1088" spans="1:9" x14ac:dyDescent="0.3">
      <c r="A1088">
        <v>433</v>
      </c>
      <c r="B1088" t="s">
        <v>18</v>
      </c>
      <c r="C1088" s="2">
        <v>14</v>
      </c>
      <c r="D1088" s="2">
        <v>24</v>
      </c>
      <c r="E1088">
        <v>3</v>
      </c>
      <c r="F1088">
        <v>18</v>
      </c>
      <c r="G1088">
        <f t="shared" si="48"/>
        <v>30</v>
      </c>
      <c r="H1088">
        <f t="shared" si="49"/>
        <v>72</v>
      </c>
      <c r="I1088" s="2">
        <f t="shared" si="50"/>
        <v>41.666666666666671</v>
      </c>
    </row>
    <row r="1089" spans="1:9" x14ac:dyDescent="0.3">
      <c r="A1089">
        <v>434</v>
      </c>
      <c r="B1089" t="s">
        <v>74</v>
      </c>
      <c r="C1089" s="2">
        <v>15</v>
      </c>
      <c r="D1089" s="2">
        <v>26</v>
      </c>
      <c r="E1089">
        <v>2</v>
      </c>
      <c r="F1089">
        <v>26</v>
      </c>
      <c r="G1089">
        <f t="shared" si="48"/>
        <v>22</v>
      </c>
      <c r="H1089">
        <f t="shared" si="49"/>
        <v>52</v>
      </c>
      <c r="I1089" s="2">
        <f t="shared" si="50"/>
        <v>42.307692307692307</v>
      </c>
    </row>
    <row r="1090" spans="1:9" x14ac:dyDescent="0.3">
      <c r="A1090">
        <v>434</v>
      </c>
      <c r="B1090" t="s">
        <v>47</v>
      </c>
      <c r="C1090" s="2">
        <v>13</v>
      </c>
      <c r="D1090" s="2">
        <v>22</v>
      </c>
      <c r="E1090">
        <v>2</v>
      </c>
      <c r="F1090">
        <v>32</v>
      </c>
      <c r="G1090">
        <f t="shared" ref="G1090:G1153" si="51">SUM(D1090-C1090)*E1090</f>
        <v>18</v>
      </c>
      <c r="H1090">
        <f t="shared" ref="H1090:H1153" si="52">(D1090*E1090)</f>
        <v>44</v>
      </c>
      <c r="I1090" s="2">
        <f t="shared" ref="I1090:I1153" si="53">(G1090/H1090*100)</f>
        <v>40.909090909090914</v>
      </c>
    </row>
    <row r="1091" spans="1:9" x14ac:dyDescent="0.3">
      <c r="A1091">
        <v>435</v>
      </c>
      <c r="B1091" t="s">
        <v>74</v>
      </c>
      <c r="C1091" s="2">
        <v>15</v>
      </c>
      <c r="D1091" s="2">
        <v>26</v>
      </c>
      <c r="E1091">
        <v>2</v>
      </c>
      <c r="F1091">
        <v>14</v>
      </c>
      <c r="G1091">
        <f t="shared" si="51"/>
        <v>22</v>
      </c>
      <c r="H1091">
        <f t="shared" si="52"/>
        <v>52</v>
      </c>
      <c r="I1091" s="2">
        <f t="shared" si="53"/>
        <v>42.307692307692307</v>
      </c>
    </row>
    <row r="1092" spans="1:9" x14ac:dyDescent="0.3">
      <c r="A1092">
        <v>435</v>
      </c>
      <c r="B1092" t="s">
        <v>90</v>
      </c>
      <c r="C1092" s="2">
        <v>13</v>
      </c>
      <c r="D1092" s="2">
        <v>21</v>
      </c>
      <c r="E1092">
        <v>2</v>
      </c>
      <c r="F1092">
        <v>42</v>
      </c>
      <c r="G1092">
        <f t="shared" si="51"/>
        <v>16</v>
      </c>
      <c r="H1092">
        <f t="shared" si="52"/>
        <v>42</v>
      </c>
      <c r="I1092" s="2">
        <f t="shared" si="53"/>
        <v>38.095238095238095</v>
      </c>
    </row>
    <row r="1093" spans="1:9" x14ac:dyDescent="0.3">
      <c r="A1093">
        <v>435</v>
      </c>
      <c r="B1093" t="s">
        <v>50</v>
      </c>
      <c r="C1093" s="2">
        <v>18</v>
      </c>
      <c r="D1093" s="2">
        <v>30</v>
      </c>
      <c r="E1093">
        <v>2</v>
      </c>
      <c r="F1093">
        <v>55</v>
      </c>
      <c r="G1093">
        <f t="shared" si="51"/>
        <v>24</v>
      </c>
      <c r="H1093">
        <f t="shared" si="52"/>
        <v>60</v>
      </c>
      <c r="I1093" s="2">
        <f t="shared" si="53"/>
        <v>40</v>
      </c>
    </row>
    <row r="1094" spans="1:9" x14ac:dyDescent="0.3">
      <c r="A1094">
        <v>436</v>
      </c>
      <c r="B1094" t="s">
        <v>55</v>
      </c>
      <c r="C1094" s="2">
        <v>16</v>
      </c>
      <c r="D1094" s="2">
        <v>28</v>
      </c>
      <c r="E1094">
        <v>2</v>
      </c>
      <c r="F1094">
        <v>45</v>
      </c>
      <c r="G1094">
        <f t="shared" si="51"/>
        <v>24</v>
      </c>
      <c r="H1094">
        <f t="shared" si="52"/>
        <v>56</v>
      </c>
      <c r="I1094" s="2">
        <f t="shared" si="53"/>
        <v>42.857142857142854</v>
      </c>
    </row>
    <row r="1095" spans="1:9" x14ac:dyDescent="0.3">
      <c r="A1095">
        <v>437</v>
      </c>
      <c r="B1095" t="s">
        <v>41</v>
      </c>
      <c r="C1095" s="2">
        <v>21</v>
      </c>
      <c r="D1095" s="2">
        <v>35</v>
      </c>
      <c r="E1095">
        <v>2</v>
      </c>
      <c r="F1095">
        <v>51</v>
      </c>
      <c r="G1095">
        <f t="shared" si="51"/>
        <v>28</v>
      </c>
      <c r="H1095">
        <f t="shared" si="52"/>
        <v>70</v>
      </c>
      <c r="I1095" s="2">
        <f t="shared" si="53"/>
        <v>40</v>
      </c>
    </row>
    <row r="1096" spans="1:9" x14ac:dyDescent="0.3">
      <c r="A1096">
        <v>438</v>
      </c>
      <c r="B1096" t="s">
        <v>34</v>
      </c>
      <c r="C1096" s="2">
        <v>20</v>
      </c>
      <c r="D1096" s="2">
        <v>33</v>
      </c>
      <c r="E1096">
        <v>1</v>
      </c>
      <c r="F1096">
        <v>51</v>
      </c>
      <c r="G1096">
        <f t="shared" si="51"/>
        <v>13</v>
      </c>
      <c r="H1096">
        <f t="shared" si="52"/>
        <v>33</v>
      </c>
      <c r="I1096" s="2">
        <f t="shared" si="53"/>
        <v>39.393939393939391</v>
      </c>
    </row>
    <row r="1097" spans="1:9" x14ac:dyDescent="0.3">
      <c r="A1097">
        <v>439</v>
      </c>
      <c r="B1097" t="s">
        <v>34</v>
      </c>
      <c r="C1097" s="2">
        <v>20</v>
      </c>
      <c r="D1097" s="2">
        <v>33</v>
      </c>
      <c r="E1097">
        <v>3</v>
      </c>
      <c r="F1097">
        <v>35</v>
      </c>
      <c r="G1097">
        <f t="shared" si="51"/>
        <v>39</v>
      </c>
      <c r="H1097">
        <f t="shared" si="52"/>
        <v>99</v>
      </c>
      <c r="I1097" s="2">
        <f t="shared" si="53"/>
        <v>39.393939393939391</v>
      </c>
    </row>
    <row r="1098" spans="1:9" x14ac:dyDescent="0.3">
      <c r="A1098">
        <v>439</v>
      </c>
      <c r="B1098" t="s">
        <v>74</v>
      </c>
      <c r="C1098" s="2">
        <v>15</v>
      </c>
      <c r="D1098" s="2">
        <v>26</v>
      </c>
      <c r="E1098">
        <v>3</v>
      </c>
      <c r="F1098">
        <v>29</v>
      </c>
      <c r="G1098">
        <f t="shared" si="51"/>
        <v>33</v>
      </c>
      <c r="H1098">
        <f t="shared" si="52"/>
        <v>78</v>
      </c>
      <c r="I1098" s="2">
        <f t="shared" si="53"/>
        <v>42.307692307692307</v>
      </c>
    </row>
    <row r="1099" spans="1:9" x14ac:dyDescent="0.3">
      <c r="A1099">
        <v>440</v>
      </c>
      <c r="B1099" t="s">
        <v>106</v>
      </c>
      <c r="C1099" s="2">
        <v>14</v>
      </c>
      <c r="D1099" s="2">
        <v>23</v>
      </c>
      <c r="E1099">
        <v>2</v>
      </c>
      <c r="F1099">
        <v>36</v>
      </c>
      <c r="G1099">
        <f t="shared" si="51"/>
        <v>18</v>
      </c>
      <c r="H1099">
        <f t="shared" si="52"/>
        <v>46</v>
      </c>
      <c r="I1099" s="2">
        <f t="shared" si="53"/>
        <v>39.130434782608695</v>
      </c>
    </row>
    <row r="1100" spans="1:9" x14ac:dyDescent="0.3">
      <c r="A1100">
        <v>440</v>
      </c>
      <c r="B1100" t="s">
        <v>38</v>
      </c>
      <c r="C1100" s="2">
        <v>11</v>
      </c>
      <c r="D1100" s="2">
        <v>19</v>
      </c>
      <c r="E1100">
        <v>2</v>
      </c>
      <c r="F1100">
        <v>9</v>
      </c>
      <c r="G1100">
        <f t="shared" si="51"/>
        <v>16</v>
      </c>
      <c r="H1100">
        <f t="shared" si="52"/>
        <v>38</v>
      </c>
      <c r="I1100" s="2">
        <f t="shared" si="53"/>
        <v>42.105263157894733</v>
      </c>
    </row>
    <row r="1101" spans="1:9" x14ac:dyDescent="0.3">
      <c r="A1101">
        <v>441</v>
      </c>
      <c r="B1101" t="s">
        <v>41</v>
      </c>
      <c r="C1101" s="2">
        <v>21</v>
      </c>
      <c r="D1101" s="2">
        <v>35</v>
      </c>
      <c r="E1101">
        <v>3</v>
      </c>
      <c r="F1101">
        <v>54</v>
      </c>
      <c r="G1101">
        <f t="shared" si="51"/>
        <v>42</v>
      </c>
      <c r="H1101">
        <f t="shared" si="52"/>
        <v>105</v>
      </c>
      <c r="I1101" s="2">
        <f t="shared" si="53"/>
        <v>40</v>
      </c>
    </row>
    <row r="1102" spans="1:9" x14ac:dyDescent="0.3">
      <c r="A1102">
        <v>441</v>
      </c>
      <c r="B1102" t="s">
        <v>74</v>
      </c>
      <c r="C1102" s="2">
        <v>15</v>
      </c>
      <c r="D1102" s="2">
        <v>26</v>
      </c>
      <c r="E1102">
        <v>3</v>
      </c>
      <c r="F1102">
        <v>36</v>
      </c>
      <c r="G1102">
        <f t="shared" si="51"/>
        <v>33</v>
      </c>
      <c r="H1102">
        <f t="shared" si="52"/>
        <v>78</v>
      </c>
      <c r="I1102" s="2">
        <f t="shared" si="53"/>
        <v>42.307692307692307</v>
      </c>
    </row>
    <row r="1103" spans="1:9" x14ac:dyDescent="0.3">
      <c r="A1103">
        <v>442</v>
      </c>
      <c r="B1103" t="s">
        <v>53</v>
      </c>
      <c r="C1103" s="2">
        <v>20</v>
      </c>
      <c r="D1103" s="2">
        <v>34</v>
      </c>
      <c r="E1103">
        <v>3</v>
      </c>
      <c r="F1103">
        <v>29</v>
      </c>
      <c r="G1103">
        <f t="shared" si="51"/>
        <v>42</v>
      </c>
      <c r="H1103">
        <f t="shared" si="52"/>
        <v>102</v>
      </c>
      <c r="I1103" s="2">
        <f t="shared" si="53"/>
        <v>41.17647058823529</v>
      </c>
    </row>
    <row r="1104" spans="1:9" x14ac:dyDescent="0.3">
      <c r="A1104">
        <v>442</v>
      </c>
      <c r="B1104" t="s">
        <v>81</v>
      </c>
      <c r="C1104" s="2">
        <v>15</v>
      </c>
      <c r="D1104" s="2">
        <v>25</v>
      </c>
      <c r="E1104">
        <v>1</v>
      </c>
      <c r="F1104">
        <v>57</v>
      </c>
      <c r="G1104">
        <f t="shared" si="51"/>
        <v>10</v>
      </c>
      <c r="H1104">
        <f t="shared" si="52"/>
        <v>25</v>
      </c>
      <c r="I1104" s="2">
        <f t="shared" si="53"/>
        <v>40</v>
      </c>
    </row>
    <row r="1105" spans="1:9" x14ac:dyDescent="0.3">
      <c r="A1105">
        <v>442</v>
      </c>
      <c r="B1105" t="s">
        <v>93</v>
      </c>
      <c r="C1105" s="2">
        <v>22</v>
      </c>
      <c r="D1105" s="2">
        <v>36</v>
      </c>
      <c r="E1105">
        <v>3</v>
      </c>
      <c r="F1105">
        <v>45</v>
      </c>
      <c r="G1105">
        <f t="shared" si="51"/>
        <v>42</v>
      </c>
      <c r="H1105">
        <f t="shared" si="52"/>
        <v>108</v>
      </c>
      <c r="I1105" s="2">
        <f t="shared" si="53"/>
        <v>38.888888888888893</v>
      </c>
    </row>
    <row r="1106" spans="1:9" x14ac:dyDescent="0.3">
      <c r="A1106">
        <v>443</v>
      </c>
      <c r="B1106" t="s">
        <v>106</v>
      </c>
      <c r="C1106" s="2">
        <v>14</v>
      </c>
      <c r="D1106" s="2">
        <v>23</v>
      </c>
      <c r="E1106">
        <v>1</v>
      </c>
      <c r="F1106">
        <v>30</v>
      </c>
      <c r="G1106">
        <f t="shared" si="51"/>
        <v>9</v>
      </c>
      <c r="H1106">
        <f t="shared" si="52"/>
        <v>23</v>
      </c>
      <c r="I1106" s="2">
        <f t="shared" si="53"/>
        <v>39.130434782608695</v>
      </c>
    </row>
    <row r="1107" spans="1:9" x14ac:dyDescent="0.3">
      <c r="A1107">
        <v>443</v>
      </c>
      <c r="B1107" t="s">
        <v>45</v>
      </c>
      <c r="C1107" s="2">
        <v>19</v>
      </c>
      <c r="D1107" s="2">
        <v>32</v>
      </c>
      <c r="E1107">
        <v>1</v>
      </c>
      <c r="F1107">
        <v>52</v>
      </c>
      <c r="G1107">
        <f t="shared" si="51"/>
        <v>13</v>
      </c>
      <c r="H1107">
        <f t="shared" si="52"/>
        <v>32</v>
      </c>
      <c r="I1107" s="2">
        <f t="shared" si="53"/>
        <v>40.625</v>
      </c>
    </row>
    <row r="1108" spans="1:9" x14ac:dyDescent="0.3">
      <c r="A1108">
        <v>443</v>
      </c>
      <c r="B1108" t="s">
        <v>74</v>
      </c>
      <c r="C1108" s="2">
        <v>15</v>
      </c>
      <c r="D1108" s="2">
        <v>26</v>
      </c>
      <c r="E1108">
        <v>3</v>
      </c>
      <c r="F1108">
        <v>55</v>
      </c>
      <c r="G1108">
        <f t="shared" si="51"/>
        <v>33</v>
      </c>
      <c r="H1108">
        <f t="shared" si="52"/>
        <v>78</v>
      </c>
      <c r="I1108" s="2">
        <f t="shared" si="53"/>
        <v>42.307692307692307</v>
      </c>
    </row>
    <row r="1109" spans="1:9" x14ac:dyDescent="0.3">
      <c r="A1109">
        <v>443</v>
      </c>
      <c r="B1109" t="s">
        <v>55</v>
      </c>
      <c r="C1109" s="2">
        <v>16</v>
      </c>
      <c r="D1109" s="2">
        <v>28</v>
      </c>
      <c r="E1109">
        <v>3</v>
      </c>
      <c r="F1109">
        <v>18</v>
      </c>
      <c r="G1109">
        <f t="shared" si="51"/>
        <v>36</v>
      </c>
      <c r="H1109">
        <f t="shared" si="52"/>
        <v>84</v>
      </c>
      <c r="I1109" s="2">
        <f t="shared" si="53"/>
        <v>42.857142857142854</v>
      </c>
    </row>
    <row r="1110" spans="1:9" x14ac:dyDescent="0.3">
      <c r="A1110">
        <v>444</v>
      </c>
      <c r="B1110" t="s">
        <v>106</v>
      </c>
      <c r="C1110" s="2">
        <v>14</v>
      </c>
      <c r="D1110" s="2">
        <v>23</v>
      </c>
      <c r="E1110">
        <v>1</v>
      </c>
      <c r="F1110">
        <v>32</v>
      </c>
      <c r="G1110">
        <f t="shared" si="51"/>
        <v>9</v>
      </c>
      <c r="H1110">
        <f t="shared" si="52"/>
        <v>23</v>
      </c>
      <c r="I1110" s="2">
        <f t="shared" si="53"/>
        <v>39.130434782608695</v>
      </c>
    </row>
    <row r="1111" spans="1:9" x14ac:dyDescent="0.3">
      <c r="A1111">
        <v>444</v>
      </c>
      <c r="B1111" t="s">
        <v>18</v>
      </c>
      <c r="C1111" s="2">
        <v>14</v>
      </c>
      <c r="D1111" s="2">
        <v>24</v>
      </c>
      <c r="E1111">
        <v>3</v>
      </c>
      <c r="F1111">
        <v>49</v>
      </c>
      <c r="G1111">
        <f t="shared" si="51"/>
        <v>30</v>
      </c>
      <c r="H1111">
        <f t="shared" si="52"/>
        <v>72</v>
      </c>
      <c r="I1111" s="2">
        <f t="shared" si="53"/>
        <v>41.666666666666671</v>
      </c>
    </row>
    <row r="1112" spans="1:9" x14ac:dyDescent="0.3">
      <c r="A1112">
        <v>445</v>
      </c>
      <c r="B1112" t="s">
        <v>102</v>
      </c>
      <c r="C1112" s="2">
        <v>16</v>
      </c>
      <c r="D1112" s="2">
        <v>27</v>
      </c>
      <c r="E1112">
        <v>3</v>
      </c>
      <c r="F1112">
        <v>26</v>
      </c>
      <c r="G1112">
        <f t="shared" si="51"/>
        <v>33</v>
      </c>
      <c r="H1112">
        <f t="shared" si="52"/>
        <v>81</v>
      </c>
      <c r="I1112" s="2">
        <f t="shared" si="53"/>
        <v>40.74074074074074</v>
      </c>
    </row>
    <row r="1113" spans="1:9" x14ac:dyDescent="0.3">
      <c r="A1113">
        <v>446</v>
      </c>
      <c r="B1113" t="s">
        <v>90</v>
      </c>
      <c r="C1113" s="2">
        <v>13</v>
      </c>
      <c r="D1113" s="2">
        <v>21</v>
      </c>
      <c r="E1113">
        <v>1</v>
      </c>
      <c r="F1113">
        <v>8</v>
      </c>
      <c r="G1113">
        <f t="shared" si="51"/>
        <v>8</v>
      </c>
      <c r="H1113">
        <f t="shared" si="52"/>
        <v>21</v>
      </c>
      <c r="I1113" s="2">
        <f t="shared" si="53"/>
        <v>38.095238095238095</v>
      </c>
    </row>
    <row r="1114" spans="1:9" x14ac:dyDescent="0.3">
      <c r="A1114">
        <v>447</v>
      </c>
      <c r="B1114" t="s">
        <v>60</v>
      </c>
      <c r="C1114" s="2">
        <v>12</v>
      </c>
      <c r="D1114" s="2">
        <v>20</v>
      </c>
      <c r="E1114">
        <v>2</v>
      </c>
      <c r="F1114">
        <v>29</v>
      </c>
      <c r="G1114">
        <f t="shared" si="51"/>
        <v>16</v>
      </c>
      <c r="H1114">
        <f t="shared" si="52"/>
        <v>40</v>
      </c>
      <c r="I1114" s="2">
        <f t="shared" si="53"/>
        <v>40</v>
      </c>
    </row>
    <row r="1115" spans="1:9" x14ac:dyDescent="0.3">
      <c r="A1115">
        <v>447</v>
      </c>
      <c r="B1115" t="s">
        <v>38</v>
      </c>
      <c r="C1115" s="2">
        <v>11</v>
      </c>
      <c r="D1115" s="2">
        <v>19</v>
      </c>
      <c r="E1115">
        <v>3</v>
      </c>
      <c r="F1115">
        <v>50</v>
      </c>
      <c r="G1115">
        <f t="shared" si="51"/>
        <v>24</v>
      </c>
      <c r="H1115">
        <f t="shared" si="52"/>
        <v>57</v>
      </c>
      <c r="I1115" s="2">
        <f t="shared" si="53"/>
        <v>42.105263157894733</v>
      </c>
    </row>
    <row r="1116" spans="1:9" x14ac:dyDescent="0.3">
      <c r="A1116">
        <v>447</v>
      </c>
      <c r="B1116" t="s">
        <v>55</v>
      </c>
      <c r="C1116" s="2">
        <v>16</v>
      </c>
      <c r="D1116" s="2">
        <v>28</v>
      </c>
      <c r="E1116">
        <v>3</v>
      </c>
      <c r="F1116">
        <v>7</v>
      </c>
      <c r="G1116">
        <f t="shared" si="51"/>
        <v>36</v>
      </c>
      <c r="H1116">
        <f t="shared" si="52"/>
        <v>84</v>
      </c>
      <c r="I1116" s="2">
        <f t="shared" si="53"/>
        <v>42.857142857142854</v>
      </c>
    </row>
    <row r="1117" spans="1:9" x14ac:dyDescent="0.3">
      <c r="A1117">
        <v>448</v>
      </c>
      <c r="B1117" t="s">
        <v>38</v>
      </c>
      <c r="C1117" s="2">
        <v>11</v>
      </c>
      <c r="D1117" s="2">
        <v>19</v>
      </c>
      <c r="E1117">
        <v>2</v>
      </c>
      <c r="F1117">
        <v>26</v>
      </c>
      <c r="G1117">
        <f t="shared" si="51"/>
        <v>16</v>
      </c>
      <c r="H1117">
        <f t="shared" si="52"/>
        <v>38</v>
      </c>
      <c r="I1117" s="2">
        <f t="shared" si="53"/>
        <v>42.105263157894733</v>
      </c>
    </row>
    <row r="1118" spans="1:9" x14ac:dyDescent="0.3">
      <c r="A1118">
        <v>448</v>
      </c>
      <c r="B1118" t="s">
        <v>34</v>
      </c>
      <c r="C1118" s="2">
        <v>20</v>
      </c>
      <c r="D1118" s="2">
        <v>33</v>
      </c>
      <c r="E1118">
        <v>3</v>
      </c>
      <c r="F1118">
        <v>40</v>
      </c>
      <c r="G1118">
        <f t="shared" si="51"/>
        <v>39</v>
      </c>
      <c r="H1118">
        <f t="shared" si="52"/>
        <v>99</v>
      </c>
      <c r="I1118" s="2">
        <f t="shared" si="53"/>
        <v>39.393939393939391</v>
      </c>
    </row>
    <row r="1119" spans="1:9" x14ac:dyDescent="0.3">
      <c r="A1119">
        <v>449</v>
      </c>
      <c r="B1119" t="s">
        <v>45</v>
      </c>
      <c r="C1119" s="2">
        <v>19</v>
      </c>
      <c r="D1119" s="2">
        <v>32</v>
      </c>
      <c r="E1119">
        <v>2</v>
      </c>
      <c r="F1119">
        <v>33</v>
      </c>
      <c r="G1119">
        <f t="shared" si="51"/>
        <v>26</v>
      </c>
      <c r="H1119">
        <f t="shared" si="52"/>
        <v>64</v>
      </c>
      <c r="I1119" s="2">
        <f t="shared" si="53"/>
        <v>40.625</v>
      </c>
    </row>
    <row r="1120" spans="1:9" x14ac:dyDescent="0.3">
      <c r="A1120">
        <v>450</v>
      </c>
      <c r="B1120" t="s">
        <v>71</v>
      </c>
      <c r="C1120" s="2">
        <v>10</v>
      </c>
      <c r="D1120" s="2">
        <v>18</v>
      </c>
      <c r="E1120">
        <v>2</v>
      </c>
      <c r="F1120">
        <v>13</v>
      </c>
      <c r="G1120">
        <f t="shared" si="51"/>
        <v>16</v>
      </c>
      <c r="H1120">
        <f t="shared" si="52"/>
        <v>36</v>
      </c>
      <c r="I1120" s="2">
        <f t="shared" si="53"/>
        <v>44.444444444444443</v>
      </c>
    </row>
    <row r="1121" spans="1:9" x14ac:dyDescent="0.3">
      <c r="A1121">
        <v>450</v>
      </c>
      <c r="B1121" t="s">
        <v>93</v>
      </c>
      <c r="C1121" s="2">
        <v>22</v>
      </c>
      <c r="D1121" s="2">
        <v>36</v>
      </c>
      <c r="E1121">
        <v>1</v>
      </c>
      <c r="F1121">
        <v>21</v>
      </c>
      <c r="G1121">
        <f t="shared" si="51"/>
        <v>14</v>
      </c>
      <c r="H1121">
        <f t="shared" si="52"/>
        <v>36</v>
      </c>
      <c r="I1121" s="2">
        <f t="shared" si="53"/>
        <v>38.888888888888893</v>
      </c>
    </row>
    <row r="1122" spans="1:9" x14ac:dyDescent="0.3">
      <c r="A1122">
        <v>451</v>
      </c>
      <c r="B1122" t="s">
        <v>41</v>
      </c>
      <c r="C1122" s="2">
        <v>21</v>
      </c>
      <c r="D1122" s="2">
        <v>35</v>
      </c>
      <c r="E1122">
        <v>1</v>
      </c>
      <c r="F1122">
        <v>23</v>
      </c>
      <c r="G1122">
        <f t="shared" si="51"/>
        <v>14</v>
      </c>
      <c r="H1122">
        <f t="shared" si="52"/>
        <v>35</v>
      </c>
      <c r="I1122" s="2">
        <f t="shared" si="53"/>
        <v>40</v>
      </c>
    </row>
    <row r="1123" spans="1:9" x14ac:dyDescent="0.3">
      <c r="A1123">
        <v>451</v>
      </c>
      <c r="B1123" t="s">
        <v>106</v>
      </c>
      <c r="C1123" s="2">
        <v>14</v>
      </c>
      <c r="D1123" s="2">
        <v>23</v>
      </c>
      <c r="E1123">
        <v>1</v>
      </c>
      <c r="F1123">
        <v>41</v>
      </c>
      <c r="G1123">
        <f t="shared" si="51"/>
        <v>9</v>
      </c>
      <c r="H1123">
        <f t="shared" si="52"/>
        <v>23</v>
      </c>
      <c r="I1123" s="2">
        <f t="shared" si="53"/>
        <v>39.130434782608695</v>
      </c>
    </row>
    <row r="1124" spans="1:9" x14ac:dyDescent="0.3">
      <c r="A1124">
        <v>451</v>
      </c>
      <c r="B1124" t="s">
        <v>53</v>
      </c>
      <c r="C1124" s="2">
        <v>20</v>
      </c>
      <c r="D1124" s="2">
        <v>34</v>
      </c>
      <c r="E1124">
        <v>1</v>
      </c>
      <c r="F1124">
        <v>39</v>
      </c>
      <c r="G1124">
        <f t="shared" si="51"/>
        <v>14</v>
      </c>
      <c r="H1124">
        <f t="shared" si="52"/>
        <v>34</v>
      </c>
      <c r="I1124" s="2">
        <f t="shared" si="53"/>
        <v>41.17647058823529</v>
      </c>
    </row>
    <row r="1125" spans="1:9" x14ac:dyDescent="0.3">
      <c r="A1125">
        <v>452</v>
      </c>
      <c r="B1125" t="s">
        <v>24</v>
      </c>
      <c r="C1125" s="2">
        <v>19</v>
      </c>
      <c r="D1125" s="2">
        <v>31</v>
      </c>
      <c r="E1125">
        <v>3</v>
      </c>
      <c r="F1125">
        <v>53</v>
      </c>
      <c r="G1125">
        <f t="shared" si="51"/>
        <v>36</v>
      </c>
      <c r="H1125">
        <f t="shared" si="52"/>
        <v>93</v>
      </c>
      <c r="I1125" s="2">
        <f t="shared" si="53"/>
        <v>38.70967741935484</v>
      </c>
    </row>
    <row r="1126" spans="1:9" x14ac:dyDescent="0.3">
      <c r="A1126">
        <v>452</v>
      </c>
      <c r="B1126" t="s">
        <v>47</v>
      </c>
      <c r="C1126" s="2">
        <v>13</v>
      </c>
      <c r="D1126" s="2">
        <v>22</v>
      </c>
      <c r="E1126">
        <v>2</v>
      </c>
      <c r="F1126">
        <v>28</v>
      </c>
      <c r="G1126">
        <f t="shared" si="51"/>
        <v>18</v>
      </c>
      <c r="H1126">
        <f t="shared" si="52"/>
        <v>44</v>
      </c>
      <c r="I1126" s="2">
        <f t="shared" si="53"/>
        <v>40.909090909090914</v>
      </c>
    </row>
    <row r="1127" spans="1:9" x14ac:dyDescent="0.3">
      <c r="A1127">
        <v>452</v>
      </c>
      <c r="B1127" t="s">
        <v>90</v>
      </c>
      <c r="C1127" s="2">
        <v>13</v>
      </c>
      <c r="D1127" s="2">
        <v>21</v>
      </c>
      <c r="E1127">
        <v>1</v>
      </c>
      <c r="F1127">
        <v>42</v>
      </c>
      <c r="G1127">
        <f t="shared" si="51"/>
        <v>8</v>
      </c>
      <c r="H1127">
        <f t="shared" si="52"/>
        <v>21</v>
      </c>
      <c r="I1127" s="2">
        <f t="shared" si="53"/>
        <v>38.095238095238095</v>
      </c>
    </row>
    <row r="1128" spans="1:9" x14ac:dyDescent="0.3">
      <c r="A1128">
        <v>453</v>
      </c>
      <c r="B1128" t="s">
        <v>53</v>
      </c>
      <c r="C1128" s="2">
        <v>20</v>
      </c>
      <c r="D1128" s="2">
        <v>34</v>
      </c>
      <c r="E1128">
        <v>1</v>
      </c>
      <c r="F1128">
        <v>42</v>
      </c>
      <c r="G1128">
        <f t="shared" si="51"/>
        <v>14</v>
      </c>
      <c r="H1128">
        <f t="shared" si="52"/>
        <v>34</v>
      </c>
      <c r="I1128" s="2">
        <f t="shared" si="53"/>
        <v>41.17647058823529</v>
      </c>
    </row>
    <row r="1129" spans="1:9" x14ac:dyDescent="0.3">
      <c r="A1129">
        <v>453</v>
      </c>
      <c r="B1129" t="s">
        <v>45</v>
      </c>
      <c r="C1129" s="2">
        <v>19</v>
      </c>
      <c r="D1129" s="2">
        <v>32</v>
      </c>
      <c r="E1129">
        <v>3</v>
      </c>
      <c r="F1129">
        <v>58</v>
      </c>
      <c r="G1129">
        <f t="shared" si="51"/>
        <v>39</v>
      </c>
      <c r="H1129">
        <f t="shared" si="52"/>
        <v>96</v>
      </c>
      <c r="I1129" s="2">
        <f t="shared" si="53"/>
        <v>40.625</v>
      </c>
    </row>
    <row r="1130" spans="1:9" x14ac:dyDescent="0.3">
      <c r="A1130">
        <v>454</v>
      </c>
      <c r="B1130" t="s">
        <v>102</v>
      </c>
      <c r="C1130" s="2">
        <v>16</v>
      </c>
      <c r="D1130" s="2">
        <v>27</v>
      </c>
      <c r="E1130">
        <v>2</v>
      </c>
      <c r="F1130">
        <v>49</v>
      </c>
      <c r="G1130">
        <f t="shared" si="51"/>
        <v>22</v>
      </c>
      <c r="H1130">
        <f t="shared" si="52"/>
        <v>54</v>
      </c>
      <c r="I1130" s="2">
        <f t="shared" si="53"/>
        <v>40.74074074074074</v>
      </c>
    </row>
    <row r="1131" spans="1:9" x14ac:dyDescent="0.3">
      <c r="A1131">
        <v>454</v>
      </c>
      <c r="B1131" t="s">
        <v>38</v>
      </c>
      <c r="C1131" s="2">
        <v>11</v>
      </c>
      <c r="D1131" s="2">
        <v>19</v>
      </c>
      <c r="E1131">
        <v>3</v>
      </c>
      <c r="F1131">
        <v>18</v>
      </c>
      <c r="G1131">
        <f t="shared" si="51"/>
        <v>24</v>
      </c>
      <c r="H1131">
        <f t="shared" si="52"/>
        <v>57</v>
      </c>
      <c r="I1131" s="2">
        <f t="shared" si="53"/>
        <v>42.105263157894733</v>
      </c>
    </row>
    <row r="1132" spans="1:9" x14ac:dyDescent="0.3">
      <c r="A1132">
        <v>454</v>
      </c>
      <c r="B1132" t="s">
        <v>93</v>
      </c>
      <c r="C1132" s="2">
        <v>22</v>
      </c>
      <c r="D1132" s="2">
        <v>36</v>
      </c>
      <c r="E1132">
        <v>2</v>
      </c>
      <c r="F1132">
        <v>42</v>
      </c>
      <c r="G1132">
        <f t="shared" si="51"/>
        <v>28</v>
      </c>
      <c r="H1132">
        <f t="shared" si="52"/>
        <v>72</v>
      </c>
      <c r="I1132" s="2">
        <f t="shared" si="53"/>
        <v>38.888888888888893</v>
      </c>
    </row>
    <row r="1133" spans="1:9" x14ac:dyDescent="0.3">
      <c r="A1133">
        <v>454</v>
      </c>
      <c r="B1133" t="s">
        <v>81</v>
      </c>
      <c r="C1133" s="2">
        <v>15</v>
      </c>
      <c r="D1133" s="2">
        <v>25</v>
      </c>
      <c r="E1133">
        <v>2</v>
      </c>
      <c r="F1133">
        <v>44</v>
      </c>
      <c r="G1133">
        <f t="shared" si="51"/>
        <v>20</v>
      </c>
      <c r="H1133">
        <f t="shared" si="52"/>
        <v>50</v>
      </c>
      <c r="I1133" s="2">
        <f t="shared" si="53"/>
        <v>40</v>
      </c>
    </row>
    <row r="1134" spans="1:9" x14ac:dyDescent="0.3">
      <c r="A1134">
        <v>455</v>
      </c>
      <c r="B1134" t="s">
        <v>18</v>
      </c>
      <c r="C1134" s="2">
        <v>14</v>
      </c>
      <c r="D1134" s="2">
        <v>24</v>
      </c>
      <c r="E1134">
        <v>2</v>
      </c>
      <c r="F1134">
        <v>11</v>
      </c>
      <c r="G1134">
        <f t="shared" si="51"/>
        <v>20</v>
      </c>
      <c r="H1134">
        <f t="shared" si="52"/>
        <v>48</v>
      </c>
      <c r="I1134" s="2">
        <f t="shared" si="53"/>
        <v>41.666666666666671</v>
      </c>
    </row>
    <row r="1135" spans="1:9" x14ac:dyDescent="0.3">
      <c r="A1135">
        <v>456</v>
      </c>
      <c r="B1135" t="s">
        <v>30</v>
      </c>
      <c r="C1135" s="2">
        <v>25</v>
      </c>
      <c r="D1135" s="2">
        <v>40</v>
      </c>
      <c r="E1135">
        <v>2</v>
      </c>
      <c r="F1135">
        <v>47</v>
      </c>
      <c r="G1135">
        <f t="shared" si="51"/>
        <v>30</v>
      </c>
      <c r="H1135">
        <f t="shared" si="52"/>
        <v>80</v>
      </c>
      <c r="I1135" s="2">
        <f t="shared" si="53"/>
        <v>37.5</v>
      </c>
    </row>
    <row r="1136" spans="1:9" x14ac:dyDescent="0.3">
      <c r="A1136">
        <v>456</v>
      </c>
      <c r="B1136" t="s">
        <v>53</v>
      </c>
      <c r="C1136" s="2">
        <v>20</v>
      </c>
      <c r="D1136" s="2">
        <v>34</v>
      </c>
      <c r="E1136">
        <v>2</v>
      </c>
      <c r="F1136">
        <v>24</v>
      </c>
      <c r="G1136">
        <f t="shared" si="51"/>
        <v>28</v>
      </c>
      <c r="H1136">
        <f t="shared" si="52"/>
        <v>68</v>
      </c>
      <c r="I1136" s="2">
        <f t="shared" si="53"/>
        <v>41.17647058823529</v>
      </c>
    </row>
    <row r="1137" spans="1:9" x14ac:dyDescent="0.3">
      <c r="A1137">
        <v>457</v>
      </c>
      <c r="B1137" t="s">
        <v>34</v>
      </c>
      <c r="C1137" s="2">
        <v>20</v>
      </c>
      <c r="D1137" s="2">
        <v>33</v>
      </c>
      <c r="E1137">
        <v>3</v>
      </c>
      <c r="F1137">
        <v>43</v>
      </c>
      <c r="G1137">
        <f t="shared" si="51"/>
        <v>39</v>
      </c>
      <c r="H1137">
        <f t="shared" si="52"/>
        <v>99</v>
      </c>
      <c r="I1137" s="2">
        <f t="shared" si="53"/>
        <v>39.393939393939391</v>
      </c>
    </row>
    <row r="1138" spans="1:9" x14ac:dyDescent="0.3">
      <c r="A1138">
        <v>457</v>
      </c>
      <c r="B1138" t="s">
        <v>38</v>
      </c>
      <c r="C1138" s="2">
        <v>11</v>
      </c>
      <c r="D1138" s="2">
        <v>19</v>
      </c>
      <c r="E1138">
        <v>2</v>
      </c>
      <c r="F1138">
        <v>15</v>
      </c>
      <c r="G1138">
        <f t="shared" si="51"/>
        <v>16</v>
      </c>
      <c r="H1138">
        <f t="shared" si="52"/>
        <v>38</v>
      </c>
      <c r="I1138" s="2">
        <f t="shared" si="53"/>
        <v>42.105263157894733</v>
      </c>
    </row>
    <row r="1139" spans="1:9" x14ac:dyDescent="0.3">
      <c r="A1139">
        <v>458</v>
      </c>
      <c r="B1139" t="s">
        <v>55</v>
      </c>
      <c r="C1139" s="2">
        <v>16</v>
      </c>
      <c r="D1139" s="2">
        <v>28</v>
      </c>
      <c r="E1139">
        <v>2</v>
      </c>
      <c r="F1139">
        <v>11</v>
      </c>
      <c r="G1139">
        <f t="shared" si="51"/>
        <v>24</v>
      </c>
      <c r="H1139">
        <f t="shared" si="52"/>
        <v>56</v>
      </c>
      <c r="I1139" s="2">
        <f t="shared" si="53"/>
        <v>42.857142857142854</v>
      </c>
    </row>
    <row r="1140" spans="1:9" x14ac:dyDescent="0.3">
      <c r="A1140">
        <v>458</v>
      </c>
      <c r="B1140" t="s">
        <v>53</v>
      </c>
      <c r="C1140" s="2">
        <v>20</v>
      </c>
      <c r="D1140" s="2">
        <v>34</v>
      </c>
      <c r="E1140">
        <v>3</v>
      </c>
      <c r="F1140">
        <v>28</v>
      </c>
      <c r="G1140">
        <f t="shared" si="51"/>
        <v>42</v>
      </c>
      <c r="H1140">
        <f t="shared" si="52"/>
        <v>102</v>
      </c>
      <c r="I1140" s="2">
        <f t="shared" si="53"/>
        <v>41.17647058823529</v>
      </c>
    </row>
    <row r="1141" spans="1:9" x14ac:dyDescent="0.3">
      <c r="A1141">
        <v>458</v>
      </c>
      <c r="B1141" t="s">
        <v>34</v>
      </c>
      <c r="C1141" s="2">
        <v>20</v>
      </c>
      <c r="D1141" s="2">
        <v>33</v>
      </c>
      <c r="E1141">
        <v>2</v>
      </c>
      <c r="F1141">
        <v>6</v>
      </c>
      <c r="G1141">
        <f t="shared" si="51"/>
        <v>26</v>
      </c>
      <c r="H1141">
        <f t="shared" si="52"/>
        <v>66</v>
      </c>
      <c r="I1141" s="2">
        <f t="shared" si="53"/>
        <v>39.393939393939391</v>
      </c>
    </row>
    <row r="1142" spans="1:9" x14ac:dyDescent="0.3">
      <c r="A1142">
        <v>458</v>
      </c>
      <c r="B1142" t="s">
        <v>47</v>
      </c>
      <c r="C1142" s="2">
        <v>13</v>
      </c>
      <c r="D1142" s="2">
        <v>22</v>
      </c>
      <c r="E1142">
        <v>2</v>
      </c>
      <c r="F1142">
        <v>44</v>
      </c>
      <c r="G1142">
        <f t="shared" si="51"/>
        <v>18</v>
      </c>
      <c r="H1142">
        <f t="shared" si="52"/>
        <v>44</v>
      </c>
      <c r="I1142" s="2">
        <f t="shared" si="53"/>
        <v>40.909090909090914</v>
      </c>
    </row>
    <row r="1143" spans="1:9" x14ac:dyDescent="0.3">
      <c r="A1143">
        <v>459</v>
      </c>
      <c r="B1143" t="s">
        <v>55</v>
      </c>
      <c r="C1143" s="2">
        <v>16</v>
      </c>
      <c r="D1143" s="2">
        <v>28</v>
      </c>
      <c r="E1143">
        <v>3</v>
      </c>
      <c r="F1143">
        <v>30</v>
      </c>
      <c r="G1143">
        <f t="shared" si="51"/>
        <v>36</v>
      </c>
      <c r="H1143">
        <f t="shared" si="52"/>
        <v>84</v>
      </c>
      <c r="I1143" s="2">
        <f t="shared" si="53"/>
        <v>42.857142857142854</v>
      </c>
    </row>
    <row r="1144" spans="1:9" x14ac:dyDescent="0.3">
      <c r="A1144">
        <v>460</v>
      </c>
      <c r="B1144" t="s">
        <v>55</v>
      </c>
      <c r="C1144" s="2">
        <v>16</v>
      </c>
      <c r="D1144" s="2">
        <v>28</v>
      </c>
      <c r="E1144">
        <v>1</v>
      </c>
      <c r="F1144">
        <v>40</v>
      </c>
      <c r="G1144">
        <f t="shared" si="51"/>
        <v>12</v>
      </c>
      <c r="H1144">
        <f t="shared" si="52"/>
        <v>28</v>
      </c>
      <c r="I1144" s="2">
        <f t="shared" si="53"/>
        <v>42.857142857142854</v>
      </c>
    </row>
    <row r="1145" spans="1:9" x14ac:dyDescent="0.3">
      <c r="A1145">
        <v>460</v>
      </c>
      <c r="B1145" t="s">
        <v>74</v>
      </c>
      <c r="C1145" s="2">
        <v>15</v>
      </c>
      <c r="D1145" s="2">
        <v>26</v>
      </c>
      <c r="E1145">
        <v>1</v>
      </c>
      <c r="F1145">
        <v>8</v>
      </c>
      <c r="G1145">
        <f t="shared" si="51"/>
        <v>11</v>
      </c>
      <c r="H1145">
        <f t="shared" si="52"/>
        <v>26</v>
      </c>
      <c r="I1145" s="2">
        <f t="shared" si="53"/>
        <v>42.307692307692307</v>
      </c>
    </row>
    <row r="1146" spans="1:9" x14ac:dyDescent="0.3">
      <c r="A1146">
        <v>460</v>
      </c>
      <c r="B1146" t="s">
        <v>81</v>
      </c>
      <c r="C1146" s="2">
        <v>15</v>
      </c>
      <c r="D1146" s="2">
        <v>25</v>
      </c>
      <c r="E1146">
        <v>2</v>
      </c>
      <c r="F1146">
        <v>43</v>
      </c>
      <c r="G1146">
        <f t="shared" si="51"/>
        <v>20</v>
      </c>
      <c r="H1146">
        <f t="shared" si="52"/>
        <v>50</v>
      </c>
      <c r="I1146" s="2">
        <f t="shared" si="53"/>
        <v>40</v>
      </c>
    </row>
    <row r="1147" spans="1:9" x14ac:dyDescent="0.3">
      <c r="A1147">
        <v>460</v>
      </c>
      <c r="B1147" t="s">
        <v>18</v>
      </c>
      <c r="C1147" s="2">
        <v>14</v>
      </c>
      <c r="D1147" s="2">
        <v>24</v>
      </c>
      <c r="E1147">
        <v>3</v>
      </c>
      <c r="F1147">
        <v>33</v>
      </c>
      <c r="G1147">
        <f t="shared" si="51"/>
        <v>30</v>
      </c>
      <c r="H1147">
        <f t="shared" si="52"/>
        <v>72</v>
      </c>
      <c r="I1147" s="2">
        <f t="shared" si="53"/>
        <v>41.666666666666671</v>
      </c>
    </row>
    <row r="1148" spans="1:9" x14ac:dyDescent="0.3">
      <c r="A1148">
        <v>461</v>
      </c>
      <c r="B1148" t="s">
        <v>41</v>
      </c>
      <c r="C1148" s="2">
        <v>21</v>
      </c>
      <c r="D1148" s="2">
        <v>35</v>
      </c>
      <c r="E1148">
        <v>2</v>
      </c>
      <c r="F1148">
        <v>38</v>
      </c>
      <c r="G1148">
        <f t="shared" si="51"/>
        <v>28</v>
      </c>
      <c r="H1148">
        <f t="shared" si="52"/>
        <v>70</v>
      </c>
      <c r="I1148" s="2">
        <f t="shared" si="53"/>
        <v>40</v>
      </c>
    </row>
    <row r="1149" spans="1:9" x14ac:dyDescent="0.3">
      <c r="A1149">
        <v>461</v>
      </c>
      <c r="B1149" t="s">
        <v>58</v>
      </c>
      <c r="C1149" s="2">
        <v>17</v>
      </c>
      <c r="D1149" s="2">
        <v>29</v>
      </c>
      <c r="E1149">
        <v>1</v>
      </c>
      <c r="F1149">
        <v>28</v>
      </c>
      <c r="G1149">
        <f t="shared" si="51"/>
        <v>12</v>
      </c>
      <c r="H1149">
        <f t="shared" si="52"/>
        <v>29</v>
      </c>
      <c r="I1149" s="2">
        <f t="shared" si="53"/>
        <v>41.379310344827587</v>
      </c>
    </row>
    <row r="1150" spans="1:9" x14ac:dyDescent="0.3">
      <c r="A1150">
        <v>462</v>
      </c>
      <c r="B1150" t="s">
        <v>34</v>
      </c>
      <c r="C1150" s="2">
        <v>20</v>
      </c>
      <c r="D1150" s="2">
        <v>33</v>
      </c>
      <c r="E1150">
        <v>3</v>
      </c>
      <c r="F1150">
        <v>11</v>
      </c>
      <c r="G1150">
        <f t="shared" si="51"/>
        <v>39</v>
      </c>
      <c r="H1150">
        <f t="shared" si="52"/>
        <v>99</v>
      </c>
      <c r="I1150" s="2">
        <f t="shared" si="53"/>
        <v>39.393939393939391</v>
      </c>
    </row>
    <row r="1151" spans="1:9" x14ac:dyDescent="0.3">
      <c r="A1151">
        <v>463</v>
      </c>
      <c r="B1151" t="s">
        <v>24</v>
      </c>
      <c r="C1151" s="2">
        <v>19</v>
      </c>
      <c r="D1151" s="2">
        <v>31</v>
      </c>
      <c r="E1151">
        <v>3</v>
      </c>
      <c r="F1151">
        <v>14</v>
      </c>
      <c r="G1151">
        <f t="shared" si="51"/>
        <v>36</v>
      </c>
      <c r="H1151">
        <f t="shared" si="52"/>
        <v>93</v>
      </c>
      <c r="I1151" s="2">
        <f t="shared" si="53"/>
        <v>38.70967741935484</v>
      </c>
    </row>
    <row r="1152" spans="1:9" x14ac:dyDescent="0.3">
      <c r="A1152">
        <v>464</v>
      </c>
      <c r="B1152" t="s">
        <v>74</v>
      </c>
      <c r="C1152" s="2">
        <v>15</v>
      </c>
      <c r="D1152" s="2">
        <v>26</v>
      </c>
      <c r="E1152">
        <v>3</v>
      </c>
      <c r="F1152">
        <v>50</v>
      </c>
      <c r="G1152">
        <f t="shared" si="51"/>
        <v>33</v>
      </c>
      <c r="H1152">
        <f t="shared" si="52"/>
        <v>78</v>
      </c>
      <c r="I1152" s="2">
        <f t="shared" si="53"/>
        <v>42.307692307692307</v>
      </c>
    </row>
    <row r="1153" spans="1:9" x14ac:dyDescent="0.3">
      <c r="A1153">
        <v>464</v>
      </c>
      <c r="B1153" t="s">
        <v>102</v>
      </c>
      <c r="C1153" s="2">
        <v>16</v>
      </c>
      <c r="D1153" s="2">
        <v>27</v>
      </c>
      <c r="E1153">
        <v>2</v>
      </c>
      <c r="F1153">
        <v>24</v>
      </c>
      <c r="G1153">
        <f t="shared" si="51"/>
        <v>22</v>
      </c>
      <c r="H1153">
        <f t="shared" si="52"/>
        <v>54</v>
      </c>
      <c r="I1153" s="2">
        <f t="shared" si="53"/>
        <v>40.74074074074074</v>
      </c>
    </row>
    <row r="1154" spans="1:9" x14ac:dyDescent="0.3">
      <c r="A1154">
        <v>464</v>
      </c>
      <c r="B1154" t="s">
        <v>47</v>
      </c>
      <c r="C1154" s="2">
        <v>13</v>
      </c>
      <c r="D1154" s="2">
        <v>22</v>
      </c>
      <c r="E1154">
        <v>1</v>
      </c>
      <c r="F1154">
        <v>10</v>
      </c>
      <c r="G1154">
        <f t="shared" ref="G1154:G1217" si="54">SUM(D1154-C1154)*E1154</f>
        <v>9</v>
      </c>
      <c r="H1154">
        <f t="shared" ref="H1154:H1217" si="55">(D1154*E1154)</f>
        <v>22</v>
      </c>
      <c r="I1154" s="2">
        <f t="shared" ref="I1154:I1217" si="56">(G1154/H1154*100)</f>
        <v>40.909090909090914</v>
      </c>
    </row>
    <row r="1155" spans="1:9" x14ac:dyDescent="0.3">
      <c r="A1155">
        <v>465</v>
      </c>
      <c r="B1155" t="s">
        <v>81</v>
      </c>
      <c r="C1155" s="2">
        <v>15</v>
      </c>
      <c r="D1155" s="2">
        <v>25</v>
      </c>
      <c r="E1155">
        <v>3</v>
      </c>
      <c r="F1155">
        <v>37</v>
      </c>
      <c r="G1155">
        <f t="shared" si="54"/>
        <v>30</v>
      </c>
      <c r="H1155">
        <f t="shared" si="55"/>
        <v>75</v>
      </c>
      <c r="I1155" s="2">
        <f t="shared" si="56"/>
        <v>40</v>
      </c>
    </row>
    <row r="1156" spans="1:9" x14ac:dyDescent="0.3">
      <c r="A1156">
        <v>465</v>
      </c>
      <c r="B1156" t="s">
        <v>106</v>
      </c>
      <c r="C1156" s="2">
        <v>14</v>
      </c>
      <c r="D1156" s="2">
        <v>23</v>
      </c>
      <c r="E1156">
        <v>2</v>
      </c>
      <c r="F1156">
        <v>23</v>
      </c>
      <c r="G1156">
        <f t="shared" si="54"/>
        <v>18</v>
      </c>
      <c r="H1156">
        <f t="shared" si="55"/>
        <v>46</v>
      </c>
      <c r="I1156" s="2">
        <f t="shared" si="56"/>
        <v>39.130434782608695</v>
      </c>
    </row>
    <row r="1157" spans="1:9" x14ac:dyDescent="0.3">
      <c r="A1157">
        <v>466</v>
      </c>
      <c r="B1157" t="s">
        <v>47</v>
      </c>
      <c r="C1157" s="2">
        <v>13</v>
      </c>
      <c r="D1157" s="2">
        <v>22</v>
      </c>
      <c r="E1157">
        <v>1</v>
      </c>
      <c r="F1157">
        <v>50</v>
      </c>
      <c r="G1157">
        <f t="shared" si="54"/>
        <v>9</v>
      </c>
      <c r="H1157">
        <f t="shared" si="55"/>
        <v>22</v>
      </c>
      <c r="I1157" s="2">
        <f t="shared" si="56"/>
        <v>40.909090909090914</v>
      </c>
    </row>
    <row r="1158" spans="1:9" x14ac:dyDescent="0.3">
      <c r="A1158">
        <v>466</v>
      </c>
      <c r="B1158" t="s">
        <v>50</v>
      </c>
      <c r="C1158" s="2">
        <v>18</v>
      </c>
      <c r="D1158" s="2">
        <v>30</v>
      </c>
      <c r="E1158">
        <v>3</v>
      </c>
      <c r="F1158">
        <v>52</v>
      </c>
      <c r="G1158">
        <f t="shared" si="54"/>
        <v>36</v>
      </c>
      <c r="H1158">
        <f t="shared" si="55"/>
        <v>90</v>
      </c>
      <c r="I1158" s="2">
        <f t="shared" si="56"/>
        <v>40</v>
      </c>
    </row>
    <row r="1159" spans="1:9" x14ac:dyDescent="0.3">
      <c r="A1159">
        <v>466</v>
      </c>
      <c r="B1159" t="s">
        <v>55</v>
      </c>
      <c r="C1159" s="2">
        <v>16</v>
      </c>
      <c r="D1159" s="2">
        <v>28</v>
      </c>
      <c r="E1159">
        <v>1</v>
      </c>
      <c r="F1159">
        <v>43</v>
      </c>
      <c r="G1159">
        <f t="shared" si="54"/>
        <v>12</v>
      </c>
      <c r="H1159">
        <f t="shared" si="55"/>
        <v>28</v>
      </c>
      <c r="I1159" s="2">
        <f t="shared" si="56"/>
        <v>42.857142857142854</v>
      </c>
    </row>
    <row r="1160" spans="1:9" x14ac:dyDescent="0.3">
      <c r="A1160">
        <v>467</v>
      </c>
      <c r="B1160" t="s">
        <v>34</v>
      </c>
      <c r="C1160" s="2">
        <v>20</v>
      </c>
      <c r="D1160" s="2">
        <v>33</v>
      </c>
      <c r="E1160">
        <v>3</v>
      </c>
      <c r="F1160">
        <v>13</v>
      </c>
      <c r="G1160">
        <f t="shared" si="54"/>
        <v>39</v>
      </c>
      <c r="H1160">
        <f t="shared" si="55"/>
        <v>99</v>
      </c>
      <c r="I1160" s="2">
        <f t="shared" si="56"/>
        <v>39.393939393939391</v>
      </c>
    </row>
    <row r="1161" spans="1:9" x14ac:dyDescent="0.3">
      <c r="A1161">
        <v>467</v>
      </c>
      <c r="B1161" t="s">
        <v>47</v>
      </c>
      <c r="C1161" s="2">
        <v>13</v>
      </c>
      <c r="D1161" s="2">
        <v>22</v>
      </c>
      <c r="E1161">
        <v>2</v>
      </c>
      <c r="F1161">
        <v>59</v>
      </c>
      <c r="G1161">
        <f t="shared" si="54"/>
        <v>18</v>
      </c>
      <c r="H1161">
        <f t="shared" si="55"/>
        <v>44</v>
      </c>
      <c r="I1161" s="2">
        <f t="shared" si="56"/>
        <v>40.909090909090914</v>
      </c>
    </row>
    <row r="1162" spans="1:9" x14ac:dyDescent="0.3">
      <c r="A1162">
        <v>468</v>
      </c>
      <c r="B1162" t="s">
        <v>38</v>
      </c>
      <c r="C1162" s="2">
        <v>11</v>
      </c>
      <c r="D1162" s="2">
        <v>19</v>
      </c>
      <c r="E1162">
        <v>2</v>
      </c>
      <c r="F1162">
        <v>38</v>
      </c>
      <c r="G1162">
        <f t="shared" si="54"/>
        <v>16</v>
      </c>
      <c r="H1162">
        <f t="shared" si="55"/>
        <v>38</v>
      </c>
      <c r="I1162" s="2">
        <f t="shared" si="56"/>
        <v>42.105263157894733</v>
      </c>
    </row>
    <row r="1163" spans="1:9" x14ac:dyDescent="0.3">
      <c r="A1163">
        <v>468</v>
      </c>
      <c r="B1163" t="s">
        <v>60</v>
      </c>
      <c r="C1163" s="2">
        <v>12</v>
      </c>
      <c r="D1163" s="2">
        <v>20</v>
      </c>
      <c r="E1163">
        <v>2</v>
      </c>
      <c r="F1163">
        <v>16</v>
      </c>
      <c r="G1163">
        <f t="shared" si="54"/>
        <v>16</v>
      </c>
      <c r="H1163">
        <f t="shared" si="55"/>
        <v>40</v>
      </c>
      <c r="I1163" s="2">
        <f t="shared" si="56"/>
        <v>40</v>
      </c>
    </row>
    <row r="1164" spans="1:9" x14ac:dyDescent="0.3">
      <c r="A1164">
        <v>468</v>
      </c>
      <c r="B1164" t="s">
        <v>55</v>
      </c>
      <c r="C1164" s="2">
        <v>16</v>
      </c>
      <c r="D1164" s="2">
        <v>28</v>
      </c>
      <c r="E1164">
        <v>1</v>
      </c>
      <c r="F1164">
        <v>9</v>
      </c>
      <c r="G1164">
        <f t="shared" si="54"/>
        <v>12</v>
      </c>
      <c r="H1164">
        <f t="shared" si="55"/>
        <v>28</v>
      </c>
      <c r="I1164" s="2">
        <f t="shared" si="56"/>
        <v>42.857142857142854</v>
      </c>
    </row>
    <row r="1165" spans="1:9" x14ac:dyDescent="0.3">
      <c r="A1165">
        <v>469</v>
      </c>
      <c r="B1165" t="s">
        <v>41</v>
      </c>
      <c r="C1165" s="2">
        <v>21</v>
      </c>
      <c r="D1165" s="2">
        <v>35</v>
      </c>
      <c r="E1165">
        <v>3</v>
      </c>
      <c r="F1165">
        <v>22</v>
      </c>
      <c r="G1165">
        <f t="shared" si="54"/>
        <v>42</v>
      </c>
      <c r="H1165">
        <f t="shared" si="55"/>
        <v>105</v>
      </c>
      <c r="I1165" s="2">
        <f t="shared" si="56"/>
        <v>40</v>
      </c>
    </row>
    <row r="1166" spans="1:9" x14ac:dyDescent="0.3">
      <c r="A1166">
        <v>469</v>
      </c>
      <c r="B1166" t="s">
        <v>45</v>
      </c>
      <c r="C1166" s="2">
        <v>19</v>
      </c>
      <c r="D1166" s="2">
        <v>32</v>
      </c>
      <c r="E1166">
        <v>1</v>
      </c>
      <c r="F1166">
        <v>44</v>
      </c>
      <c r="G1166">
        <f t="shared" si="54"/>
        <v>13</v>
      </c>
      <c r="H1166">
        <f t="shared" si="55"/>
        <v>32</v>
      </c>
      <c r="I1166" s="2">
        <f t="shared" si="56"/>
        <v>40.625</v>
      </c>
    </row>
    <row r="1167" spans="1:9" x14ac:dyDescent="0.3">
      <c r="A1167">
        <v>470</v>
      </c>
      <c r="B1167" t="s">
        <v>18</v>
      </c>
      <c r="C1167" s="2">
        <v>14</v>
      </c>
      <c r="D1167" s="2">
        <v>24</v>
      </c>
      <c r="E1167">
        <v>1</v>
      </c>
      <c r="F1167">
        <v>44</v>
      </c>
      <c r="G1167">
        <f t="shared" si="54"/>
        <v>10</v>
      </c>
      <c r="H1167">
        <f t="shared" si="55"/>
        <v>24</v>
      </c>
      <c r="I1167" s="2">
        <f t="shared" si="56"/>
        <v>41.666666666666671</v>
      </c>
    </row>
    <row r="1168" spans="1:9" x14ac:dyDescent="0.3">
      <c r="A1168">
        <v>470</v>
      </c>
      <c r="B1168" t="s">
        <v>71</v>
      </c>
      <c r="C1168" s="2">
        <v>10</v>
      </c>
      <c r="D1168" s="2">
        <v>18</v>
      </c>
      <c r="E1168">
        <v>3</v>
      </c>
      <c r="F1168">
        <v>28</v>
      </c>
      <c r="G1168">
        <f t="shared" si="54"/>
        <v>24</v>
      </c>
      <c r="H1168">
        <f t="shared" si="55"/>
        <v>54</v>
      </c>
      <c r="I1168" s="2">
        <f t="shared" si="56"/>
        <v>44.444444444444443</v>
      </c>
    </row>
    <row r="1169" spans="1:9" x14ac:dyDescent="0.3">
      <c r="A1169">
        <v>471</v>
      </c>
      <c r="B1169" t="s">
        <v>41</v>
      </c>
      <c r="C1169" s="2">
        <v>21</v>
      </c>
      <c r="D1169" s="2">
        <v>35</v>
      </c>
      <c r="E1169">
        <v>3</v>
      </c>
      <c r="F1169">
        <v>57</v>
      </c>
      <c r="G1169">
        <f t="shared" si="54"/>
        <v>42</v>
      </c>
      <c r="H1169">
        <f t="shared" si="55"/>
        <v>105</v>
      </c>
      <c r="I1169" s="2">
        <f t="shared" si="56"/>
        <v>40</v>
      </c>
    </row>
    <row r="1170" spans="1:9" x14ac:dyDescent="0.3">
      <c r="A1170">
        <v>472</v>
      </c>
      <c r="B1170" t="s">
        <v>41</v>
      </c>
      <c r="C1170" s="2">
        <v>21</v>
      </c>
      <c r="D1170" s="2">
        <v>35</v>
      </c>
      <c r="E1170">
        <v>2</v>
      </c>
      <c r="F1170">
        <v>42</v>
      </c>
      <c r="G1170">
        <f t="shared" si="54"/>
        <v>28</v>
      </c>
      <c r="H1170">
        <f t="shared" si="55"/>
        <v>70</v>
      </c>
      <c r="I1170" s="2">
        <f t="shared" si="56"/>
        <v>40</v>
      </c>
    </row>
    <row r="1171" spans="1:9" x14ac:dyDescent="0.3">
      <c r="A1171">
        <v>472</v>
      </c>
      <c r="B1171" t="s">
        <v>47</v>
      </c>
      <c r="C1171" s="2">
        <v>13</v>
      </c>
      <c r="D1171" s="2">
        <v>22</v>
      </c>
      <c r="E1171">
        <v>2</v>
      </c>
      <c r="F1171">
        <v>31</v>
      </c>
      <c r="G1171">
        <f t="shared" si="54"/>
        <v>18</v>
      </c>
      <c r="H1171">
        <f t="shared" si="55"/>
        <v>44</v>
      </c>
      <c r="I1171" s="2">
        <f t="shared" si="56"/>
        <v>40.909090909090914</v>
      </c>
    </row>
    <row r="1172" spans="1:9" x14ac:dyDescent="0.3">
      <c r="A1172">
        <v>473</v>
      </c>
      <c r="B1172" t="s">
        <v>47</v>
      </c>
      <c r="C1172" s="2">
        <v>13</v>
      </c>
      <c r="D1172" s="2">
        <v>22</v>
      </c>
      <c r="E1172">
        <v>2</v>
      </c>
      <c r="F1172">
        <v>51</v>
      </c>
      <c r="G1172">
        <f t="shared" si="54"/>
        <v>18</v>
      </c>
      <c r="H1172">
        <f t="shared" si="55"/>
        <v>44</v>
      </c>
      <c r="I1172" s="2">
        <f t="shared" si="56"/>
        <v>40.909090909090914</v>
      </c>
    </row>
    <row r="1173" spans="1:9" x14ac:dyDescent="0.3">
      <c r="A1173">
        <v>473</v>
      </c>
      <c r="B1173" t="s">
        <v>41</v>
      </c>
      <c r="C1173" s="2">
        <v>21</v>
      </c>
      <c r="D1173" s="2">
        <v>35</v>
      </c>
      <c r="E1173">
        <v>1</v>
      </c>
      <c r="F1173">
        <v>10</v>
      </c>
      <c r="G1173">
        <f t="shared" si="54"/>
        <v>14</v>
      </c>
      <c r="H1173">
        <f t="shared" si="55"/>
        <v>35</v>
      </c>
      <c r="I1173" s="2">
        <f t="shared" si="56"/>
        <v>40</v>
      </c>
    </row>
    <row r="1174" spans="1:9" x14ac:dyDescent="0.3">
      <c r="A1174">
        <v>474</v>
      </c>
      <c r="B1174" t="s">
        <v>53</v>
      </c>
      <c r="C1174" s="2">
        <v>20</v>
      </c>
      <c r="D1174" s="2">
        <v>34</v>
      </c>
      <c r="E1174">
        <v>1</v>
      </c>
      <c r="F1174">
        <v>55</v>
      </c>
      <c r="G1174">
        <f t="shared" si="54"/>
        <v>14</v>
      </c>
      <c r="H1174">
        <f t="shared" si="55"/>
        <v>34</v>
      </c>
      <c r="I1174" s="2">
        <f t="shared" si="56"/>
        <v>41.17647058823529</v>
      </c>
    </row>
    <row r="1175" spans="1:9" x14ac:dyDescent="0.3">
      <c r="A1175">
        <v>474</v>
      </c>
      <c r="B1175" t="s">
        <v>58</v>
      </c>
      <c r="C1175" s="2">
        <v>17</v>
      </c>
      <c r="D1175" s="2">
        <v>29</v>
      </c>
      <c r="E1175">
        <v>1</v>
      </c>
      <c r="F1175">
        <v>37</v>
      </c>
      <c r="G1175">
        <f t="shared" si="54"/>
        <v>12</v>
      </c>
      <c r="H1175">
        <f t="shared" si="55"/>
        <v>29</v>
      </c>
      <c r="I1175" s="2">
        <f t="shared" si="56"/>
        <v>41.379310344827587</v>
      </c>
    </row>
    <row r="1176" spans="1:9" x14ac:dyDescent="0.3">
      <c r="A1176">
        <v>474</v>
      </c>
      <c r="B1176" t="s">
        <v>24</v>
      </c>
      <c r="C1176" s="2">
        <v>19</v>
      </c>
      <c r="D1176" s="2">
        <v>31</v>
      </c>
      <c r="E1176">
        <v>1</v>
      </c>
      <c r="F1176">
        <v>34</v>
      </c>
      <c r="G1176">
        <f t="shared" si="54"/>
        <v>12</v>
      </c>
      <c r="H1176">
        <f t="shared" si="55"/>
        <v>31</v>
      </c>
      <c r="I1176" s="2">
        <f t="shared" si="56"/>
        <v>38.70967741935484</v>
      </c>
    </row>
    <row r="1177" spans="1:9" x14ac:dyDescent="0.3">
      <c r="A1177">
        <v>474</v>
      </c>
      <c r="B1177" t="s">
        <v>55</v>
      </c>
      <c r="C1177" s="2">
        <v>16</v>
      </c>
      <c r="D1177" s="2">
        <v>28</v>
      </c>
      <c r="E1177">
        <v>3</v>
      </c>
      <c r="F1177">
        <v>35</v>
      </c>
      <c r="G1177">
        <f t="shared" si="54"/>
        <v>36</v>
      </c>
      <c r="H1177">
        <f t="shared" si="55"/>
        <v>84</v>
      </c>
      <c r="I1177" s="2">
        <f t="shared" si="56"/>
        <v>42.857142857142854</v>
      </c>
    </row>
    <row r="1178" spans="1:9" x14ac:dyDescent="0.3">
      <c r="A1178">
        <v>475</v>
      </c>
      <c r="B1178" t="s">
        <v>18</v>
      </c>
      <c r="C1178" s="2">
        <v>14</v>
      </c>
      <c r="D1178" s="2">
        <v>24</v>
      </c>
      <c r="E1178">
        <v>3</v>
      </c>
      <c r="F1178">
        <v>21</v>
      </c>
      <c r="G1178">
        <f t="shared" si="54"/>
        <v>30</v>
      </c>
      <c r="H1178">
        <f t="shared" si="55"/>
        <v>72</v>
      </c>
      <c r="I1178" s="2">
        <f t="shared" si="56"/>
        <v>41.666666666666671</v>
      </c>
    </row>
    <row r="1179" spans="1:9" x14ac:dyDescent="0.3">
      <c r="A1179">
        <v>475</v>
      </c>
      <c r="B1179" t="s">
        <v>53</v>
      </c>
      <c r="C1179" s="2">
        <v>20</v>
      </c>
      <c r="D1179" s="2">
        <v>34</v>
      </c>
      <c r="E1179">
        <v>3</v>
      </c>
      <c r="F1179">
        <v>14</v>
      </c>
      <c r="G1179">
        <f t="shared" si="54"/>
        <v>42</v>
      </c>
      <c r="H1179">
        <f t="shared" si="55"/>
        <v>102</v>
      </c>
      <c r="I1179" s="2">
        <f t="shared" si="56"/>
        <v>41.17647058823529</v>
      </c>
    </row>
    <row r="1180" spans="1:9" x14ac:dyDescent="0.3">
      <c r="A1180">
        <v>476</v>
      </c>
      <c r="B1180" t="s">
        <v>18</v>
      </c>
      <c r="C1180" s="2">
        <v>14</v>
      </c>
      <c r="D1180" s="2">
        <v>24</v>
      </c>
      <c r="E1180">
        <v>2</v>
      </c>
      <c r="F1180">
        <v>55</v>
      </c>
      <c r="G1180">
        <f t="shared" si="54"/>
        <v>20</v>
      </c>
      <c r="H1180">
        <f t="shared" si="55"/>
        <v>48</v>
      </c>
      <c r="I1180" s="2">
        <f t="shared" si="56"/>
        <v>41.666666666666671</v>
      </c>
    </row>
    <row r="1181" spans="1:9" x14ac:dyDescent="0.3">
      <c r="A1181">
        <v>476</v>
      </c>
      <c r="B1181" t="s">
        <v>53</v>
      </c>
      <c r="C1181" s="2">
        <v>20</v>
      </c>
      <c r="D1181" s="2">
        <v>34</v>
      </c>
      <c r="E1181">
        <v>1</v>
      </c>
      <c r="F1181">
        <v>34</v>
      </c>
      <c r="G1181">
        <f t="shared" si="54"/>
        <v>14</v>
      </c>
      <c r="H1181">
        <f t="shared" si="55"/>
        <v>34</v>
      </c>
      <c r="I1181" s="2">
        <f t="shared" si="56"/>
        <v>41.17647058823529</v>
      </c>
    </row>
    <row r="1182" spans="1:9" x14ac:dyDescent="0.3">
      <c r="A1182">
        <v>476</v>
      </c>
      <c r="B1182" t="s">
        <v>45</v>
      </c>
      <c r="C1182" s="2">
        <v>19</v>
      </c>
      <c r="D1182" s="2">
        <v>32</v>
      </c>
      <c r="E1182">
        <v>3</v>
      </c>
      <c r="F1182">
        <v>5</v>
      </c>
      <c r="G1182">
        <f t="shared" si="54"/>
        <v>39</v>
      </c>
      <c r="H1182">
        <f t="shared" si="55"/>
        <v>96</v>
      </c>
      <c r="I1182" s="2">
        <f t="shared" si="56"/>
        <v>40.625</v>
      </c>
    </row>
    <row r="1183" spans="1:9" x14ac:dyDescent="0.3">
      <c r="A1183">
        <v>476</v>
      </c>
      <c r="B1183" t="s">
        <v>30</v>
      </c>
      <c r="C1183" s="2">
        <v>25</v>
      </c>
      <c r="D1183" s="2">
        <v>40</v>
      </c>
      <c r="E1183">
        <v>1</v>
      </c>
      <c r="F1183">
        <v>21</v>
      </c>
      <c r="G1183">
        <f t="shared" si="54"/>
        <v>15</v>
      </c>
      <c r="H1183">
        <f t="shared" si="55"/>
        <v>40</v>
      </c>
      <c r="I1183" s="2">
        <f t="shared" si="56"/>
        <v>37.5</v>
      </c>
    </row>
    <row r="1184" spans="1:9" x14ac:dyDescent="0.3">
      <c r="A1184">
        <v>477</v>
      </c>
      <c r="B1184" t="s">
        <v>53</v>
      </c>
      <c r="C1184" s="2">
        <v>20</v>
      </c>
      <c r="D1184" s="2">
        <v>34</v>
      </c>
      <c r="E1184">
        <v>2</v>
      </c>
      <c r="F1184">
        <v>34</v>
      </c>
      <c r="G1184">
        <f t="shared" si="54"/>
        <v>28</v>
      </c>
      <c r="H1184">
        <f t="shared" si="55"/>
        <v>68</v>
      </c>
      <c r="I1184" s="2">
        <f t="shared" si="56"/>
        <v>41.17647058823529</v>
      </c>
    </row>
    <row r="1185" spans="1:9" x14ac:dyDescent="0.3">
      <c r="A1185">
        <v>477</v>
      </c>
      <c r="B1185" t="s">
        <v>106</v>
      </c>
      <c r="C1185" s="2">
        <v>14</v>
      </c>
      <c r="D1185" s="2">
        <v>23</v>
      </c>
      <c r="E1185">
        <v>2</v>
      </c>
      <c r="F1185">
        <v>13</v>
      </c>
      <c r="G1185">
        <f t="shared" si="54"/>
        <v>18</v>
      </c>
      <c r="H1185">
        <f t="shared" si="55"/>
        <v>46</v>
      </c>
      <c r="I1185" s="2">
        <f t="shared" si="56"/>
        <v>39.130434782608695</v>
      </c>
    </row>
    <row r="1186" spans="1:9" x14ac:dyDescent="0.3">
      <c r="A1186">
        <v>477</v>
      </c>
      <c r="B1186" t="s">
        <v>18</v>
      </c>
      <c r="C1186" s="2">
        <v>14</v>
      </c>
      <c r="D1186" s="2">
        <v>24</v>
      </c>
      <c r="E1186">
        <v>2</v>
      </c>
      <c r="F1186">
        <v>47</v>
      </c>
      <c r="G1186">
        <f t="shared" si="54"/>
        <v>20</v>
      </c>
      <c r="H1186">
        <f t="shared" si="55"/>
        <v>48</v>
      </c>
      <c r="I1186" s="2">
        <f t="shared" si="56"/>
        <v>41.666666666666671</v>
      </c>
    </row>
    <row r="1187" spans="1:9" x14ac:dyDescent="0.3">
      <c r="A1187">
        <v>477</v>
      </c>
      <c r="B1187" t="s">
        <v>90</v>
      </c>
      <c r="C1187" s="2">
        <v>13</v>
      </c>
      <c r="D1187" s="2">
        <v>21</v>
      </c>
      <c r="E1187">
        <v>2</v>
      </c>
      <c r="F1187">
        <v>21</v>
      </c>
      <c r="G1187">
        <f t="shared" si="54"/>
        <v>16</v>
      </c>
      <c r="H1187">
        <f t="shared" si="55"/>
        <v>42</v>
      </c>
      <c r="I1187" s="2">
        <f t="shared" si="56"/>
        <v>38.095238095238095</v>
      </c>
    </row>
    <row r="1188" spans="1:9" x14ac:dyDescent="0.3">
      <c r="A1188">
        <v>478</v>
      </c>
      <c r="B1188" t="s">
        <v>50</v>
      </c>
      <c r="C1188" s="2">
        <v>18</v>
      </c>
      <c r="D1188" s="2">
        <v>30</v>
      </c>
      <c r="E1188">
        <v>2</v>
      </c>
      <c r="F1188">
        <v>54</v>
      </c>
      <c r="G1188">
        <f t="shared" si="54"/>
        <v>24</v>
      </c>
      <c r="H1188">
        <f t="shared" si="55"/>
        <v>60</v>
      </c>
      <c r="I1188" s="2">
        <f t="shared" si="56"/>
        <v>40</v>
      </c>
    </row>
    <row r="1189" spans="1:9" x14ac:dyDescent="0.3">
      <c r="A1189">
        <v>478</v>
      </c>
      <c r="B1189" t="s">
        <v>58</v>
      </c>
      <c r="C1189" s="2">
        <v>17</v>
      </c>
      <c r="D1189" s="2">
        <v>29</v>
      </c>
      <c r="E1189">
        <v>2</v>
      </c>
      <c r="F1189">
        <v>36</v>
      </c>
      <c r="G1189">
        <f t="shared" si="54"/>
        <v>24</v>
      </c>
      <c r="H1189">
        <f t="shared" si="55"/>
        <v>58</v>
      </c>
      <c r="I1189" s="2">
        <f t="shared" si="56"/>
        <v>41.379310344827587</v>
      </c>
    </row>
    <row r="1190" spans="1:9" x14ac:dyDescent="0.3">
      <c r="A1190">
        <v>479</v>
      </c>
      <c r="B1190" t="s">
        <v>71</v>
      </c>
      <c r="C1190" s="2">
        <v>10</v>
      </c>
      <c r="D1190" s="2">
        <v>18</v>
      </c>
      <c r="E1190">
        <v>1</v>
      </c>
      <c r="F1190">
        <v>45</v>
      </c>
      <c r="G1190">
        <f t="shared" si="54"/>
        <v>8</v>
      </c>
      <c r="H1190">
        <f t="shared" si="55"/>
        <v>18</v>
      </c>
      <c r="I1190" s="2">
        <f t="shared" si="56"/>
        <v>44.444444444444443</v>
      </c>
    </row>
    <row r="1191" spans="1:9" x14ac:dyDescent="0.3">
      <c r="A1191">
        <v>479</v>
      </c>
      <c r="B1191" t="s">
        <v>53</v>
      </c>
      <c r="C1191" s="2">
        <v>20</v>
      </c>
      <c r="D1191" s="2">
        <v>34</v>
      </c>
      <c r="E1191">
        <v>1</v>
      </c>
      <c r="F1191">
        <v>38</v>
      </c>
      <c r="G1191">
        <f t="shared" si="54"/>
        <v>14</v>
      </c>
      <c r="H1191">
        <f t="shared" si="55"/>
        <v>34</v>
      </c>
      <c r="I1191" s="2">
        <f t="shared" si="56"/>
        <v>41.17647058823529</v>
      </c>
    </row>
    <row r="1192" spans="1:9" x14ac:dyDescent="0.3">
      <c r="A1192">
        <v>480</v>
      </c>
      <c r="B1192" t="s">
        <v>41</v>
      </c>
      <c r="C1192" s="2">
        <v>21</v>
      </c>
      <c r="D1192" s="2">
        <v>35</v>
      </c>
      <c r="E1192">
        <v>3</v>
      </c>
      <c r="F1192">
        <v>57</v>
      </c>
      <c r="G1192">
        <f t="shared" si="54"/>
        <v>42</v>
      </c>
      <c r="H1192">
        <f t="shared" si="55"/>
        <v>105</v>
      </c>
      <c r="I1192" s="2">
        <f t="shared" si="56"/>
        <v>40</v>
      </c>
    </row>
    <row r="1193" spans="1:9" x14ac:dyDescent="0.3">
      <c r="A1193">
        <v>480</v>
      </c>
      <c r="B1193" t="s">
        <v>102</v>
      </c>
      <c r="C1193" s="2">
        <v>16</v>
      </c>
      <c r="D1193" s="2">
        <v>27</v>
      </c>
      <c r="E1193">
        <v>2</v>
      </c>
      <c r="F1193">
        <v>8</v>
      </c>
      <c r="G1193">
        <f t="shared" si="54"/>
        <v>22</v>
      </c>
      <c r="H1193">
        <f t="shared" si="55"/>
        <v>54</v>
      </c>
      <c r="I1193" s="2">
        <f t="shared" si="56"/>
        <v>40.74074074074074</v>
      </c>
    </row>
    <row r="1194" spans="1:9" x14ac:dyDescent="0.3">
      <c r="A1194">
        <v>481</v>
      </c>
      <c r="B1194" t="s">
        <v>74</v>
      </c>
      <c r="C1194" s="2">
        <v>15</v>
      </c>
      <c r="D1194" s="2">
        <v>26</v>
      </c>
      <c r="E1194">
        <v>2</v>
      </c>
      <c r="F1194">
        <v>58</v>
      </c>
      <c r="G1194">
        <f t="shared" si="54"/>
        <v>22</v>
      </c>
      <c r="H1194">
        <f t="shared" si="55"/>
        <v>52</v>
      </c>
      <c r="I1194" s="2">
        <f t="shared" si="56"/>
        <v>42.307692307692307</v>
      </c>
    </row>
    <row r="1195" spans="1:9" x14ac:dyDescent="0.3">
      <c r="A1195">
        <v>482</v>
      </c>
      <c r="B1195" t="s">
        <v>90</v>
      </c>
      <c r="C1195" s="2">
        <v>13</v>
      </c>
      <c r="D1195" s="2">
        <v>21</v>
      </c>
      <c r="E1195">
        <v>3</v>
      </c>
      <c r="F1195">
        <v>21</v>
      </c>
      <c r="G1195">
        <f t="shared" si="54"/>
        <v>24</v>
      </c>
      <c r="H1195">
        <f t="shared" si="55"/>
        <v>63</v>
      </c>
      <c r="I1195" s="2">
        <f t="shared" si="56"/>
        <v>38.095238095238095</v>
      </c>
    </row>
    <row r="1196" spans="1:9" x14ac:dyDescent="0.3">
      <c r="A1196">
        <v>483</v>
      </c>
      <c r="B1196" t="s">
        <v>102</v>
      </c>
      <c r="C1196" s="2">
        <v>16</v>
      </c>
      <c r="D1196" s="2">
        <v>27</v>
      </c>
      <c r="E1196">
        <v>3</v>
      </c>
      <c r="F1196">
        <v>53</v>
      </c>
      <c r="G1196">
        <f t="shared" si="54"/>
        <v>33</v>
      </c>
      <c r="H1196">
        <f t="shared" si="55"/>
        <v>81</v>
      </c>
      <c r="I1196" s="2">
        <f t="shared" si="56"/>
        <v>40.74074074074074</v>
      </c>
    </row>
    <row r="1197" spans="1:9" x14ac:dyDescent="0.3">
      <c r="A1197">
        <v>484</v>
      </c>
      <c r="B1197" t="s">
        <v>81</v>
      </c>
      <c r="C1197" s="2">
        <v>15</v>
      </c>
      <c r="D1197" s="2">
        <v>25</v>
      </c>
      <c r="E1197">
        <v>3</v>
      </c>
      <c r="F1197">
        <v>34</v>
      </c>
      <c r="G1197">
        <f t="shared" si="54"/>
        <v>30</v>
      </c>
      <c r="H1197">
        <f t="shared" si="55"/>
        <v>75</v>
      </c>
      <c r="I1197" s="2">
        <f t="shared" si="56"/>
        <v>40</v>
      </c>
    </row>
    <row r="1198" spans="1:9" x14ac:dyDescent="0.3">
      <c r="A1198">
        <v>485</v>
      </c>
      <c r="B1198" t="s">
        <v>18</v>
      </c>
      <c r="C1198" s="2">
        <v>14</v>
      </c>
      <c r="D1198" s="2">
        <v>24</v>
      </c>
      <c r="E1198">
        <v>3</v>
      </c>
      <c r="F1198">
        <v>23</v>
      </c>
      <c r="G1198">
        <f t="shared" si="54"/>
        <v>30</v>
      </c>
      <c r="H1198">
        <f t="shared" si="55"/>
        <v>72</v>
      </c>
      <c r="I1198" s="2">
        <f t="shared" si="56"/>
        <v>41.666666666666671</v>
      </c>
    </row>
    <row r="1199" spans="1:9" x14ac:dyDescent="0.3">
      <c r="A1199">
        <v>485</v>
      </c>
      <c r="B1199" t="s">
        <v>93</v>
      </c>
      <c r="C1199" s="2">
        <v>22</v>
      </c>
      <c r="D1199" s="2">
        <v>36</v>
      </c>
      <c r="E1199">
        <v>2</v>
      </c>
      <c r="F1199">
        <v>56</v>
      </c>
      <c r="G1199">
        <f t="shared" si="54"/>
        <v>28</v>
      </c>
      <c r="H1199">
        <f t="shared" si="55"/>
        <v>72</v>
      </c>
      <c r="I1199" s="2">
        <f t="shared" si="56"/>
        <v>38.888888888888893</v>
      </c>
    </row>
    <row r="1200" spans="1:9" x14ac:dyDescent="0.3">
      <c r="A1200">
        <v>486</v>
      </c>
      <c r="B1200" t="s">
        <v>93</v>
      </c>
      <c r="C1200" s="2">
        <v>22</v>
      </c>
      <c r="D1200" s="2">
        <v>36</v>
      </c>
      <c r="E1200">
        <v>2</v>
      </c>
      <c r="F1200">
        <v>7</v>
      </c>
      <c r="G1200">
        <f t="shared" si="54"/>
        <v>28</v>
      </c>
      <c r="H1200">
        <f t="shared" si="55"/>
        <v>72</v>
      </c>
      <c r="I1200" s="2">
        <f t="shared" si="56"/>
        <v>38.888888888888893</v>
      </c>
    </row>
    <row r="1201" spans="1:9" x14ac:dyDescent="0.3">
      <c r="A1201">
        <v>486</v>
      </c>
      <c r="B1201" t="s">
        <v>60</v>
      </c>
      <c r="C1201" s="2">
        <v>12</v>
      </c>
      <c r="D1201" s="2">
        <v>20</v>
      </c>
      <c r="E1201">
        <v>1</v>
      </c>
      <c r="F1201">
        <v>19</v>
      </c>
      <c r="G1201">
        <f t="shared" si="54"/>
        <v>8</v>
      </c>
      <c r="H1201">
        <f t="shared" si="55"/>
        <v>20</v>
      </c>
      <c r="I1201" s="2">
        <f t="shared" si="56"/>
        <v>40</v>
      </c>
    </row>
    <row r="1202" spans="1:9" x14ac:dyDescent="0.3">
      <c r="A1202">
        <v>486</v>
      </c>
      <c r="B1202" t="s">
        <v>53</v>
      </c>
      <c r="C1202" s="2">
        <v>20</v>
      </c>
      <c r="D1202" s="2">
        <v>34</v>
      </c>
      <c r="E1202">
        <v>1</v>
      </c>
      <c r="F1202">
        <v>9</v>
      </c>
      <c r="G1202">
        <f t="shared" si="54"/>
        <v>14</v>
      </c>
      <c r="H1202">
        <f t="shared" si="55"/>
        <v>34</v>
      </c>
      <c r="I1202" s="2">
        <f t="shared" si="56"/>
        <v>41.17647058823529</v>
      </c>
    </row>
    <row r="1203" spans="1:9" x14ac:dyDescent="0.3">
      <c r="A1203">
        <v>486</v>
      </c>
      <c r="B1203" t="s">
        <v>18</v>
      </c>
      <c r="C1203" s="2">
        <v>14</v>
      </c>
      <c r="D1203" s="2">
        <v>24</v>
      </c>
      <c r="E1203">
        <v>1</v>
      </c>
      <c r="F1203">
        <v>24</v>
      </c>
      <c r="G1203">
        <f t="shared" si="54"/>
        <v>10</v>
      </c>
      <c r="H1203">
        <f t="shared" si="55"/>
        <v>24</v>
      </c>
      <c r="I1203" s="2">
        <f t="shared" si="56"/>
        <v>41.666666666666671</v>
      </c>
    </row>
    <row r="1204" spans="1:9" x14ac:dyDescent="0.3">
      <c r="A1204">
        <v>487</v>
      </c>
      <c r="B1204" t="s">
        <v>53</v>
      </c>
      <c r="C1204" s="2">
        <v>20</v>
      </c>
      <c r="D1204" s="2">
        <v>34</v>
      </c>
      <c r="E1204">
        <v>2</v>
      </c>
      <c r="F1204">
        <v>58</v>
      </c>
      <c r="G1204">
        <f t="shared" si="54"/>
        <v>28</v>
      </c>
      <c r="H1204">
        <f t="shared" si="55"/>
        <v>68</v>
      </c>
      <c r="I1204" s="2">
        <f t="shared" si="56"/>
        <v>41.17647058823529</v>
      </c>
    </row>
    <row r="1205" spans="1:9" x14ac:dyDescent="0.3">
      <c r="A1205">
        <v>487</v>
      </c>
      <c r="B1205" t="s">
        <v>24</v>
      </c>
      <c r="C1205" s="2">
        <v>19</v>
      </c>
      <c r="D1205" s="2">
        <v>31</v>
      </c>
      <c r="E1205">
        <v>2</v>
      </c>
      <c r="F1205">
        <v>29</v>
      </c>
      <c r="G1205">
        <f t="shared" si="54"/>
        <v>24</v>
      </c>
      <c r="H1205">
        <f t="shared" si="55"/>
        <v>62</v>
      </c>
      <c r="I1205" s="2">
        <f t="shared" si="56"/>
        <v>38.70967741935484</v>
      </c>
    </row>
    <row r="1206" spans="1:9" x14ac:dyDescent="0.3">
      <c r="A1206">
        <v>487</v>
      </c>
      <c r="B1206" t="s">
        <v>47</v>
      </c>
      <c r="C1206" s="2">
        <v>13</v>
      </c>
      <c r="D1206" s="2">
        <v>22</v>
      </c>
      <c r="E1206">
        <v>1</v>
      </c>
      <c r="F1206">
        <v>5</v>
      </c>
      <c r="G1206">
        <f t="shared" si="54"/>
        <v>9</v>
      </c>
      <c r="H1206">
        <f t="shared" si="55"/>
        <v>22</v>
      </c>
      <c r="I1206" s="2">
        <f t="shared" si="56"/>
        <v>40.909090909090914</v>
      </c>
    </row>
    <row r="1207" spans="1:9" x14ac:dyDescent="0.3">
      <c r="A1207">
        <v>488</v>
      </c>
      <c r="B1207" t="s">
        <v>71</v>
      </c>
      <c r="C1207" s="2">
        <v>10</v>
      </c>
      <c r="D1207" s="2">
        <v>18</v>
      </c>
      <c r="E1207">
        <v>3</v>
      </c>
      <c r="F1207">
        <v>54</v>
      </c>
      <c r="G1207">
        <f t="shared" si="54"/>
        <v>24</v>
      </c>
      <c r="H1207">
        <f t="shared" si="55"/>
        <v>54</v>
      </c>
      <c r="I1207" s="2">
        <f t="shared" si="56"/>
        <v>44.444444444444443</v>
      </c>
    </row>
    <row r="1208" spans="1:9" x14ac:dyDescent="0.3">
      <c r="A1208">
        <v>488</v>
      </c>
      <c r="B1208" t="s">
        <v>106</v>
      </c>
      <c r="C1208" s="2">
        <v>14</v>
      </c>
      <c r="D1208" s="2">
        <v>23</v>
      </c>
      <c r="E1208">
        <v>3</v>
      </c>
      <c r="F1208">
        <v>52</v>
      </c>
      <c r="G1208">
        <f t="shared" si="54"/>
        <v>27</v>
      </c>
      <c r="H1208">
        <f t="shared" si="55"/>
        <v>69</v>
      </c>
      <c r="I1208" s="2">
        <f t="shared" si="56"/>
        <v>39.130434782608695</v>
      </c>
    </row>
    <row r="1209" spans="1:9" x14ac:dyDescent="0.3">
      <c r="A1209">
        <v>488</v>
      </c>
      <c r="B1209" t="s">
        <v>24</v>
      </c>
      <c r="C1209" s="2">
        <v>19</v>
      </c>
      <c r="D1209" s="2">
        <v>31</v>
      </c>
      <c r="E1209">
        <v>2</v>
      </c>
      <c r="F1209">
        <v>18</v>
      </c>
      <c r="G1209">
        <f t="shared" si="54"/>
        <v>24</v>
      </c>
      <c r="H1209">
        <f t="shared" si="55"/>
        <v>62</v>
      </c>
      <c r="I1209" s="2">
        <f t="shared" si="56"/>
        <v>38.70967741935484</v>
      </c>
    </row>
    <row r="1210" spans="1:9" x14ac:dyDescent="0.3">
      <c r="A1210">
        <v>489</v>
      </c>
      <c r="B1210" t="s">
        <v>30</v>
      </c>
      <c r="C1210" s="2">
        <v>25</v>
      </c>
      <c r="D1210" s="2">
        <v>40</v>
      </c>
      <c r="E1210">
        <v>2</v>
      </c>
      <c r="F1210">
        <v>28</v>
      </c>
      <c r="G1210">
        <f t="shared" si="54"/>
        <v>30</v>
      </c>
      <c r="H1210">
        <f t="shared" si="55"/>
        <v>80</v>
      </c>
      <c r="I1210" s="2">
        <f t="shared" si="56"/>
        <v>37.5</v>
      </c>
    </row>
    <row r="1211" spans="1:9" x14ac:dyDescent="0.3">
      <c r="A1211">
        <v>489</v>
      </c>
      <c r="B1211" t="s">
        <v>106</v>
      </c>
      <c r="C1211" s="2">
        <v>14</v>
      </c>
      <c r="D1211" s="2">
        <v>23</v>
      </c>
      <c r="E1211">
        <v>3</v>
      </c>
      <c r="F1211">
        <v>6</v>
      </c>
      <c r="G1211">
        <f t="shared" si="54"/>
        <v>27</v>
      </c>
      <c r="H1211">
        <f t="shared" si="55"/>
        <v>69</v>
      </c>
      <c r="I1211" s="2">
        <f t="shared" si="56"/>
        <v>39.130434782608695</v>
      </c>
    </row>
    <row r="1212" spans="1:9" x14ac:dyDescent="0.3">
      <c r="A1212">
        <v>490</v>
      </c>
      <c r="B1212" t="s">
        <v>74</v>
      </c>
      <c r="C1212" s="2">
        <v>15</v>
      </c>
      <c r="D1212" s="2">
        <v>26</v>
      </c>
      <c r="E1212">
        <v>3</v>
      </c>
      <c r="F1212">
        <v>34</v>
      </c>
      <c r="G1212">
        <f t="shared" si="54"/>
        <v>33</v>
      </c>
      <c r="H1212">
        <f t="shared" si="55"/>
        <v>78</v>
      </c>
      <c r="I1212" s="2">
        <f t="shared" si="56"/>
        <v>42.307692307692307</v>
      </c>
    </row>
    <row r="1213" spans="1:9" x14ac:dyDescent="0.3">
      <c r="A1213">
        <v>490</v>
      </c>
      <c r="B1213" t="s">
        <v>45</v>
      </c>
      <c r="C1213" s="2">
        <v>19</v>
      </c>
      <c r="D1213" s="2">
        <v>32</v>
      </c>
      <c r="E1213">
        <v>1</v>
      </c>
      <c r="F1213">
        <v>55</v>
      </c>
      <c r="G1213">
        <f t="shared" si="54"/>
        <v>13</v>
      </c>
      <c r="H1213">
        <f t="shared" si="55"/>
        <v>32</v>
      </c>
      <c r="I1213" s="2">
        <f t="shared" si="56"/>
        <v>40.625</v>
      </c>
    </row>
    <row r="1214" spans="1:9" x14ac:dyDescent="0.3">
      <c r="A1214">
        <v>490</v>
      </c>
      <c r="B1214" t="s">
        <v>53</v>
      </c>
      <c r="C1214" s="2">
        <v>20</v>
      </c>
      <c r="D1214" s="2">
        <v>34</v>
      </c>
      <c r="E1214">
        <v>3</v>
      </c>
      <c r="F1214">
        <v>42</v>
      </c>
      <c r="G1214">
        <f t="shared" si="54"/>
        <v>42</v>
      </c>
      <c r="H1214">
        <f t="shared" si="55"/>
        <v>102</v>
      </c>
      <c r="I1214" s="2">
        <f t="shared" si="56"/>
        <v>41.17647058823529</v>
      </c>
    </row>
    <row r="1215" spans="1:9" x14ac:dyDescent="0.3">
      <c r="A1215">
        <v>491</v>
      </c>
      <c r="B1215" t="s">
        <v>58</v>
      </c>
      <c r="C1215" s="2">
        <v>17</v>
      </c>
      <c r="D1215" s="2">
        <v>29</v>
      </c>
      <c r="E1215">
        <v>2</v>
      </c>
      <c r="F1215">
        <v>30</v>
      </c>
      <c r="G1215">
        <f t="shared" si="54"/>
        <v>24</v>
      </c>
      <c r="H1215">
        <f t="shared" si="55"/>
        <v>58</v>
      </c>
      <c r="I1215" s="2">
        <f t="shared" si="56"/>
        <v>41.379310344827587</v>
      </c>
    </row>
    <row r="1216" spans="1:9" x14ac:dyDescent="0.3">
      <c r="A1216">
        <v>491</v>
      </c>
      <c r="B1216" t="s">
        <v>50</v>
      </c>
      <c r="C1216" s="2">
        <v>18</v>
      </c>
      <c r="D1216" s="2">
        <v>30</v>
      </c>
      <c r="E1216">
        <v>2</v>
      </c>
      <c r="F1216">
        <v>11</v>
      </c>
      <c r="G1216">
        <f t="shared" si="54"/>
        <v>24</v>
      </c>
      <c r="H1216">
        <f t="shared" si="55"/>
        <v>60</v>
      </c>
      <c r="I1216" s="2">
        <f t="shared" si="56"/>
        <v>40</v>
      </c>
    </row>
    <row r="1217" spans="1:9" x14ac:dyDescent="0.3">
      <c r="A1217">
        <v>492</v>
      </c>
      <c r="B1217" t="s">
        <v>34</v>
      </c>
      <c r="C1217" s="2">
        <v>20</v>
      </c>
      <c r="D1217" s="2">
        <v>33</v>
      </c>
      <c r="E1217">
        <v>3</v>
      </c>
      <c r="F1217">
        <v>15</v>
      </c>
      <c r="G1217">
        <f t="shared" si="54"/>
        <v>39</v>
      </c>
      <c r="H1217">
        <f t="shared" si="55"/>
        <v>99</v>
      </c>
      <c r="I1217" s="2">
        <f t="shared" si="56"/>
        <v>39.393939393939391</v>
      </c>
    </row>
    <row r="1218" spans="1:9" x14ac:dyDescent="0.3">
      <c r="A1218">
        <v>492</v>
      </c>
      <c r="B1218" t="s">
        <v>90</v>
      </c>
      <c r="C1218" s="2">
        <v>13</v>
      </c>
      <c r="D1218" s="2">
        <v>21</v>
      </c>
      <c r="E1218">
        <v>3</v>
      </c>
      <c r="F1218">
        <v>8</v>
      </c>
      <c r="G1218">
        <f t="shared" ref="G1218:G1281" si="57">SUM(D1218-C1218)*E1218</f>
        <v>24</v>
      </c>
      <c r="H1218">
        <f t="shared" ref="H1218:H1281" si="58">(D1218*E1218)</f>
        <v>63</v>
      </c>
      <c r="I1218" s="2">
        <f t="shared" ref="I1218:I1281" si="59">(G1218/H1218*100)</f>
        <v>38.095238095238095</v>
      </c>
    </row>
    <row r="1219" spans="1:9" x14ac:dyDescent="0.3">
      <c r="A1219">
        <v>492</v>
      </c>
      <c r="B1219" t="s">
        <v>18</v>
      </c>
      <c r="C1219" s="2">
        <v>14</v>
      </c>
      <c r="D1219" s="2">
        <v>24</v>
      </c>
      <c r="E1219">
        <v>2</v>
      </c>
      <c r="F1219">
        <v>26</v>
      </c>
      <c r="G1219">
        <f t="shared" si="57"/>
        <v>20</v>
      </c>
      <c r="H1219">
        <f t="shared" si="58"/>
        <v>48</v>
      </c>
      <c r="I1219" s="2">
        <f t="shared" si="59"/>
        <v>41.666666666666671</v>
      </c>
    </row>
    <row r="1220" spans="1:9" x14ac:dyDescent="0.3">
      <c r="A1220">
        <v>493</v>
      </c>
      <c r="B1220" t="s">
        <v>71</v>
      </c>
      <c r="C1220" s="2">
        <v>10</v>
      </c>
      <c r="D1220" s="2">
        <v>18</v>
      </c>
      <c r="E1220">
        <v>3</v>
      </c>
      <c r="F1220">
        <v>8</v>
      </c>
      <c r="G1220">
        <f t="shared" si="57"/>
        <v>24</v>
      </c>
      <c r="H1220">
        <f t="shared" si="58"/>
        <v>54</v>
      </c>
      <c r="I1220" s="2">
        <f t="shared" si="59"/>
        <v>44.444444444444443</v>
      </c>
    </row>
    <row r="1221" spans="1:9" x14ac:dyDescent="0.3">
      <c r="A1221">
        <v>494</v>
      </c>
      <c r="B1221" t="s">
        <v>45</v>
      </c>
      <c r="C1221" s="2">
        <v>19</v>
      </c>
      <c r="D1221" s="2">
        <v>32</v>
      </c>
      <c r="E1221">
        <v>2</v>
      </c>
      <c r="F1221">
        <v>9</v>
      </c>
      <c r="G1221">
        <f t="shared" si="57"/>
        <v>26</v>
      </c>
      <c r="H1221">
        <f t="shared" si="58"/>
        <v>64</v>
      </c>
      <c r="I1221" s="2">
        <f t="shared" si="59"/>
        <v>40.625</v>
      </c>
    </row>
    <row r="1222" spans="1:9" x14ac:dyDescent="0.3">
      <c r="A1222">
        <v>494</v>
      </c>
      <c r="B1222" t="s">
        <v>93</v>
      </c>
      <c r="C1222" s="2">
        <v>22</v>
      </c>
      <c r="D1222" s="2">
        <v>36</v>
      </c>
      <c r="E1222">
        <v>3</v>
      </c>
      <c r="F1222">
        <v>22</v>
      </c>
      <c r="G1222">
        <f t="shared" si="57"/>
        <v>42</v>
      </c>
      <c r="H1222">
        <f t="shared" si="58"/>
        <v>108</v>
      </c>
      <c r="I1222" s="2">
        <f t="shared" si="59"/>
        <v>38.888888888888893</v>
      </c>
    </row>
    <row r="1223" spans="1:9" x14ac:dyDescent="0.3">
      <c r="A1223">
        <v>495</v>
      </c>
      <c r="B1223" t="s">
        <v>30</v>
      </c>
      <c r="C1223" s="2">
        <v>25</v>
      </c>
      <c r="D1223" s="2">
        <v>40</v>
      </c>
      <c r="E1223">
        <v>3</v>
      </c>
      <c r="F1223">
        <v>13</v>
      </c>
      <c r="G1223">
        <f t="shared" si="57"/>
        <v>45</v>
      </c>
      <c r="H1223">
        <f t="shared" si="58"/>
        <v>120</v>
      </c>
      <c r="I1223" s="2">
        <f t="shared" si="59"/>
        <v>37.5</v>
      </c>
    </row>
    <row r="1224" spans="1:9" x14ac:dyDescent="0.3">
      <c r="A1224">
        <v>495</v>
      </c>
      <c r="B1224" t="s">
        <v>102</v>
      </c>
      <c r="C1224" s="2">
        <v>16</v>
      </c>
      <c r="D1224" s="2">
        <v>27</v>
      </c>
      <c r="E1224">
        <v>2</v>
      </c>
      <c r="F1224">
        <v>9</v>
      </c>
      <c r="G1224">
        <f t="shared" si="57"/>
        <v>22</v>
      </c>
      <c r="H1224">
        <f t="shared" si="58"/>
        <v>54</v>
      </c>
      <c r="I1224" s="2">
        <f t="shared" si="59"/>
        <v>40.74074074074074</v>
      </c>
    </row>
    <row r="1225" spans="1:9" x14ac:dyDescent="0.3">
      <c r="A1225">
        <v>495</v>
      </c>
      <c r="B1225" t="s">
        <v>55</v>
      </c>
      <c r="C1225" s="2">
        <v>16</v>
      </c>
      <c r="D1225" s="2">
        <v>28</v>
      </c>
      <c r="E1225">
        <v>2</v>
      </c>
      <c r="F1225">
        <v>44</v>
      </c>
      <c r="G1225">
        <f t="shared" si="57"/>
        <v>24</v>
      </c>
      <c r="H1225">
        <f t="shared" si="58"/>
        <v>56</v>
      </c>
      <c r="I1225" s="2">
        <f t="shared" si="59"/>
        <v>42.857142857142854</v>
      </c>
    </row>
    <row r="1226" spans="1:9" x14ac:dyDescent="0.3">
      <c r="A1226">
        <v>495</v>
      </c>
      <c r="B1226" t="s">
        <v>34</v>
      </c>
      <c r="C1226" s="2">
        <v>20</v>
      </c>
      <c r="D1226" s="2">
        <v>33</v>
      </c>
      <c r="E1226">
        <v>1</v>
      </c>
      <c r="F1226">
        <v>36</v>
      </c>
      <c r="G1226">
        <f t="shared" si="57"/>
        <v>13</v>
      </c>
      <c r="H1226">
        <f t="shared" si="58"/>
        <v>33</v>
      </c>
      <c r="I1226" s="2">
        <f t="shared" si="59"/>
        <v>39.393939393939391</v>
      </c>
    </row>
    <row r="1227" spans="1:9" x14ac:dyDescent="0.3">
      <c r="A1227">
        <v>496</v>
      </c>
      <c r="B1227" t="s">
        <v>34</v>
      </c>
      <c r="C1227" s="2">
        <v>20</v>
      </c>
      <c r="D1227" s="2">
        <v>33</v>
      </c>
      <c r="E1227">
        <v>1</v>
      </c>
      <c r="F1227">
        <v>28</v>
      </c>
      <c r="G1227">
        <f t="shared" si="57"/>
        <v>13</v>
      </c>
      <c r="H1227">
        <f t="shared" si="58"/>
        <v>33</v>
      </c>
      <c r="I1227" s="2">
        <f t="shared" si="59"/>
        <v>39.393939393939391</v>
      </c>
    </row>
    <row r="1228" spans="1:9" x14ac:dyDescent="0.3">
      <c r="A1228">
        <v>496</v>
      </c>
      <c r="B1228" t="s">
        <v>53</v>
      </c>
      <c r="C1228" s="2">
        <v>20</v>
      </c>
      <c r="D1228" s="2">
        <v>34</v>
      </c>
      <c r="E1228">
        <v>3</v>
      </c>
      <c r="F1228">
        <v>23</v>
      </c>
      <c r="G1228">
        <f t="shared" si="57"/>
        <v>42</v>
      </c>
      <c r="H1228">
        <f t="shared" si="58"/>
        <v>102</v>
      </c>
      <c r="I1228" s="2">
        <f t="shared" si="59"/>
        <v>41.17647058823529</v>
      </c>
    </row>
    <row r="1229" spans="1:9" x14ac:dyDescent="0.3">
      <c r="A1229">
        <v>496</v>
      </c>
      <c r="B1229" t="s">
        <v>38</v>
      </c>
      <c r="C1229" s="2">
        <v>11</v>
      </c>
      <c r="D1229" s="2">
        <v>19</v>
      </c>
      <c r="E1229">
        <v>3</v>
      </c>
      <c r="F1229">
        <v>41</v>
      </c>
      <c r="G1229">
        <f t="shared" si="57"/>
        <v>24</v>
      </c>
      <c r="H1229">
        <f t="shared" si="58"/>
        <v>57</v>
      </c>
      <c r="I1229" s="2">
        <f t="shared" si="59"/>
        <v>42.105263157894733</v>
      </c>
    </row>
    <row r="1230" spans="1:9" x14ac:dyDescent="0.3">
      <c r="A1230">
        <v>496</v>
      </c>
      <c r="B1230" t="s">
        <v>24</v>
      </c>
      <c r="C1230" s="2">
        <v>19</v>
      </c>
      <c r="D1230" s="2">
        <v>31</v>
      </c>
      <c r="E1230">
        <v>1</v>
      </c>
      <c r="F1230">
        <v>41</v>
      </c>
      <c r="G1230">
        <f t="shared" si="57"/>
        <v>12</v>
      </c>
      <c r="H1230">
        <f t="shared" si="58"/>
        <v>31</v>
      </c>
      <c r="I1230" s="2">
        <f t="shared" si="59"/>
        <v>38.70967741935484</v>
      </c>
    </row>
    <row r="1231" spans="1:9" x14ac:dyDescent="0.3">
      <c r="A1231">
        <v>497</v>
      </c>
      <c r="B1231" t="s">
        <v>50</v>
      </c>
      <c r="C1231" s="2">
        <v>18</v>
      </c>
      <c r="D1231" s="2">
        <v>30</v>
      </c>
      <c r="E1231">
        <v>1</v>
      </c>
      <c r="F1231">
        <v>6</v>
      </c>
      <c r="G1231">
        <f t="shared" si="57"/>
        <v>12</v>
      </c>
      <c r="H1231">
        <f t="shared" si="58"/>
        <v>30</v>
      </c>
      <c r="I1231" s="2">
        <f t="shared" si="59"/>
        <v>40</v>
      </c>
    </row>
    <row r="1232" spans="1:9" x14ac:dyDescent="0.3">
      <c r="A1232">
        <v>497</v>
      </c>
      <c r="B1232" t="s">
        <v>30</v>
      </c>
      <c r="C1232" s="2">
        <v>25</v>
      </c>
      <c r="D1232" s="2">
        <v>40</v>
      </c>
      <c r="E1232">
        <v>3</v>
      </c>
      <c r="F1232">
        <v>32</v>
      </c>
      <c r="G1232">
        <f t="shared" si="57"/>
        <v>45</v>
      </c>
      <c r="H1232">
        <f t="shared" si="58"/>
        <v>120</v>
      </c>
      <c r="I1232" s="2">
        <f t="shared" si="59"/>
        <v>37.5</v>
      </c>
    </row>
    <row r="1233" spans="1:9" x14ac:dyDescent="0.3">
      <c r="A1233">
        <v>498</v>
      </c>
      <c r="B1233" t="s">
        <v>38</v>
      </c>
      <c r="C1233" s="2">
        <v>11</v>
      </c>
      <c r="D1233" s="2">
        <v>19</v>
      </c>
      <c r="E1233">
        <v>1</v>
      </c>
      <c r="F1233">
        <v>32</v>
      </c>
      <c r="G1233">
        <f t="shared" si="57"/>
        <v>8</v>
      </c>
      <c r="H1233">
        <f t="shared" si="58"/>
        <v>19</v>
      </c>
      <c r="I1233" s="2">
        <f t="shared" si="59"/>
        <v>42.105263157894733</v>
      </c>
    </row>
    <row r="1234" spans="1:9" x14ac:dyDescent="0.3">
      <c r="A1234">
        <v>499</v>
      </c>
      <c r="B1234" t="s">
        <v>74</v>
      </c>
      <c r="C1234" s="2">
        <v>15</v>
      </c>
      <c r="D1234" s="2">
        <v>26</v>
      </c>
      <c r="E1234">
        <v>3</v>
      </c>
      <c r="F1234">
        <v>52</v>
      </c>
      <c r="G1234">
        <f t="shared" si="57"/>
        <v>33</v>
      </c>
      <c r="H1234">
        <f t="shared" si="58"/>
        <v>78</v>
      </c>
      <c r="I1234" s="2">
        <f t="shared" si="59"/>
        <v>42.307692307692307</v>
      </c>
    </row>
    <row r="1235" spans="1:9" x14ac:dyDescent="0.3">
      <c r="A1235">
        <v>499</v>
      </c>
      <c r="B1235" t="s">
        <v>50</v>
      </c>
      <c r="C1235" s="2">
        <v>18</v>
      </c>
      <c r="D1235" s="2">
        <v>30</v>
      </c>
      <c r="E1235">
        <v>1</v>
      </c>
      <c r="F1235">
        <v>36</v>
      </c>
      <c r="G1235">
        <f t="shared" si="57"/>
        <v>12</v>
      </c>
      <c r="H1235">
        <f t="shared" si="58"/>
        <v>30</v>
      </c>
      <c r="I1235" s="2">
        <f t="shared" si="59"/>
        <v>40</v>
      </c>
    </row>
    <row r="1236" spans="1:9" x14ac:dyDescent="0.3">
      <c r="A1236">
        <v>499</v>
      </c>
      <c r="B1236" t="s">
        <v>81</v>
      </c>
      <c r="C1236" s="2">
        <v>15</v>
      </c>
      <c r="D1236" s="2">
        <v>25</v>
      </c>
      <c r="E1236">
        <v>2</v>
      </c>
      <c r="F1236">
        <v>42</v>
      </c>
      <c r="G1236">
        <f t="shared" si="57"/>
        <v>20</v>
      </c>
      <c r="H1236">
        <f t="shared" si="58"/>
        <v>50</v>
      </c>
      <c r="I1236" s="2">
        <f t="shared" si="59"/>
        <v>40</v>
      </c>
    </row>
    <row r="1237" spans="1:9" x14ac:dyDescent="0.3">
      <c r="A1237">
        <v>500</v>
      </c>
      <c r="B1237" t="s">
        <v>102</v>
      </c>
      <c r="C1237" s="2">
        <v>16</v>
      </c>
      <c r="D1237" s="2">
        <v>27</v>
      </c>
      <c r="E1237">
        <v>1</v>
      </c>
      <c r="F1237">
        <v>22</v>
      </c>
      <c r="G1237">
        <f t="shared" si="57"/>
        <v>11</v>
      </c>
      <c r="H1237">
        <f t="shared" si="58"/>
        <v>27</v>
      </c>
      <c r="I1237" s="2">
        <f t="shared" si="59"/>
        <v>40.74074074074074</v>
      </c>
    </row>
    <row r="1238" spans="1:9" x14ac:dyDescent="0.3">
      <c r="A1238">
        <v>500</v>
      </c>
      <c r="B1238" t="s">
        <v>47</v>
      </c>
      <c r="C1238" s="2">
        <v>13</v>
      </c>
      <c r="D1238" s="2">
        <v>22</v>
      </c>
      <c r="E1238">
        <v>3</v>
      </c>
      <c r="F1238">
        <v>20</v>
      </c>
      <c r="G1238">
        <f t="shared" si="57"/>
        <v>27</v>
      </c>
      <c r="H1238">
        <f t="shared" si="58"/>
        <v>66</v>
      </c>
      <c r="I1238" s="2">
        <f t="shared" si="59"/>
        <v>40.909090909090914</v>
      </c>
    </row>
    <row r="1239" spans="1:9" x14ac:dyDescent="0.3">
      <c r="A1239">
        <v>501</v>
      </c>
      <c r="B1239" t="s">
        <v>30</v>
      </c>
      <c r="C1239" s="2">
        <v>25</v>
      </c>
      <c r="D1239" s="2">
        <v>40</v>
      </c>
      <c r="E1239">
        <v>1</v>
      </c>
      <c r="F1239">
        <v>18</v>
      </c>
      <c r="G1239">
        <f t="shared" si="57"/>
        <v>15</v>
      </c>
      <c r="H1239">
        <f t="shared" si="58"/>
        <v>40</v>
      </c>
      <c r="I1239" s="2">
        <f t="shared" si="59"/>
        <v>37.5</v>
      </c>
    </row>
    <row r="1240" spans="1:9" x14ac:dyDescent="0.3">
      <c r="A1240">
        <v>501</v>
      </c>
      <c r="B1240" t="s">
        <v>90</v>
      </c>
      <c r="C1240" s="2">
        <v>13</v>
      </c>
      <c r="D1240" s="2">
        <v>21</v>
      </c>
      <c r="E1240">
        <v>2</v>
      </c>
      <c r="F1240">
        <v>15</v>
      </c>
      <c r="G1240">
        <f t="shared" si="57"/>
        <v>16</v>
      </c>
      <c r="H1240">
        <f t="shared" si="58"/>
        <v>42</v>
      </c>
      <c r="I1240" s="2">
        <f t="shared" si="59"/>
        <v>38.095238095238095</v>
      </c>
    </row>
    <row r="1241" spans="1:9" x14ac:dyDescent="0.3">
      <c r="A1241">
        <v>501</v>
      </c>
      <c r="B1241" t="s">
        <v>55</v>
      </c>
      <c r="C1241" s="2">
        <v>16</v>
      </c>
      <c r="D1241" s="2">
        <v>28</v>
      </c>
      <c r="E1241">
        <v>2</v>
      </c>
      <c r="F1241">
        <v>6</v>
      </c>
      <c r="G1241">
        <f t="shared" si="57"/>
        <v>24</v>
      </c>
      <c r="H1241">
        <f t="shared" si="58"/>
        <v>56</v>
      </c>
      <c r="I1241" s="2">
        <f t="shared" si="59"/>
        <v>42.857142857142854</v>
      </c>
    </row>
    <row r="1242" spans="1:9" x14ac:dyDescent="0.3">
      <c r="A1242">
        <v>502</v>
      </c>
      <c r="B1242" t="s">
        <v>47</v>
      </c>
      <c r="C1242" s="2">
        <v>13</v>
      </c>
      <c r="D1242" s="2">
        <v>22</v>
      </c>
      <c r="E1242">
        <v>1</v>
      </c>
      <c r="F1242">
        <v>33</v>
      </c>
      <c r="G1242">
        <f t="shared" si="57"/>
        <v>9</v>
      </c>
      <c r="H1242">
        <f t="shared" si="58"/>
        <v>22</v>
      </c>
      <c r="I1242" s="2">
        <f t="shared" si="59"/>
        <v>40.909090909090914</v>
      </c>
    </row>
    <row r="1243" spans="1:9" x14ac:dyDescent="0.3">
      <c r="A1243">
        <v>502</v>
      </c>
      <c r="B1243" t="s">
        <v>71</v>
      </c>
      <c r="C1243" s="2">
        <v>10</v>
      </c>
      <c r="D1243" s="2">
        <v>18</v>
      </c>
      <c r="E1243">
        <v>1</v>
      </c>
      <c r="F1243">
        <v>5</v>
      </c>
      <c r="G1243">
        <f t="shared" si="57"/>
        <v>8</v>
      </c>
      <c r="H1243">
        <f t="shared" si="58"/>
        <v>18</v>
      </c>
      <c r="I1243" s="2">
        <f t="shared" si="59"/>
        <v>44.444444444444443</v>
      </c>
    </row>
    <row r="1244" spans="1:9" x14ac:dyDescent="0.3">
      <c r="A1244">
        <v>502</v>
      </c>
      <c r="B1244" t="s">
        <v>34</v>
      </c>
      <c r="C1244" s="2">
        <v>20</v>
      </c>
      <c r="D1244" s="2">
        <v>33</v>
      </c>
      <c r="E1244">
        <v>3</v>
      </c>
      <c r="F1244">
        <v>35</v>
      </c>
      <c r="G1244">
        <f t="shared" si="57"/>
        <v>39</v>
      </c>
      <c r="H1244">
        <f t="shared" si="58"/>
        <v>99</v>
      </c>
      <c r="I1244" s="2">
        <f t="shared" si="59"/>
        <v>39.393939393939391</v>
      </c>
    </row>
    <row r="1245" spans="1:9" x14ac:dyDescent="0.3">
      <c r="A1245">
        <v>503</v>
      </c>
      <c r="B1245" t="s">
        <v>30</v>
      </c>
      <c r="C1245" s="2">
        <v>25</v>
      </c>
      <c r="D1245" s="2">
        <v>40</v>
      </c>
      <c r="E1245">
        <v>2</v>
      </c>
      <c r="F1245">
        <v>52</v>
      </c>
      <c r="G1245">
        <f t="shared" si="57"/>
        <v>30</v>
      </c>
      <c r="H1245">
        <f t="shared" si="58"/>
        <v>80</v>
      </c>
      <c r="I1245" s="2">
        <f t="shared" si="59"/>
        <v>37.5</v>
      </c>
    </row>
    <row r="1246" spans="1:9" x14ac:dyDescent="0.3">
      <c r="A1246">
        <v>503</v>
      </c>
      <c r="B1246" t="s">
        <v>38</v>
      </c>
      <c r="C1246" s="2">
        <v>11</v>
      </c>
      <c r="D1246" s="2">
        <v>19</v>
      </c>
      <c r="E1246">
        <v>3</v>
      </c>
      <c r="F1246">
        <v>33</v>
      </c>
      <c r="G1246">
        <f t="shared" si="57"/>
        <v>24</v>
      </c>
      <c r="H1246">
        <f t="shared" si="58"/>
        <v>57</v>
      </c>
      <c r="I1246" s="2">
        <f t="shared" si="59"/>
        <v>42.105263157894733</v>
      </c>
    </row>
    <row r="1247" spans="1:9" x14ac:dyDescent="0.3">
      <c r="A1247">
        <v>504</v>
      </c>
      <c r="B1247" t="s">
        <v>102</v>
      </c>
      <c r="C1247" s="2">
        <v>16</v>
      </c>
      <c r="D1247" s="2">
        <v>27</v>
      </c>
      <c r="E1247">
        <v>2</v>
      </c>
      <c r="F1247">
        <v>19</v>
      </c>
      <c r="G1247">
        <f t="shared" si="57"/>
        <v>22</v>
      </c>
      <c r="H1247">
        <f t="shared" si="58"/>
        <v>54</v>
      </c>
      <c r="I1247" s="2">
        <f t="shared" si="59"/>
        <v>40.74074074074074</v>
      </c>
    </row>
    <row r="1248" spans="1:9" x14ac:dyDescent="0.3">
      <c r="A1248">
        <v>505</v>
      </c>
      <c r="B1248" t="s">
        <v>30</v>
      </c>
      <c r="C1248" s="2">
        <v>25</v>
      </c>
      <c r="D1248" s="2">
        <v>40</v>
      </c>
      <c r="E1248">
        <v>2</v>
      </c>
      <c r="F1248">
        <v>56</v>
      </c>
      <c r="G1248">
        <f t="shared" si="57"/>
        <v>30</v>
      </c>
      <c r="H1248">
        <f t="shared" si="58"/>
        <v>80</v>
      </c>
      <c r="I1248" s="2">
        <f t="shared" si="59"/>
        <v>37.5</v>
      </c>
    </row>
    <row r="1249" spans="1:9" x14ac:dyDescent="0.3">
      <c r="A1249">
        <v>505</v>
      </c>
      <c r="B1249" t="s">
        <v>81</v>
      </c>
      <c r="C1249" s="2">
        <v>15</v>
      </c>
      <c r="D1249" s="2">
        <v>25</v>
      </c>
      <c r="E1249">
        <v>3</v>
      </c>
      <c r="F1249">
        <v>59</v>
      </c>
      <c r="G1249">
        <f t="shared" si="57"/>
        <v>30</v>
      </c>
      <c r="H1249">
        <f t="shared" si="58"/>
        <v>75</v>
      </c>
      <c r="I1249" s="2">
        <f t="shared" si="59"/>
        <v>40</v>
      </c>
    </row>
    <row r="1250" spans="1:9" x14ac:dyDescent="0.3">
      <c r="A1250">
        <v>506</v>
      </c>
      <c r="B1250" t="s">
        <v>41</v>
      </c>
      <c r="C1250" s="2">
        <v>21</v>
      </c>
      <c r="D1250" s="2">
        <v>35</v>
      </c>
      <c r="E1250">
        <v>2</v>
      </c>
      <c r="F1250">
        <v>5</v>
      </c>
      <c r="G1250">
        <f t="shared" si="57"/>
        <v>28</v>
      </c>
      <c r="H1250">
        <f t="shared" si="58"/>
        <v>70</v>
      </c>
      <c r="I1250" s="2">
        <f t="shared" si="59"/>
        <v>40</v>
      </c>
    </row>
    <row r="1251" spans="1:9" x14ac:dyDescent="0.3">
      <c r="A1251">
        <v>507</v>
      </c>
      <c r="B1251" t="s">
        <v>53</v>
      </c>
      <c r="C1251" s="2">
        <v>20</v>
      </c>
      <c r="D1251" s="2">
        <v>34</v>
      </c>
      <c r="E1251">
        <v>3</v>
      </c>
      <c r="F1251">
        <v>53</v>
      </c>
      <c r="G1251">
        <f t="shared" si="57"/>
        <v>42</v>
      </c>
      <c r="H1251">
        <f t="shared" si="58"/>
        <v>102</v>
      </c>
      <c r="I1251" s="2">
        <f t="shared" si="59"/>
        <v>41.17647058823529</v>
      </c>
    </row>
    <row r="1252" spans="1:9" x14ac:dyDescent="0.3">
      <c r="A1252">
        <v>507</v>
      </c>
      <c r="B1252" t="s">
        <v>93</v>
      </c>
      <c r="C1252" s="2">
        <v>22</v>
      </c>
      <c r="D1252" s="2">
        <v>36</v>
      </c>
      <c r="E1252">
        <v>3</v>
      </c>
      <c r="F1252">
        <v>16</v>
      </c>
      <c r="G1252">
        <f t="shared" si="57"/>
        <v>42</v>
      </c>
      <c r="H1252">
        <f t="shared" si="58"/>
        <v>108</v>
      </c>
      <c r="I1252" s="2">
        <f t="shared" si="59"/>
        <v>38.888888888888893</v>
      </c>
    </row>
    <row r="1253" spans="1:9" x14ac:dyDescent="0.3">
      <c r="A1253">
        <v>508</v>
      </c>
      <c r="B1253" t="s">
        <v>45</v>
      </c>
      <c r="C1253" s="2">
        <v>19</v>
      </c>
      <c r="D1253" s="2">
        <v>32</v>
      </c>
      <c r="E1253">
        <v>1</v>
      </c>
      <c r="F1253">
        <v>34</v>
      </c>
      <c r="G1253">
        <f t="shared" si="57"/>
        <v>13</v>
      </c>
      <c r="H1253">
        <f t="shared" si="58"/>
        <v>32</v>
      </c>
      <c r="I1253" s="2">
        <f t="shared" si="59"/>
        <v>40.625</v>
      </c>
    </row>
    <row r="1254" spans="1:9" x14ac:dyDescent="0.3">
      <c r="A1254">
        <v>509</v>
      </c>
      <c r="B1254" t="s">
        <v>30</v>
      </c>
      <c r="C1254" s="2">
        <v>25</v>
      </c>
      <c r="D1254" s="2">
        <v>40</v>
      </c>
      <c r="E1254">
        <v>2</v>
      </c>
      <c r="F1254">
        <v>47</v>
      </c>
      <c r="G1254">
        <f t="shared" si="57"/>
        <v>30</v>
      </c>
      <c r="H1254">
        <f t="shared" si="58"/>
        <v>80</v>
      </c>
      <c r="I1254" s="2">
        <f t="shared" si="59"/>
        <v>37.5</v>
      </c>
    </row>
    <row r="1255" spans="1:9" x14ac:dyDescent="0.3">
      <c r="A1255">
        <v>510</v>
      </c>
      <c r="B1255" t="s">
        <v>93</v>
      </c>
      <c r="C1255" s="2">
        <v>22</v>
      </c>
      <c r="D1255" s="2">
        <v>36</v>
      </c>
      <c r="E1255">
        <v>1</v>
      </c>
      <c r="F1255">
        <v>48</v>
      </c>
      <c r="G1255">
        <f t="shared" si="57"/>
        <v>14</v>
      </c>
      <c r="H1255">
        <f t="shared" si="58"/>
        <v>36</v>
      </c>
      <c r="I1255" s="2">
        <f t="shared" si="59"/>
        <v>38.888888888888893</v>
      </c>
    </row>
    <row r="1256" spans="1:9" x14ac:dyDescent="0.3">
      <c r="A1256">
        <v>511</v>
      </c>
      <c r="B1256" t="s">
        <v>106</v>
      </c>
      <c r="C1256" s="2">
        <v>14</v>
      </c>
      <c r="D1256" s="2">
        <v>23</v>
      </c>
      <c r="E1256">
        <v>3</v>
      </c>
      <c r="F1256">
        <v>14</v>
      </c>
      <c r="G1256">
        <f t="shared" si="57"/>
        <v>27</v>
      </c>
      <c r="H1256">
        <f t="shared" si="58"/>
        <v>69</v>
      </c>
      <c r="I1256" s="2">
        <f t="shared" si="59"/>
        <v>39.130434782608695</v>
      </c>
    </row>
    <row r="1257" spans="1:9" x14ac:dyDescent="0.3">
      <c r="A1257">
        <v>511</v>
      </c>
      <c r="B1257" t="s">
        <v>53</v>
      </c>
      <c r="C1257" s="2">
        <v>20</v>
      </c>
      <c r="D1257" s="2">
        <v>34</v>
      </c>
      <c r="E1257">
        <v>2</v>
      </c>
      <c r="F1257">
        <v>24</v>
      </c>
      <c r="G1257">
        <f t="shared" si="57"/>
        <v>28</v>
      </c>
      <c r="H1257">
        <f t="shared" si="58"/>
        <v>68</v>
      </c>
      <c r="I1257" s="2">
        <f t="shared" si="59"/>
        <v>41.17647058823529</v>
      </c>
    </row>
    <row r="1258" spans="1:9" x14ac:dyDescent="0.3">
      <c r="A1258">
        <v>512</v>
      </c>
      <c r="B1258" t="s">
        <v>60</v>
      </c>
      <c r="C1258" s="2">
        <v>12</v>
      </c>
      <c r="D1258" s="2">
        <v>20</v>
      </c>
      <c r="E1258">
        <v>1</v>
      </c>
      <c r="F1258">
        <v>6</v>
      </c>
      <c r="G1258">
        <f t="shared" si="57"/>
        <v>8</v>
      </c>
      <c r="H1258">
        <f t="shared" si="58"/>
        <v>20</v>
      </c>
      <c r="I1258" s="2">
        <f t="shared" si="59"/>
        <v>40</v>
      </c>
    </row>
    <row r="1259" spans="1:9" x14ac:dyDescent="0.3">
      <c r="A1259">
        <v>512</v>
      </c>
      <c r="B1259" t="s">
        <v>93</v>
      </c>
      <c r="C1259" s="2">
        <v>22</v>
      </c>
      <c r="D1259" s="2">
        <v>36</v>
      </c>
      <c r="E1259">
        <v>3</v>
      </c>
      <c r="F1259">
        <v>53</v>
      </c>
      <c r="G1259">
        <f t="shared" si="57"/>
        <v>42</v>
      </c>
      <c r="H1259">
        <f t="shared" si="58"/>
        <v>108</v>
      </c>
      <c r="I1259" s="2">
        <f t="shared" si="59"/>
        <v>38.888888888888893</v>
      </c>
    </row>
    <row r="1260" spans="1:9" x14ac:dyDescent="0.3">
      <c r="A1260">
        <v>513</v>
      </c>
      <c r="B1260" t="s">
        <v>71</v>
      </c>
      <c r="C1260" s="2">
        <v>10</v>
      </c>
      <c r="D1260" s="2">
        <v>18</v>
      </c>
      <c r="E1260">
        <v>3</v>
      </c>
      <c r="F1260">
        <v>56</v>
      </c>
      <c r="G1260">
        <f t="shared" si="57"/>
        <v>24</v>
      </c>
      <c r="H1260">
        <f t="shared" si="58"/>
        <v>54</v>
      </c>
      <c r="I1260" s="2">
        <f t="shared" si="59"/>
        <v>44.444444444444443</v>
      </c>
    </row>
    <row r="1261" spans="1:9" x14ac:dyDescent="0.3">
      <c r="A1261">
        <v>514</v>
      </c>
      <c r="B1261" t="s">
        <v>74</v>
      </c>
      <c r="C1261" s="2">
        <v>15</v>
      </c>
      <c r="D1261" s="2">
        <v>26</v>
      </c>
      <c r="E1261">
        <v>2</v>
      </c>
      <c r="F1261">
        <v>21</v>
      </c>
      <c r="G1261">
        <f t="shared" si="57"/>
        <v>22</v>
      </c>
      <c r="H1261">
        <f t="shared" si="58"/>
        <v>52</v>
      </c>
      <c r="I1261" s="2">
        <f t="shared" si="59"/>
        <v>42.307692307692307</v>
      </c>
    </row>
    <row r="1262" spans="1:9" x14ac:dyDescent="0.3">
      <c r="A1262">
        <v>514</v>
      </c>
      <c r="B1262" t="s">
        <v>38</v>
      </c>
      <c r="C1262" s="2">
        <v>11</v>
      </c>
      <c r="D1262" s="2">
        <v>19</v>
      </c>
      <c r="E1262">
        <v>2</v>
      </c>
      <c r="F1262">
        <v>56</v>
      </c>
      <c r="G1262">
        <f t="shared" si="57"/>
        <v>16</v>
      </c>
      <c r="H1262">
        <f t="shared" si="58"/>
        <v>38</v>
      </c>
      <c r="I1262" s="2">
        <f t="shared" si="59"/>
        <v>42.105263157894733</v>
      </c>
    </row>
    <row r="1263" spans="1:9" x14ac:dyDescent="0.3">
      <c r="A1263">
        <v>514</v>
      </c>
      <c r="B1263" t="s">
        <v>60</v>
      </c>
      <c r="C1263" s="2">
        <v>12</v>
      </c>
      <c r="D1263" s="2">
        <v>20</v>
      </c>
      <c r="E1263">
        <v>1</v>
      </c>
      <c r="F1263">
        <v>25</v>
      </c>
      <c r="G1263">
        <f t="shared" si="57"/>
        <v>8</v>
      </c>
      <c r="H1263">
        <f t="shared" si="58"/>
        <v>20</v>
      </c>
      <c r="I1263" s="2">
        <f t="shared" si="59"/>
        <v>40</v>
      </c>
    </row>
    <row r="1264" spans="1:9" x14ac:dyDescent="0.3">
      <c r="A1264">
        <v>514</v>
      </c>
      <c r="B1264" t="s">
        <v>45</v>
      </c>
      <c r="C1264" s="2">
        <v>19</v>
      </c>
      <c r="D1264" s="2">
        <v>32</v>
      </c>
      <c r="E1264">
        <v>2</v>
      </c>
      <c r="F1264">
        <v>10</v>
      </c>
      <c r="G1264">
        <f t="shared" si="57"/>
        <v>26</v>
      </c>
      <c r="H1264">
        <f t="shared" si="58"/>
        <v>64</v>
      </c>
      <c r="I1264" s="2">
        <f t="shared" si="59"/>
        <v>40.625</v>
      </c>
    </row>
    <row r="1265" spans="1:9" x14ac:dyDescent="0.3">
      <c r="A1265">
        <v>515</v>
      </c>
      <c r="B1265" t="s">
        <v>71</v>
      </c>
      <c r="C1265" s="2">
        <v>10</v>
      </c>
      <c r="D1265" s="2">
        <v>18</v>
      </c>
      <c r="E1265">
        <v>1</v>
      </c>
      <c r="F1265">
        <v>13</v>
      </c>
      <c r="G1265">
        <f t="shared" si="57"/>
        <v>8</v>
      </c>
      <c r="H1265">
        <f t="shared" si="58"/>
        <v>18</v>
      </c>
      <c r="I1265" s="2">
        <f t="shared" si="59"/>
        <v>44.444444444444443</v>
      </c>
    </row>
    <row r="1266" spans="1:9" x14ac:dyDescent="0.3">
      <c r="A1266">
        <v>516</v>
      </c>
      <c r="B1266" t="s">
        <v>38</v>
      </c>
      <c r="C1266" s="2">
        <v>11</v>
      </c>
      <c r="D1266" s="2">
        <v>19</v>
      </c>
      <c r="E1266">
        <v>3</v>
      </c>
      <c r="F1266">
        <v>43</v>
      </c>
      <c r="G1266">
        <f t="shared" si="57"/>
        <v>24</v>
      </c>
      <c r="H1266">
        <f t="shared" si="58"/>
        <v>57</v>
      </c>
      <c r="I1266" s="2">
        <f t="shared" si="59"/>
        <v>42.105263157894733</v>
      </c>
    </row>
    <row r="1267" spans="1:9" x14ac:dyDescent="0.3">
      <c r="A1267">
        <v>516</v>
      </c>
      <c r="B1267" t="s">
        <v>106</v>
      </c>
      <c r="C1267" s="2">
        <v>14</v>
      </c>
      <c r="D1267" s="2">
        <v>23</v>
      </c>
      <c r="E1267">
        <v>3</v>
      </c>
      <c r="F1267">
        <v>40</v>
      </c>
      <c r="G1267">
        <f t="shared" si="57"/>
        <v>27</v>
      </c>
      <c r="H1267">
        <f t="shared" si="58"/>
        <v>69</v>
      </c>
      <c r="I1267" s="2">
        <f t="shared" si="59"/>
        <v>39.130434782608695</v>
      </c>
    </row>
    <row r="1268" spans="1:9" x14ac:dyDescent="0.3">
      <c r="A1268">
        <v>516</v>
      </c>
      <c r="B1268" t="s">
        <v>60</v>
      </c>
      <c r="C1268" s="2">
        <v>12</v>
      </c>
      <c r="D1268" s="2">
        <v>20</v>
      </c>
      <c r="E1268">
        <v>1</v>
      </c>
      <c r="F1268">
        <v>14</v>
      </c>
      <c r="G1268">
        <f t="shared" si="57"/>
        <v>8</v>
      </c>
      <c r="H1268">
        <f t="shared" si="58"/>
        <v>20</v>
      </c>
      <c r="I1268" s="2">
        <f t="shared" si="59"/>
        <v>40</v>
      </c>
    </row>
    <row r="1269" spans="1:9" x14ac:dyDescent="0.3">
      <c r="A1269">
        <v>517</v>
      </c>
      <c r="B1269" t="s">
        <v>18</v>
      </c>
      <c r="C1269" s="2">
        <v>14</v>
      </c>
      <c r="D1269" s="2">
        <v>24</v>
      </c>
      <c r="E1269">
        <v>1</v>
      </c>
      <c r="F1269">
        <v>6</v>
      </c>
      <c r="G1269">
        <f t="shared" si="57"/>
        <v>10</v>
      </c>
      <c r="H1269">
        <f t="shared" si="58"/>
        <v>24</v>
      </c>
      <c r="I1269" s="2">
        <f t="shared" si="59"/>
        <v>41.666666666666671</v>
      </c>
    </row>
    <row r="1270" spans="1:9" x14ac:dyDescent="0.3">
      <c r="A1270">
        <v>517</v>
      </c>
      <c r="B1270" t="s">
        <v>38</v>
      </c>
      <c r="C1270" s="2">
        <v>11</v>
      </c>
      <c r="D1270" s="2">
        <v>19</v>
      </c>
      <c r="E1270">
        <v>3</v>
      </c>
      <c r="F1270">
        <v>44</v>
      </c>
      <c r="G1270">
        <f t="shared" si="57"/>
        <v>24</v>
      </c>
      <c r="H1270">
        <f t="shared" si="58"/>
        <v>57</v>
      </c>
      <c r="I1270" s="2">
        <f t="shared" si="59"/>
        <v>42.105263157894733</v>
      </c>
    </row>
    <row r="1271" spans="1:9" x14ac:dyDescent="0.3">
      <c r="A1271">
        <v>517</v>
      </c>
      <c r="B1271" t="s">
        <v>47</v>
      </c>
      <c r="C1271" s="2">
        <v>13</v>
      </c>
      <c r="D1271" s="2">
        <v>22</v>
      </c>
      <c r="E1271">
        <v>1</v>
      </c>
      <c r="F1271">
        <v>15</v>
      </c>
      <c r="G1271">
        <f t="shared" si="57"/>
        <v>9</v>
      </c>
      <c r="H1271">
        <f t="shared" si="58"/>
        <v>22</v>
      </c>
      <c r="I1271" s="2">
        <f t="shared" si="59"/>
        <v>40.909090909090914</v>
      </c>
    </row>
    <row r="1272" spans="1:9" x14ac:dyDescent="0.3">
      <c r="A1272">
        <v>518</v>
      </c>
      <c r="B1272" t="s">
        <v>34</v>
      </c>
      <c r="C1272" s="2">
        <v>20</v>
      </c>
      <c r="D1272" s="2">
        <v>33</v>
      </c>
      <c r="E1272">
        <v>1</v>
      </c>
      <c r="F1272">
        <v>48</v>
      </c>
      <c r="G1272">
        <f t="shared" si="57"/>
        <v>13</v>
      </c>
      <c r="H1272">
        <f t="shared" si="58"/>
        <v>33</v>
      </c>
      <c r="I1272" s="2">
        <f t="shared" si="59"/>
        <v>39.393939393939391</v>
      </c>
    </row>
    <row r="1273" spans="1:9" x14ac:dyDescent="0.3">
      <c r="A1273">
        <v>518</v>
      </c>
      <c r="B1273" t="s">
        <v>47</v>
      </c>
      <c r="C1273" s="2">
        <v>13</v>
      </c>
      <c r="D1273" s="2">
        <v>22</v>
      </c>
      <c r="E1273">
        <v>2</v>
      </c>
      <c r="F1273">
        <v>5</v>
      </c>
      <c r="G1273">
        <f t="shared" si="57"/>
        <v>18</v>
      </c>
      <c r="H1273">
        <f t="shared" si="58"/>
        <v>44</v>
      </c>
      <c r="I1273" s="2">
        <f t="shared" si="59"/>
        <v>40.909090909090914</v>
      </c>
    </row>
    <row r="1274" spans="1:9" x14ac:dyDescent="0.3">
      <c r="A1274">
        <v>519</v>
      </c>
      <c r="B1274" t="s">
        <v>102</v>
      </c>
      <c r="C1274" s="2">
        <v>16</v>
      </c>
      <c r="D1274" s="2">
        <v>27</v>
      </c>
      <c r="E1274">
        <v>3</v>
      </c>
      <c r="F1274">
        <v>49</v>
      </c>
      <c r="G1274">
        <f t="shared" si="57"/>
        <v>33</v>
      </c>
      <c r="H1274">
        <f t="shared" si="58"/>
        <v>81</v>
      </c>
      <c r="I1274" s="2">
        <f t="shared" si="59"/>
        <v>40.74074074074074</v>
      </c>
    </row>
    <row r="1275" spans="1:9" x14ac:dyDescent="0.3">
      <c r="A1275">
        <v>519</v>
      </c>
      <c r="B1275" t="s">
        <v>30</v>
      </c>
      <c r="C1275" s="2">
        <v>25</v>
      </c>
      <c r="D1275" s="2">
        <v>40</v>
      </c>
      <c r="E1275">
        <v>3</v>
      </c>
      <c r="F1275">
        <v>51</v>
      </c>
      <c r="G1275">
        <f t="shared" si="57"/>
        <v>45</v>
      </c>
      <c r="H1275">
        <f t="shared" si="58"/>
        <v>120</v>
      </c>
      <c r="I1275" s="2">
        <f t="shared" si="59"/>
        <v>37.5</v>
      </c>
    </row>
    <row r="1276" spans="1:9" x14ac:dyDescent="0.3">
      <c r="A1276">
        <v>519</v>
      </c>
      <c r="B1276" t="s">
        <v>47</v>
      </c>
      <c r="C1276" s="2">
        <v>13</v>
      </c>
      <c r="D1276" s="2">
        <v>22</v>
      </c>
      <c r="E1276">
        <v>2</v>
      </c>
      <c r="F1276">
        <v>56</v>
      </c>
      <c r="G1276">
        <f t="shared" si="57"/>
        <v>18</v>
      </c>
      <c r="H1276">
        <f t="shared" si="58"/>
        <v>44</v>
      </c>
      <c r="I1276" s="2">
        <f t="shared" si="59"/>
        <v>40.909090909090914</v>
      </c>
    </row>
    <row r="1277" spans="1:9" x14ac:dyDescent="0.3">
      <c r="A1277">
        <v>520</v>
      </c>
      <c r="B1277" t="s">
        <v>58</v>
      </c>
      <c r="C1277" s="2">
        <v>17</v>
      </c>
      <c r="D1277" s="2">
        <v>29</v>
      </c>
      <c r="E1277">
        <v>1</v>
      </c>
      <c r="F1277">
        <v>46</v>
      </c>
      <c r="G1277">
        <f t="shared" si="57"/>
        <v>12</v>
      </c>
      <c r="H1277">
        <f t="shared" si="58"/>
        <v>29</v>
      </c>
      <c r="I1277" s="2">
        <f t="shared" si="59"/>
        <v>41.379310344827587</v>
      </c>
    </row>
    <row r="1278" spans="1:9" x14ac:dyDescent="0.3">
      <c r="A1278">
        <v>520</v>
      </c>
      <c r="B1278" t="s">
        <v>53</v>
      </c>
      <c r="C1278" s="2">
        <v>20</v>
      </c>
      <c r="D1278" s="2">
        <v>34</v>
      </c>
      <c r="E1278">
        <v>2</v>
      </c>
      <c r="F1278">
        <v>21</v>
      </c>
      <c r="G1278">
        <f t="shared" si="57"/>
        <v>28</v>
      </c>
      <c r="H1278">
        <f t="shared" si="58"/>
        <v>68</v>
      </c>
      <c r="I1278" s="2">
        <f t="shared" si="59"/>
        <v>41.17647058823529</v>
      </c>
    </row>
    <row r="1279" spans="1:9" x14ac:dyDescent="0.3">
      <c r="A1279">
        <v>520</v>
      </c>
      <c r="B1279" t="s">
        <v>24</v>
      </c>
      <c r="C1279" s="2">
        <v>19</v>
      </c>
      <c r="D1279" s="2">
        <v>31</v>
      </c>
      <c r="E1279">
        <v>3</v>
      </c>
      <c r="F1279">
        <v>22</v>
      </c>
      <c r="G1279">
        <f t="shared" si="57"/>
        <v>36</v>
      </c>
      <c r="H1279">
        <f t="shared" si="58"/>
        <v>93</v>
      </c>
      <c r="I1279" s="2">
        <f t="shared" si="59"/>
        <v>38.70967741935484</v>
      </c>
    </row>
    <row r="1280" spans="1:9" x14ac:dyDescent="0.3">
      <c r="A1280">
        <v>520</v>
      </c>
      <c r="B1280" t="s">
        <v>50</v>
      </c>
      <c r="C1280" s="2">
        <v>18</v>
      </c>
      <c r="D1280" s="2">
        <v>30</v>
      </c>
      <c r="E1280">
        <v>3</v>
      </c>
      <c r="F1280">
        <v>32</v>
      </c>
      <c r="G1280">
        <f t="shared" si="57"/>
        <v>36</v>
      </c>
      <c r="H1280">
        <f t="shared" si="58"/>
        <v>90</v>
      </c>
      <c r="I1280" s="2">
        <f t="shared" si="59"/>
        <v>40</v>
      </c>
    </row>
    <row r="1281" spans="1:9" x14ac:dyDescent="0.3">
      <c r="A1281">
        <v>521</v>
      </c>
      <c r="B1281" t="s">
        <v>81</v>
      </c>
      <c r="C1281" s="2">
        <v>15</v>
      </c>
      <c r="D1281" s="2">
        <v>25</v>
      </c>
      <c r="E1281">
        <v>2</v>
      </c>
      <c r="F1281">
        <v>52</v>
      </c>
      <c r="G1281">
        <f t="shared" si="57"/>
        <v>20</v>
      </c>
      <c r="H1281">
        <f t="shared" si="58"/>
        <v>50</v>
      </c>
      <c r="I1281" s="2">
        <f t="shared" si="59"/>
        <v>40</v>
      </c>
    </row>
    <row r="1282" spans="1:9" x14ac:dyDescent="0.3">
      <c r="A1282">
        <v>521</v>
      </c>
      <c r="B1282" t="s">
        <v>58</v>
      </c>
      <c r="C1282" s="2">
        <v>17</v>
      </c>
      <c r="D1282" s="2">
        <v>29</v>
      </c>
      <c r="E1282">
        <v>2</v>
      </c>
      <c r="F1282">
        <v>18</v>
      </c>
      <c r="G1282">
        <f t="shared" ref="G1282:G1345" si="60">SUM(D1282-C1282)*E1282</f>
        <v>24</v>
      </c>
      <c r="H1282">
        <f t="shared" ref="H1282:H1345" si="61">(D1282*E1282)</f>
        <v>58</v>
      </c>
      <c r="I1282" s="2">
        <f t="shared" ref="I1282:I1345" si="62">(G1282/H1282*100)</f>
        <v>41.379310344827587</v>
      </c>
    </row>
    <row r="1283" spans="1:9" x14ac:dyDescent="0.3">
      <c r="A1283">
        <v>521</v>
      </c>
      <c r="B1283" t="s">
        <v>53</v>
      </c>
      <c r="C1283" s="2">
        <v>20</v>
      </c>
      <c r="D1283" s="2">
        <v>34</v>
      </c>
      <c r="E1283">
        <v>3</v>
      </c>
      <c r="F1283">
        <v>21</v>
      </c>
      <c r="G1283">
        <f t="shared" si="60"/>
        <v>42</v>
      </c>
      <c r="H1283">
        <f t="shared" si="61"/>
        <v>102</v>
      </c>
      <c r="I1283" s="2">
        <f t="shared" si="62"/>
        <v>41.17647058823529</v>
      </c>
    </row>
    <row r="1284" spans="1:9" x14ac:dyDescent="0.3">
      <c r="A1284">
        <v>522</v>
      </c>
      <c r="B1284" t="s">
        <v>55</v>
      </c>
      <c r="C1284" s="2">
        <v>16</v>
      </c>
      <c r="D1284" s="2">
        <v>28</v>
      </c>
      <c r="E1284">
        <v>3</v>
      </c>
      <c r="F1284">
        <v>47</v>
      </c>
      <c r="G1284">
        <f t="shared" si="60"/>
        <v>36</v>
      </c>
      <c r="H1284">
        <f t="shared" si="61"/>
        <v>84</v>
      </c>
      <c r="I1284" s="2">
        <f t="shared" si="62"/>
        <v>42.857142857142854</v>
      </c>
    </row>
    <row r="1285" spans="1:9" x14ac:dyDescent="0.3">
      <c r="A1285">
        <v>523</v>
      </c>
      <c r="B1285" t="s">
        <v>102</v>
      </c>
      <c r="C1285" s="2">
        <v>16</v>
      </c>
      <c r="D1285" s="2">
        <v>27</v>
      </c>
      <c r="E1285">
        <v>3</v>
      </c>
      <c r="F1285">
        <v>51</v>
      </c>
      <c r="G1285">
        <f t="shared" si="60"/>
        <v>33</v>
      </c>
      <c r="H1285">
        <f t="shared" si="61"/>
        <v>81</v>
      </c>
      <c r="I1285" s="2">
        <f t="shared" si="62"/>
        <v>40.74074074074074</v>
      </c>
    </row>
    <row r="1286" spans="1:9" x14ac:dyDescent="0.3">
      <c r="A1286">
        <v>524</v>
      </c>
      <c r="B1286" t="s">
        <v>47</v>
      </c>
      <c r="C1286" s="2">
        <v>13</v>
      </c>
      <c r="D1286" s="2">
        <v>22</v>
      </c>
      <c r="E1286">
        <v>1</v>
      </c>
      <c r="F1286">
        <v>46</v>
      </c>
      <c r="G1286">
        <f t="shared" si="60"/>
        <v>9</v>
      </c>
      <c r="H1286">
        <f t="shared" si="61"/>
        <v>22</v>
      </c>
      <c r="I1286" s="2">
        <f t="shared" si="62"/>
        <v>40.909090909090914</v>
      </c>
    </row>
    <row r="1287" spans="1:9" x14ac:dyDescent="0.3">
      <c r="A1287">
        <v>524</v>
      </c>
      <c r="B1287" t="s">
        <v>102</v>
      </c>
      <c r="C1287" s="2">
        <v>16</v>
      </c>
      <c r="D1287" s="2">
        <v>27</v>
      </c>
      <c r="E1287">
        <v>2</v>
      </c>
      <c r="F1287">
        <v>15</v>
      </c>
      <c r="G1287">
        <f t="shared" si="60"/>
        <v>22</v>
      </c>
      <c r="H1287">
        <f t="shared" si="61"/>
        <v>54</v>
      </c>
      <c r="I1287" s="2">
        <f t="shared" si="62"/>
        <v>40.74074074074074</v>
      </c>
    </row>
    <row r="1288" spans="1:9" x14ac:dyDescent="0.3">
      <c r="A1288">
        <v>525</v>
      </c>
      <c r="B1288" t="s">
        <v>106</v>
      </c>
      <c r="C1288" s="2">
        <v>14</v>
      </c>
      <c r="D1288" s="2">
        <v>23</v>
      </c>
      <c r="E1288">
        <v>3</v>
      </c>
      <c r="F1288">
        <v>23</v>
      </c>
      <c r="G1288">
        <f t="shared" si="60"/>
        <v>27</v>
      </c>
      <c r="H1288">
        <f t="shared" si="61"/>
        <v>69</v>
      </c>
      <c r="I1288" s="2">
        <f t="shared" si="62"/>
        <v>39.130434782608695</v>
      </c>
    </row>
    <row r="1289" spans="1:9" x14ac:dyDescent="0.3">
      <c r="A1289">
        <v>525</v>
      </c>
      <c r="B1289" t="s">
        <v>41</v>
      </c>
      <c r="C1289" s="2">
        <v>21</v>
      </c>
      <c r="D1289" s="2">
        <v>35</v>
      </c>
      <c r="E1289">
        <v>1</v>
      </c>
      <c r="F1289">
        <v>14</v>
      </c>
      <c r="G1289">
        <f t="shared" si="60"/>
        <v>14</v>
      </c>
      <c r="H1289">
        <f t="shared" si="61"/>
        <v>35</v>
      </c>
      <c r="I1289" s="2">
        <f t="shared" si="62"/>
        <v>40</v>
      </c>
    </row>
    <row r="1290" spans="1:9" x14ac:dyDescent="0.3">
      <c r="A1290">
        <v>525</v>
      </c>
      <c r="B1290" t="s">
        <v>24</v>
      </c>
      <c r="C1290" s="2">
        <v>19</v>
      </c>
      <c r="D1290" s="2">
        <v>31</v>
      </c>
      <c r="E1290">
        <v>3</v>
      </c>
      <c r="F1290">
        <v>40</v>
      </c>
      <c r="G1290">
        <f t="shared" si="60"/>
        <v>36</v>
      </c>
      <c r="H1290">
        <f t="shared" si="61"/>
        <v>93</v>
      </c>
      <c r="I1290" s="2">
        <f t="shared" si="62"/>
        <v>38.70967741935484</v>
      </c>
    </row>
    <row r="1291" spans="1:9" x14ac:dyDescent="0.3">
      <c r="A1291">
        <v>526</v>
      </c>
      <c r="B1291" t="s">
        <v>34</v>
      </c>
      <c r="C1291" s="2">
        <v>20</v>
      </c>
      <c r="D1291" s="2">
        <v>33</v>
      </c>
      <c r="E1291">
        <v>1</v>
      </c>
      <c r="F1291">
        <v>22</v>
      </c>
      <c r="G1291">
        <f t="shared" si="60"/>
        <v>13</v>
      </c>
      <c r="H1291">
        <f t="shared" si="61"/>
        <v>33</v>
      </c>
      <c r="I1291" s="2">
        <f t="shared" si="62"/>
        <v>39.393939393939391</v>
      </c>
    </row>
    <row r="1292" spans="1:9" x14ac:dyDescent="0.3">
      <c r="A1292">
        <v>527</v>
      </c>
      <c r="B1292" t="s">
        <v>102</v>
      </c>
      <c r="C1292" s="2">
        <v>16</v>
      </c>
      <c r="D1292" s="2">
        <v>27</v>
      </c>
      <c r="E1292">
        <v>2</v>
      </c>
      <c r="F1292">
        <v>31</v>
      </c>
      <c r="G1292">
        <f t="shared" si="60"/>
        <v>22</v>
      </c>
      <c r="H1292">
        <f t="shared" si="61"/>
        <v>54</v>
      </c>
      <c r="I1292" s="2">
        <f t="shared" si="62"/>
        <v>40.74074074074074</v>
      </c>
    </row>
    <row r="1293" spans="1:9" x14ac:dyDescent="0.3">
      <c r="A1293">
        <v>528</v>
      </c>
      <c r="B1293" t="s">
        <v>60</v>
      </c>
      <c r="C1293" s="2">
        <v>12</v>
      </c>
      <c r="D1293" s="2">
        <v>20</v>
      </c>
      <c r="E1293">
        <v>1</v>
      </c>
      <c r="F1293">
        <v>29</v>
      </c>
      <c r="G1293">
        <f t="shared" si="60"/>
        <v>8</v>
      </c>
      <c r="H1293">
        <f t="shared" si="61"/>
        <v>20</v>
      </c>
      <c r="I1293" s="2">
        <f t="shared" si="62"/>
        <v>40</v>
      </c>
    </row>
    <row r="1294" spans="1:9" x14ac:dyDescent="0.3">
      <c r="A1294">
        <v>528</v>
      </c>
      <c r="B1294" t="s">
        <v>30</v>
      </c>
      <c r="C1294" s="2">
        <v>25</v>
      </c>
      <c r="D1294" s="2">
        <v>40</v>
      </c>
      <c r="E1294">
        <v>1</v>
      </c>
      <c r="F1294">
        <v>47</v>
      </c>
      <c r="G1294">
        <f t="shared" si="60"/>
        <v>15</v>
      </c>
      <c r="H1294">
        <f t="shared" si="61"/>
        <v>40</v>
      </c>
      <c r="I1294" s="2">
        <f t="shared" si="62"/>
        <v>37.5</v>
      </c>
    </row>
    <row r="1295" spans="1:9" x14ac:dyDescent="0.3">
      <c r="A1295">
        <v>528</v>
      </c>
      <c r="B1295" t="s">
        <v>71</v>
      </c>
      <c r="C1295" s="2">
        <v>10</v>
      </c>
      <c r="D1295" s="2">
        <v>18</v>
      </c>
      <c r="E1295">
        <v>1</v>
      </c>
      <c r="F1295">
        <v>45</v>
      </c>
      <c r="G1295">
        <f t="shared" si="60"/>
        <v>8</v>
      </c>
      <c r="H1295">
        <f t="shared" si="61"/>
        <v>18</v>
      </c>
      <c r="I1295" s="2">
        <f t="shared" si="62"/>
        <v>44.444444444444443</v>
      </c>
    </row>
    <row r="1296" spans="1:9" x14ac:dyDescent="0.3">
      <c r="A1296">
        <v>529</v>
      </c>
      <c r="B1296" t="s">
        <v>53</v>
      </c>
      <c r="C1296" s="2">
        <v>20</v>
      </c>
      <c r="D1296" s="2">
        <v>34</v>
      </c>
      <c r="E1296">
        <v>1</v>
      </c>
      <c r="F1296">
        <v>24</v>
      </c>
      <c r="G1296">
        <f t="shared" si="60"/>
        <v>14</v>
      </c>
      <c r="H1296">
        <f t="shared" si="61"/>
        <v>34</v>
      </c>
      <c r="I1296" s="2">
        <f t="shared" si="62"/>
        <v>41.17647058823529</v>
      </c>
    </row>
    <row r="1297" spans="1:9" x14ac:dyDescent="0.3">
      <c r="A1297">
        <v>529</v>
      </c>
      <c r="B1297" t="s">
        <v>93</v>
      </c>
      <c r="C1297" s="2">
        <v>22</v>
      </c>
      <c r="D1297" s="2">
        <v>36</v>
      </c>
      <c r="E1297">
        <v>2</v>
      </c>
      <c r="F1297">
        <v>51</v>
      </c>
      <c r="G1297">
        <f t="shared" si="60"/>
        <v>28</v>
      </c>
      <c r="H1297">
        <f t="shared" si="61"/>
        <v>72</v>
      </c>
      <c r="I1297" s="2">
        <f t="shared" si="62"/>
        <v>38.888888888888893</v>
      </c>
    </row>
    <row r="1298" spans="1:9" x14ac:dyDescent="0.3">
      <c r="A1298">
        <v>529</v>
      </c>
      <c r="B1298" t="s">
        <v>106</v>
      </c>
      <c r="C1298" s="2">
        <v>14</v>
      </c>
      <c r="D1298" s="2">
        <v>23</v>
      </c>
      <c r="E1298">
        <v>2</v>
      </c>
      <c r="F1298">
        <v>27</v>
      </c>
      <c r="G1298">
        <f t="shared" si="60"/>
        <v>18</v>
      </c>
      <c r="H1298">
        <f t="shared" si="61"/>
        <v>46</v>
      </c>
      <c r="I1298" s="2">
        <f t="shared" si="62"/>
        <v>39.130434782608695</v>
      </c>
    </row>
    <row r="1299" spans="1:9" x14ac:dyDescent="0.3">
      <c r="A1299">
        <v>529</v>
      </c>
      <c r="B1299" t="s">
        <v>55</v>
      </c>
      <c r="C1299" s="2">
        <v>16</v>
      </c>
      <c r="D1299" s="2">
        <v>28</v>
      </c>
      <c r="E1299">
        <v>2</v>
      </c>
      <c r="F1299">
        <v>55</v>
      </c>
      <c r="G1299">
        <f t="shared" si="60"/>
        <v>24</v>
      </c>
      <c r="H1299">
        <f t="shared" si="61"/>
        <v>56</v>
      </c>
      <c r="I1299" s="2">
        <f t="shared" si="62"/>
        <v>42.857142857142854</v>
      </c>
    </row>
    <row r="1300" spans="1:9" x14ac:dyDescent="0.3">
      <c r="A1300">
        <v>530</v>
      </c>
      <c r="B1300" t="s">
        <v>71</v>
      </c>
      <c r="C1300" s="2">
        <v>10</v>
      </c>
      <c r="D1300" s="2">
        <v>18</v>
      </c>
      <c r="E1300">
        <v>3</v>
      </c>
      <c r="F1300">
        <v>37</v>
      </c>
      <c r="G1300">
        <f t="shared" si="60"/>
        <v>24</v>
      </c>
      <c r="H1300">
        <f t="shared" si="61"/>
        <v>54</v>
      </c>
      <c r="I1300" s="2">
        <f t="shared" si="62"/>
        <v>44.444444444444443</v>
      </c>
    </row>
    <row r="1301" spans="1:9" x14ac:dyDescent="0.3">
      <c r="A1301">
        <v>530</v>
      </c>
      <c r="B1301" t="s">
        <v>55</v>
      </c>
      <c r="C1301" s="2">
        <v>16</v>
      </c>
      <c r="D1301" s="2">
        <v>28</v>
      </c>
      <c r="E1301">
        <v>2</v>
      </c>
      <c r="F1301">
        <v>50</v>
      </c>
      <c r="G1301">
        <f t="shared" si="60"/>
        <v>24</v>
      </c>
      <c r="H1301">
        <f t="shared" si="61"/>
        <v>56</v>
      </c>
      <c r="I1301" s="2">
        <f t="shared" si="62"/>
        <v>42.857142857142854</v>
      </c>
    </row>
    <row r="1302" spans="1:9" x14ac:dyDescent="0.3">
      <c r="A1302">
        <v>530</v>
      </c>
      <c r="B1302" t="s">
        <v>81</v>
      </c>
      <c r="C1302" s="2">
        <v>15</v>
      </c>
      <c r="D1302" s="2">
        <v>25</v>
      </c>
      <c r="E1302">
        <v>2</v>
      </c>
      <c r="F1302">
        <v>19</v>
      </c>
      <c r="G1302">
        <f t="shared" si="60"/>
        <v>20</v>
      </c>
      <c r="H1302">
        <f t="shared" si="61"/>
        <v>50</v>
      </c>
      <c r="I1302" s="2">
        <f t="shared" si="62"/>
        <v>40</v>
      </c>
    </row>
    <row r="1303" spans="1:9" x14ac:dyDescent="0.3">
      <c r="A1303">
        <v>531</v>
      </c>
      <c r="B1303" t="s">
        <v>90</v>
      </c>
      <c r="C1303" s="2">
        <v>13</v>
      </c>
      <c r="D1303" s="2">
        <v>21</v>
      </c>
      <c r="E1303">
        <v>3</v>
      </c>
      <c r="F1303">
        <v>41</v>
      </c>
      <c r="G1303">
        <f t="shared" si="60"/>
        <v>24</v>
      </c>
      <c r="H1303">
        <f t="shared" si="61"/>
        <v>63</v>
      </c>
      <c r="I1303" s="2">
        <f t="shared" si="62"/>
        <v>38.095238095238095</v>
      </c>
    </row>
    <row r="1304" spans="1:9" x14ac:dyDescent="0.3">
      <c r="A1304">
        <v>531</v>
      </c>
      <c r="B1304" t="s">
        <v>30</v>
      </c>
      <c r="C1304" s="2">
        <v>25</v>
      </c>
      <c r="D1304" s="2">
        <v>40</v>
      </c>
      <c r="E1304">
        <v>1</v>
      </c>
      <c r="F1304">
        <v>43</v>
      </c>
      <c r="G1304">
        <f t="shared" si="60"/>
        <v>15</v>
      </c>
      <c r="H1304">
        <f t="shared" si="61"/>
        <v>40</v>
      </c>
      <c r="I1304" s="2">
        <f t="shared" si="62"/>
        <v>37.5</v>
      </c>
    </row>
    <row r="1305" spans="1:9" x14ac:dyDescent="0.3">
      <c r="A1305">
        <v>531</v>
      </c>
      <c r="B1305" t="s">
        <v>71</v>
      </c>
      <c r="C1305" s="2">
        <v>10</v>
      </c>
      <c r="D1305" s="2">
        <v>18</v>
      </c>
      <c r="E1305">
        <v>3</v>
      </c>
      <c r="F1305">
        <v>56</v>
      </c>
      <c r="G1305">
        <f t="shared" si="60"/>
        <v>24</v>
      </c>
      <c r="H1305">
        <f t="shared" si="61"/>
        <v>54</v>
      </c>
      <c r="I1305" s="2">
        <f t="shared" si="62"/>
        <v>44.444444444444443</v>
      </c>
    </row>
    <row r="1306" spans="1:9" x14ac:dyDescent="0.3">
      <c r="A1306">
        <v>531</v>
      </c>
      <c r="B1306" t="s">
        <v>58</v>
      </c>
      <c r="C1306" s="2">
        <v>17</v>
      </c>
      <c r="D1306" s="2">
        <v>29</v>
      </c>
      <c r="E1306">
        <v>3</v>
      </c>
      <c r="F1306">
        <v>59</v>
      </c>
      <c r="G1306">
        <f t="shared" si="60"/>
        <v>36</v>
      </c>
      <c r="H1306">
        <f t="shared" si="61"/>
        <v>87</v>
      </c>
      <c r="I1306" s="2">
        <f t="shared" si="62"/>
        <v>41.379310344827587</v>
      </c>
    </row>
    <row r="1307" spans="1:9" x14ac:dyDescent="0.3">
      <c r="A1307">
        <v>532</v>
      </c>
      <c r="B1307" t="s">
        <v>90</v>
      </c>
      <c r="C1307" s="2">
        <v>13</v>
      </c>
      <c r="D1307" s="2">
        <v>21</v>
      </c>
      <c r="E1307">
        <v>1</v>
      </c>
      <c r="F1307">
        <v>24</v>
      </c>
      <c r="G1307">
        <f t="shared" si="60"/>
        <v>8</v>
      </c>
      <c r="H1307">
        <f t="shared" si="61"/>
        <v>21</v>
      </c>
      <c r="I1307" s="2">
        <f t="shared" si="62"/>
        <v>38.095238095238095</v>
      </c>
    </row>
    <row r="1308" spans="1:9" x14ac:dyDescent="0.3">
      <c r="A1308">
        <v>532</v>
      </c>
      <c r="B1308" t="s">
        <v>74</v>
      </c>
      <c r="C1308" s="2">
        <v>15</v>
      </c>
      <c r="D1308" s="2">
        <v>26</v>
      </c>
      <c r="E1308">
        <v>2</v>
      </c>
      <c r="F1308">
        <v>28</v>
      </c>
      <c r="G1308">
        <f t="shared" si="60"/>
        <v>22</v>
      </c>
      <c r="H1308">
        <f t="shared" si="61"/>
        <v>52</v>
      </c>
      <c r="I1308" s="2">
        <f t="shared" si="62"/>
        <v>42.307692307692307</v>
      </c>
    </row>
    <row r="1309" spans="1:9" x14ac:dyDescent="0.3">
      <c r="A1309">
        <v>532</v>
      </c>
      <c r="B1309" t="s">
        <v>45</v>
      </c>
      <c r="C1309" s="2">
        <v>19</v>
      </c>
      <c r="D1309" s="2">
        <v>32</v>
      </c>
      <c r="E1309">
        <v>2</v>
      </c>
      <c r="F1309">
        <v>7</v>
      </c>
      <c r="G1309">
        <f t="shared" si="60"/>
        <v>26</v>
      </c>
      <c r="H1309">
        <f t="shared" si="61"/>
        <v>64</v>
      </c>
      <c r="I1309" s="2">
        <f t="shared" si="62"/>
        <v>40.625</v>
      </c>
    </row>
    <row r="1310" spans="1:9" x14ac:dyDescent="0.3">
      <c r="A1310">
        <v>533</v>
      </c>
      <c r="B1310" t="s">
        <v>60</v>
      </c>
      <c r="C1310" s="2">
        <v>12</v>
      </c>
      <c r="D1310" s="2">
        <v>20</v>
      </c>
      <c r="E1310">
        <v>1</v>
      </c>
      <c r="F1310">
        <v>34</v>
      </c>
      <c r="G1310">
        <f t="shared" si="60"/>
        <v>8</v>
      </c>
      <c r="H1310">
        <f t="shared" si="61"/>
        <v>20</v>
      </c>
      <c r="I1310" s="2">
        <f t="shared" si="62"/>
        <v>40</v>
      </c>
    </row>
    <row r="1311" spans="1:9" x14ac:dyDescent="0.3">
      <c r="A1311">
        <v>533</v>
      </c>
      <c r="B1311" t="s">
        <v>90</v>
      </c>
      <c r="C1311" s="2">
        <v>13</v>
      </c>
      <c r="D1311" s="2">
        <v>21</v>
      </c>
      <c r="E1311">
        <v>1</v>
      </c>
      <c r="F1311">
        <v>14</v>
      </c>
      <c r="G1311">
        <f t="shared" si="60"/>
        <v>8</v>
      </c>
      <c r="H1311">
        <f t="shared" si="61"/>
        <v>21</v>
      </c>
      <c r="I1311" s="2">
        <f t="shared" si="62"/>
        <v>38.095238095238095</v>
      </c>
    </row>
    <row r="1312" spans="1:9" x14ac:dyDescent="0.3">
      <c r="A1312">
        <v>534</v>
      </c>
      <c r="B1312" t="s">
        <v>18</v>
      </c>
      <c r="C1312" s="2">
        <v>14</v>
      </c>
      <c r="D1312" s="2">
        <v>24</v>
      </c>
      <c r="E1312">
        <v>2</v>
      </c>
      <c r="F1312">
        <v>56</v>
      </c>
      <c r="G1312">
        <f t="shared" si="60"/>
        <v>20</v>
      </c>
      <c r="H1312">
        <f t="shared" si="61"/>
        <v>48</v>
      </c>
      <c r="I1312" s="2">
        <f t="shared" si="62"/>
        <v>41.666666666666671</v>
      </c>
    </row>
    <row r="1313" spans="1:9" x14ac:dyDescent="0.3">
      <c r="A1313">
        <v>534</v>
      </c>
      <c r="B1313" t="s">
        <v>58</v>
      </c>
      <c r="C1313" s="2">
        <v>17</v>
      </c>
      <c r="D1313" s="2">
        <v>29</v>
      </c>
      <c r="E1313">
        <v>1</v>
      </c>
      <c r="F1313">
        <v>10</v>
      </c>
      <c r="G1313">
        <f t="shared" si="60"/>
        <v>12</v>
      </c>
      <c r="H1313">
        <f t="shared" si="61"/>
        <v>29</v>
      </c>
      <c r="I1313" s="2">
        <f t="shared" si="62"/>
        <v>41.379310344827587</v>
      </c>
    </row>
    <row r="1314" spans="1:9" x14ac:dyDescent="0.3">
      <c r="A1314">
        <v>534</v>
      </c>
      <c r="B1314" t="s">
        <v>41</v>
      </c>
      <c r="C1314" s="2">
        <v>21</v>
      </c>
      <c r="D1314" s="2">
        <v>35</v>
      </c>
      <c r="E1314">
        <v>2</v>
      </c>
      <c r="F1314">
        <v>10</v>
      </c>
      <c r="G1314">
        <f t="shared" si="60"/>
        <v>28</v>
      </c>
      <c r="H1314">
        <f t="shared" si="61"/>
        <v>70</v>
      </c>
      <c r="I1314" s="2">
        <f t="shared" si="62"/>
        <v>40</v>
      </c>
    </row>
    <row r="1315" spans="1:9" x14ac:dyDescent="0.3">
      <c r="A1315">
        <v>535</v>
      </c>
      <c r="B1315" t="s">
        <v>30</v>
      </c>
      <c r="C1315" s="2">
        <v>25</v>
      </c>
      <c r="D1315" s="2">
        <v>40</v>
      </c>
      <c r="E1315">
        <v>3</v>
      </c>
      <c r="F1315">
        <v>48</v>
      </c>
      <c r="G1315">
        <f t="shared" si="60"/>
        <v>45</v>
      </c>
      <c r="H1315">
        <f t="shared" si="61"/>
        <v>120</v>
      </c>
      <c r="I1315" s="2">
        <f t="shared" si="62"/>
        <v>37.5</v>
      </c>
    </row>
    <row r="1316" spans="1:9" x14ac:dyDescent="0.3">
      <c r="A1316">
        <v>535</v>
      </c>
      <c r="B1316" t="s">
        <v>58</v>
      </c>
      <c r="C1316" s="2">
        <v>17</v>
      </c>
      <c r="D1316" s="2">
        <v>29</v>
      </c>
      <c r="E1316">
        <v>3</v>
      </c>
      <c r="F1316">
        <v>9</v>
      </c>
      <c r="G1316">
        <f t="shared" si="60"/>
        <v>36</v>
      </c>
      <c r="H1316">
        <f t="shared" si="61"/>
        <v>87</v>
      </c>
      <c r="I1316" s="2">
        <f t="shared" si="62"/>
        <v>41.379310344827587</v>
      </c>
    </row>
    <row r="1317" spans="1:9" x14ac:dyDescent="0.3">
      <c r="A1317">
        <v>535</v>
      </c>
      <c r="B1317" t="s">
        <v>18</v>
      </c>
      <c r="C1317" s="2">
        <v>14</v>
      </c>
      <c r="D1317" s="2">
        <v>24</v>
      </c>
      <c r="E1317">
        <v>2</v>
      </c>
      <c r="F1317">
        <v>42</v>
      </c>
      <c r="G1317">
        <f t="shared" si="60"/>
        <v>20</v>
      </c>
      <c r="H1317">
        <f t="shared" si="61"/>
        <v>48</v>
      </c>
      <c r="I1317" s="2">
        <f t="shared" si="62"/>
        <v>41.666666666666671</v>
      </c>
    </row>
    <row r="1318" spans="1:9" x14ac:dyDescent="0.3">
      <c r="A1318">
        <v>535</v>
      </c>
      <c r="B1318" t="s">
        <v>90</v>
      </c>
      <c r="C1318" s="2">
        <v>13</v>
      </c>
      <c r="D1318" s="2">
        <v>21</v>
      </c>
      <c r="E1318">
        <v>1</v>
      </c>
      <c r="F1318">
        <v>14</v>
      </c>
      <c r="G1318">
        <f t="shared" si="60"/>
        <v>8</v>
      </c>
      <c r="H1318">
        <f t="shared" si="61"/>
        <v>21</v>
      </c>
      <c r="I1318" s="2">
        <f t="shared" si="62"/>
        <v>38.095238095238095</v>
      </c>
    </row>
    <row r="1319" spans="1:9" x14ac:dyDescent="0.3">
      <c r="A1319">
        <v>536</v>
      </c>
      <c r="B1319" t="s">
        <v>71</v>
      </c>
      <c r="C1319" s="2">
        <v>10</v>
      </c>
      <c r="D1319" s="2">
        <v>18</v>
      </c>
      <c r="E1319">
        <v>1</v>
      </c>
      <c r="F1319">
        <v>29</v>
      </c>
      <c r="G1319">
        <f t="shared" si="60"/>
        <v>8</v>
      </c>
      <c r="H1319">
        <f t="shared" si="61"/>
        <v>18</v>
      </c>
      <c r="I1319" s="2">
        <f t="shared" si="62"/>
        <v>44.444444444444443</v>
      </c>
    </row>
    <row r="1320" spans="1:9" x14ac:dyDescent="0.3">
      <c r="A1320">
        <v>536</v>
      </c>
      <c r="B1320" t="s">
        <v>58</v>
      </c>
      <c r="C1320" s="2">
        <v>17</v>
      </c>
      <c r="D1320" s="2">
        <v>29</v>
      </c>
      <c r="E1320">
        <v>2</v>
      </c>
      <c r="F1320">
        <v>52</v>
      </c>
      <c r="G1320">
        <f t="shared" si="60"/>
        <v>24</v>
      </c>
      <c r="H1320">
        <f t="shared" si="61"/>
        <v>58</v>
      </c>
      <c r="I1320" s="2">
        <f t="shared" si="62"/>
        <v>41.379310344827587</v>
      </c>
    </row>
    <row r="1321" spans="1:9" x14ac:dyDescent="0.3">
      <c r="A1321">
        <v>536</v>
      </c>
      <c r="B1321" t="s">
        <v>106</v>
      </c>
      <c r="C1321" s="2">
        <v>14</v>
      </c>
      <c r="D1321" s="2">
        <v>23</v>
      </c>
      <c r="E1321">
        <v>2</v>
      </c>
      <c r="F1321">
        <v>38</v>
      </c>
      <c r="G1321">
        <f t="shared" si="60"/>
        <v>18</v>
      </c>
      <c r="H1321">
        <f t="shared" si="61"/>
        <v>46</v>
      </c>
      <c r="I1321" s="2">
        <f t="shared" si="62"/>
        <v>39.130434782608695</v>
      </c>
    </row>
    <row r="1322" spans="1:9" x14ac:dyDescent="0.3">
      <c r="A1322">
        <v>536</v>
      </c>
      <c r="B1322" t="s">
        <v>50</v>
      </c>
      <c r="C1322" s="2">
        <v>18</v>
      </c>
      <c r="D1322" s="2">
        <v>30</v>
      </c>
      <c r="E1322">
        <v>3</v>
      </c>
      <c r="F1322">
        <v>33</v>
      </c>
      <c r="G1322">
        <f t="shared" si="60"/>
        <v>36</v>
      </c>
      <c r="H1322">
        <f t="shared" si="61"/>
        <v>90</v>
      </c>
      <c r="I1322" s="2">
        <f t="shared" si="62"/>
        <v>40</v>
      </c>
    </row>
    <row r="1323" spans="1:9" x14ac:dyDescent="0.3">
      <c r="A1323">
        <v>537</v>
      </c>
      <c r="B1323" t="s">
        <v>90</v>
      </c>
      <c r="C1323" s="2">
        <v>13</v>
      </c>
      <c r="D1323" s="2">
        <v>21</v>
      </c>
      <c r="E1323">
        <v>3</v>
      </c>
      <c r="F1323">
        <v>21</v>
      </c>
      <c r="G1323">
        <f t="shared" si="60"/>
        <v>24</v>
      </c>
      <c r="H1323">
        <f t="shared" si="61"/>
        <v>63</v>
      </c>
      <c r="I1323" s="2">
        <f t="shared" si="62"/>
        <v>38.095238095238095</v>
      </c>
    </row>
    <row r="1324" spans="1:9" x14ac:dyDescent="0.3">
      <c r="A1324">
        <v>538</v>
      </c>
      <c r="B1324" t="s">
        <v>50</v>
      </c>
      <c r="C1324" s="2">
        <v>18</v>
      </c>
      <c r="D1324" s="2">
        <v>30</v>
      </c>
      <c r="E1324">
        <v>1</v>
      </c>
      <c r="F1324">
        <v>55</v>
      </c>
      <c r="G1324">
        <f t="shared" si="60"/>
        <v>12</v>
      </c>
      <c r="H1324">
        <f t="shared" si="61"/>
        <v>30</v>
      </c>
      <c r="I1324" s="2">
        <f t="shared" si="62"/>
        <v>40</v>
      </c>
    </row>
    <row r="1325" spans="1:9" x14ac:dyDescent="0.3">
      <c r="A1325">
        <v>538</v>
      </c>
      <c r="B1325" t="s">
        <v>106</v>
      </c>
      <c r="C1325" s="2">
        <v>14</v>
      </c>
      <c r="D1325" s="2">
        <v>23</v>
      </c>
      <c r="E1325">
        <v>1</v>
      </c>
      <c r="F1325">
        <v>39</v>
      </c>
      <c r="G1325">
        <f t="shared" si="60"/>
        <v>9</v>
      </c>
      <c r="H1325">
        <f t="shared" si="61"/>
        <v>23</v>
      </c>
      <c r="I1325" s="2">
        <f t="shared" si="62"/>
        <v>39.130434782608695</v>
      </c>
    </row>
    <row r="1326" spans="1:9" x14ac:dyDescent="0.3">
      <c r="A1326">
        <v>538</v>
      </c>
      <c r="B1326" t="s">
        <v>34</v>
      </c>
      <c r="C1326" s="2">
        <v>20</v>
      </c>
      <c r="D1326" s="2">
        <v>33</v>
      </c>
      <c r="E1326">
        <v>1</v>
      </c>
      <c r="F1326">
        <v>58</v>
      </c>
      <c r="G1326">
        <f t="shared" si="60"/>
        <v>13</v>
      </c>
      <c r="H1326">
        <f t="shared" si="61"/>
        <v>33</v>
      </c>
      <c r="I1326" s="2">
        <f t="shared" si="62"/>
        <v>39.393939393939391</v>
      </c>
    </row>
    <row r="1327" spans="1:9" x14ac:dyDescent="0.3">
      <c r="A1327">
        <v>538</v>
      </c>
      <c r="B1327" t="s">
        <v>55</v>
      </c>
      <c r="C1327" s="2">
        <v>16</v>
      </c>
      <c r="D1327" s="2">
        <v>28</v>
      </c>
      <c r="E1327">
        <v>2</v>
      </c>
      <c r="F1327">
        <v>46</v>
      </c>
      <c r="G1327">
        <f t="shared" si="60"/>
        <v>24</v>
      </c>
      <c r="H1327">
        <f t="shared" si="61"/>
        <v>56</v>
      </c>
      <c r="I1327" s="2">
        <f t="shared" si="62"/>
        <v>42.857142857142854</v>
      </c>
    </row>
    <row r="1328" spans="1:9" x14ac:dyDescent="0.3">
      <c r="A1328">
        <v>539</v>
      </c>
      <c r="B1328" t="s">
        <v>50</v>
      </c>
      <c r="C1328" s="2">
        <v>18</v>
      </c>
      <c r="D1328" s="2">
        <v>30</v>
      </c>
      <c r="E1328">
        <v>3</v>
      </c>
      <c r="F1328">
        <v>43</v>
      </c>
      <c r="G1328">
        <f t="shared" si="60"/>
        <v>36</v>
      </c>
      <c r="H1328">
        <f t="shared" si="61"/>
        <v>90</v>
      </c>
      <c r="I1328" s="2">
        <f t="shared" si="62"/>
        <v>40</v>
      </c>
    </row>
    <row r="1329" spans="1:9" x14ac:dyDescent="0.3">
      <c r="A1329">
        <v>539</v>
      </c>
      <c r="B1329" t="s">
        <v>102</v>
      </c>
      <c r="C1329" s="2">
        <v>16</v>
      </c>
      <c r="D1329" s="2">
        <v>27</v>
      </c>
      <c r="E1329">
        <v>1</v>
      </c>
      <c r="F1329">
        <v>40</v>
      </c>
      <c r="G1329">
        <f t="shared" si="60"/>
        <v>11</v>
      </c>
      <c r="H1329">
        <f t="shared" si="61"/>
        <v>27</v>
      </c>
      <c r="I1329" s="2">
        <f t="shared" si="62"/>
        <v>40.74074074074074</v>
      </c>
    </row>
    <row r="1330" spans="1:9" x14ac:dyDescent="0.3">
      <c r="A1330">
        <v>539</v>
      </c>
      <c r="B1330" t="s">
        <v>58</v>
      </c>
      <c r="C1330" s="2">
        <v>17</v>
      </c>
      <c r="D1330" s="2">
        <v>29</v>
      </c>
      <c r="E1330">
        <v>3</v>
      </c>
      <c r="F1330">
        <v>18</v>
      </c>
      <c r="G1330">
        <f t="shared" si="60"/>
        <v>36</v>
      </c>
      <c r="H1330">
        <f t="shared" si="61"/>
        <v>87</v>
      </c>
      <c r="I1330" s="2">
        <f t="shared" si="62"/>
        <v>41.379310344827587</v>
      </c>
    </row>
    <row r="1331" spans="1:9" x14ac:dyDescent="0.3">
      <c r="A1331">
        <v>539</v>
      </c>
      <c r="B1331" t="s">
        <v>71</v>
      </c>
      <c r="C1331" s="2">
        <v>10</v>
      </c>
      <c r="D1331" s="2">
        <v>18</v>
      </c>
      <c r="E1331">
        <v>2</v>
      </c>
      <c r="F1331">
        <v>28</v>
      </c>
      <c r="G1331">
        <f t="shared" si="60"/>
        <v>16</v>
      </c>
      <c r="H1331">
        <f t="shared" si="61"/>
        <v>36</v>
      </c>
      <c r="I1331" s="2">
        <f t="shared" si="62"/>
        <v>44.444444444444443</v>
      </c>
    </row>
    <row r="1332" spans="1:9" x14ac:dyDescent="0.3">
      <c r="A1332">
        <v>540</v>
      </c>
      <c r="B1332" t="s">
        <v>71</v>
      </c>
      <c r="C1332" s="2">
        <v>10</v>
      </c>
      <c r="D1332" s="2">
        <v>18</v>
      </c>
      <c r="E1332">
        <v>3</v>
      </c>
      <c r="F1332">
        <v>47</v>
      </c>
      <c r="G1332">
        <f t="shared" si="60"/>
        <v>24</v>
      </c>
      <c r="H1332">
        <f t="shared" si="61"/>
        <v>54</v>
      </c>
      <c r="I1332" s="2">
        <f t="shared" si="62"/>
        <v>44.444444444444443</v>
      </c>
    </row>
    <row r="1333" spans="1:9" x14ac:dyDescent="0.3">
      <c r="A1333">
        <v>540</v>
      </c>
      <c r="B1333" t="s">
        <v>41</v>
      </c>
      <c r="C1333" s="2">
        <v>21</v>
      </c>
      <c r="D1333" s="2">
        <v>35</v>
      </c>
      <c r="E1333">
        <v>2</v>
      </c>
      <c r="F1333">
        <v>35</v>
      </c>
      <c r="G1333">
        <f t="shared" si="60"/>
        <v>28</v>
      </c>
      <c r="H1333">
        <f t="shared" si="61"/>
        <v>70</v>
      </c>
      <c r="I1333" s="2">
        <f t="shared" si="62"/>
        <v>40</v>
      </c>
    </row>
    <row r="1334" spans="1:9" x14ac:dyDescent="0.3">
      <c r="A1334">
        <v>541</v>
      </c>
      <c r="B1334" t="s">
        <v>38</v>
      </c>
      <c r="C1334" s="2">
        <v>11</v>
      </c>
      <c r="D1334" s="2">
        <v>19</v>
      </c>
      <c r="E1334">
        <v>2</v>
      </c>
      <c r="F1334">
        <v>31</v>
      </c>
      <c r="G1334">
        <f t="shared" si="60"/>
        <v>16</v>
      </c>
      <c r="H1334">
        <f t="shared" si="61"/>
        <v>38</v>
      </c>
      <c r="I1334" s="2">
        <f t="shared" si="62"/>
        <v>42.105263157894733</v>
      </c>
    </row>
    <row r="1335" spans="1:9" x14ac:dyDescent="0.3">
      <c r="A1335">
        <v>541</v>
      </c>
      <c r="B1335" t="s">
        <v>34</v>
      </c>
      <c r="C1335" s="2">
        <v>20</v>
      </c>
      <c r="D1335" s="2">
        <v>33</v>
      </c>
      <c r="E1335">
        <v>2</v>
      </c>
      <c r="F1335">
        <v>21</v>
      </c>
      <c r="G1335">
        <f t="shared" si="60"/>
        <v>26</v>
      </c>
      <c r="H1335">
        <f t="shared" si="61"/>
        <v>66</v>
      </c>
      <c r="I1335" s="2">
        <f t="shared" si="62"/>
        <v>39.393939393939391</v>
      </c>
    </row>
    <row r="1336" spans="1:9" x14ac:dyDescent="0.3">
      <c r="A1336">
        <v>541</v>
      </c>
      <c r="B1336" t="s">
        <v>58</v>
      </c>
      <c r="C1336" s="2">
        <v>17</v>
      </c>
      <c r="D1336" s="2">
        <v>29</v>
      </c>
      <c r="E1336">
        <v>1</v>
      </c>
      <c r="F1336">
        <v>35</v>
      </c>
      <c r="G1336">
        <f t="shared" si="60"/>
        <v>12</v>
      </c>
      <c r="H1336">
        <f t="shared" si="61"/>
        <v>29</v>
      </c>
      <c r="I1336" s="2">
        <f t="shared" si="62"/>
        <v>41.379310344827587</v>
      </c>
    </row>
    <row r="1337" spans="1:9" x14ac:dyDescent="0.3">
      <c r="A1337">
        <v>541</v>
      </c>
      <c r="B1337" t="s">
        <v>106</v>
      </c>
      <c r="C1337" s="2">
        <v>14</v>
      </c>
      <c r="D1337" s="2">
        <v>23</v>
      </c>
      <c r="E1337">
        <v>3</v>
      </c>
      <c r="F1337">
        <v>37</v>
      </c>
      <c r="G1337">
        <f t="shared" si="60"/>
        <v>27</v>
      </c>
      <c r="H1337">
        <f t="shared" si="61"/>
        <v>69</v>
      </c>
      <c r="I1337" s="2">
        <f t="shared" si="62"/>
        <v>39.130434782608695</v>
      </c>
    </row>
    <row r="1338" spans="1:9" x14ac:dyDescent="0.3">
      <c r="A1338">
        <v>542</v>
      </c>
      <c r="B1338" t="s">
        <v>53</v>
      </c>
      <c r="C1338" s="2">
        <v>20</v>
      </c>
      <c r="D1338" s="2">
        <v>34</v>
      </c>
      <c r="E1338">
        <v>2</v>
      </c>
      <c r="F1338">
        <v>17</v>
      </c>
      <c r="G1338">
        <f t="shared" si="60"/>
        <v>28</v>
      </c>
      <c r="H1338">
        <f t="shared" si="61"/>
        <v>68</v>
      </c>
      <c r="I1338" s="2">
        <f t="shared" si="62"/>
        <v>41.17647058823529</v>
      </c>
    </row>
    <row r="1339" spans="1:9" x14ac:dyDescent="0.3">
      <c r="A1339">
        <v>542</v>
      </c>
      <c r="B1339" t="s">
        <v>74</v>
      </c>
      <c r="C1339" s="2">
        <v>15</v>
      </c>
      <c r="D1339" s="2">
        <v>26</v>
      </c>
      <c r="E1339">
        <v>1</v>
      </c>
      <c r="F1339">
        <v>46</v>
      </c>
      <c r="G1339">
        <f t="shared" si="60"/>
        <v>11</v>
      </c>
      <c r="H1339">
        <f t="shared" si="61"/>
        <v>26</v>
      </c>
      <c r="I1339" s="2">
        <f t="shared" si="62"/>
        <v>42.307692307692307</v>
      </c>
    </row>
    <row r="1340" spans="1:9" x14ac:dyDescent="0.3">
      <c r="A1340">
        <v>542</v>
      </c>
      <c r="B1340" t="s">
        <v>102</v>
      </c>
      <c r="C1340" s="2">
        <v>16</v>
      </c>
      <c r="D1340" s="2">
        <v>27</v>
      </c>
      <c r="E1340">
        <v>2</v>
      </c>
      <c r="F1340">
        <v>52</v>
      </c>
      <c r="G1340">
        <f t="shared" si="60"/>
        <v>22</v>
      </c>
      <c r="H1340">
        <f t="shared" si="61"/>
        <v>54</v>
      </c>
      <c r="I1340" s="2">
        <f t="shared" si="62"/>
        <v>40.74074074074074</v>
      </c>
    </row>
    <row r="1341" spans="1:9" x14ac:dyDescent="0.3">
      <c r="A1341">
        <v>543</v>
      </c>
      <c r="B1341" t="s">
        <v>55</v>
      </c>
      <c r="C1341" s="2">
        <v>16</v>
      </c>
      <c r="D1341" s="2">
        <v>28</v>
      </c>
      <c r="E1341">
        <v>2</v>
      </c>
      <c r="F1341">
        <v>27</v>
      </c>
      <c r="G1341">
        <f t="shared" si="60"/>
        <v>24</v>
      </c>
      <c r="H1341">
        <f t="shared" si="61"/>
        <v>56</v>
      </c>
      <c r="I1341" s="2">
        <f t="shared" si="62"/>
        <v>42.857142857142854</v>
      </c>
    </row>
    <row r="1342" spans="1:9" x14ac:dyDescent="0.3">
      <c r="A1342">
        <v>543</v>
      </c>
      <c r="B1342" t="s">
        <v>102</v>
      </c>
      <c r="C1342" s="2">
        <v>16</v>
      </c>
      <c r="D1342" s="2">
        <v>27</v>
      </c>
      <c r="E1342">
        <v>2</v>
      </c>
      <c r="F1342">
        <v>5</v>
      </c>
      <c r="G1342">
        <f t="shared" si="60"/>
        <v>22</v>
      </c>
      <c r="H1342">
        <f t="shared" si="61"/>
        <v>54</v>
      </c>
      <c r="I1342" s="2">
        <f t="shared" si="62"/>
        <v>40.74074074074074</v>
      </c>
    </row>
    <row r="1343" spans="1:9" x14ac:dyDescent="0.3">
      <c r="A1343">
        <v>543</v>
      </c>
      <c r="B1343" t="s">
        <v>45</v>
      </c>
      <c r="C1343" s="2">
        <v>19</v>
      </c>
      <c r="D1343" s="2">
        <v>32</v>
      </c>
      <c r="E1343">
        <v>3</v>
      </c>
      <c r="F1343">
        <v>42</v>
      </c>
      <c r="G1343">
        <f t="shared" si="60"/>
        <v>39</v>
      </c>
      <c r="H1343">
        <f t="shared" si="61"/>
        <v>96</v>
      </c>
      <c r="I1343" s="2">
        <f t="shared" si="62"/>
        <v>40.625</v>
      </c>
    </row>
    <row r="1344" spans="1:9" x14ac:dyDescent="0.3">
      <c r="A1344">
        <v>544</v>
      </c>
      <c r="B1344" t="s">
        <v>41</v>
      </c>
      <c r="C1344" s="2">
        <v>21</v>
      </c>
      <c r="D1344" s="2">
        <v>35</v>
      </c>
      <c r="E1344">
        <v>2</v>
      </c>
      <c r="F1344">
        <v>48</v>
      </c>
      <c r="G1344">
        <f t="shared" si="60"/>
        <v>28</v>
      </c>
      <c r="H1344">
        <f t="shared" si="61"/>
        <v>70</v>
      </c>
      <c r="I1344" s="2">
        <f t="shared" si="62"/>
        <v>40</v>
      </c>
    </row>
    <row r="1345" spans="1:9" x14ac:dyDescent="0.3">
      <c r="A1345">
        <v>545</v>
      </c>
      <c r="B1345" t="s">
        <v>34</v>
      </c>
      <c r="C1345" s="2">
        <v>20</v>
      </c>
      <c r="D1345" s="2">
        <v>33</v>
      </c>
      <c r="E1345">
        <v>3</v>
      </c>
      <c r="F1345">
        <v>57</v>
      </c>
      <c r="G1345">
        <f t="shared" si="60"/>
        <v>39</v>
      </c>
      <c r="H1345">
        <f t="shared" si="61"/>
        <v>99</v>
      </c>
      <c r="I1345" s="2">
        <f t="shared" si="62"/>
        <v>39.393939393939391</v>
      </c>
    </row>
    <row r="1346" spans="1:9" x14ac:dyDescent="0.3">
      <c r="A1346">
        <v>545</v>
      </c>
      <c r="B1346" t="s">
        <v>24</v>
      </c>
      <c r="C1346" s="2">
        <v>19</v>
      </c>
      <c r="D1346" s="2">
        <v>31</v>
      </c>
      <c r="E1346">
        <v>1</v>
      </c>
      <c r="F1346">
        <v>42</v>
      </c>
      <c r="G1346">
        <f t="shared" ref="G1346:G1409" si="63">SUM(D1346-C1346)*E1346</f>
        <v>12</v>
      </c>
      <c r="H1346">
        <f t="shared" ref="H1346:H1409" si="64">(D1346*E1346)</f>
        <v>31</v>
      </c>
      <c r="I1346" s="2">
        <f t="shared" ref="I1346:I1409" si="65">(G1346/H1346*100)</f>
        <v>38.70967741935484</v>
      </c>
    </row>
    <row r="1347" spans="1:9" x14ac:dyDescent="0.3">
      <c r="A1347">
        <v>546</v>
      </c>
      <c r="B1347" t="s">
        <v>45</v>
      </c>
      <c r="C1347" s="2">
        <v>19</v>
      </c>
      <c r="D1347" s="2">
        <v>32</v>
      </c>
      <c r="E1347">
        <v>2</v>
      </c>
      <c r="F1347">
        <v>33</v>
      </c>
      <c r="G1347">
        <f t="shared" si="63"/>
        <v>26</v>
      </c>
      <c r="H1347">
        <f t="shared" si="64"/>
        <v>64</v>
      </c>
      <c r="I1347" s="2">
        <f t="shared" si="65"/>
        <v>40.625</v>
      </c>
    </row>
    <row r="1348" spans="1:9" x14ac:dyDescent="0.3">
      <c r="A1348">
        <v>546</v>
      </c>
      <c r="B1348" t="s">
        <v>55</v>
      </c>
      <c r="C1348" s="2">
        <v>16</v>
      </c>
      <c r="D1348" s="2">
        <v>28</v>
      </c>
      <c r="E1348">
        <v>1</v>
      </c>
      <c r="F1348">
        <v>58</v>
      </c>
      <c r="G1348">
        <f t="shared" si="63"/>
        <v>12</v>
      </c>
      <c r="H1348">
        <f t="shared" si="64"/>
        <v>28</v>
      </c>
      <c r="I1348" s="2">
        <f t="shared" si="65"/>
        <v>42.857142857142854</v>
      </c>
    </row>
    <row r="1349" spans="1:9" x14ac:dyDescent="0.3">
      <c r="A1349">
        <v>547</v>
      </c>
      <c r="B1349" t="s">
        <v>24</v>
      </c>
      <c r="C1349" s="2">
        <v>19</v>
      </c>
      <c r="D1349" s="2">
        <v>31</v>
      </c>
      <c r="E1349">
        <v>3</v>
      </c>
      <c r="F1349">
        <v>13</v>
      </c>
      <c r="G1349">
        <f t="shared" si="63"/>
        <v>36</v>
      </c>
      <c r="H1349">
        <f t="shared" si="64"/>
        <v>93</v>
      </c>
      <c r="I1349" s="2">
        <f t="shared" si="65"/>
        <v>38.70967741935484</v>
      </c>
    </row>
    <row r="1350" spans="1:9" x14ac:dyDescent="0.3">
      <c r="A1350">
        <v>547</v>
      </c>
      <c r="B1350" t="s">
        <v>34</v>
      </c>
      <c r="C1350" s="2">
        <v>20</v>
      </c>
      <c r="D1350" s="2">
        <v>33</v>
      </c>
      <c r="E1350">
        <v>3</v>
      </c>
      <c r="F1350">
        <v>54</v>
      </c>
      <c r="G1350">
        <f t="shared" si="63"/>
        <v>39</v>
      </c>
      <c r="H1350">
        <f t="shared" si="64"/>
        <v>99</v>
      </c>
      <c r="I1350" s="2">
        <f t="shared" si="65"/>
        <v>39.393939393939391</v>
      </c>
    </row>
    <row r="1351" spans="1:9" x14ac:dyDescent="0.3">
      <c r="A1351">
        <v>547</v>
      </c>
      <c r="B1351" t="s">
        <v>41</v>
      </c>
      <c r="C1351" s="2">
        <v>21</v>
      </c>
      <c r="D1351" s="2">
        <v>35</v>
      </c>
      <c r="E1351">
        <v>1</v>
      </c>
      <c r="F1351">
        <v>30</v>
      </c>
      <c r="G1351">
        <f t="shared" si="63"/>
        <v>14</v>
      </c>
      <c r="H1351">
        <f t="shared" si="64"/>
        <v>35</v>
      </c>
      <c r="I1351" s="2">
        <f t="shared" si="65"/>
        <v>40</v>
      </c>
    </row>
    <row r="1352" spans="1:9" x14ac:dyDescent="0.3">
      <c r="A1352">
        <v>548</v>
      </c>
      <c r="B1352" t="s">
        <v>53</v>
      </c>
      <c r="C1352" s="2">
        <v>20</v>
      </c>
      <c r="D1352" s="2">
        <v>34</v>
      </c>
      <c r="E1352">
        <v>1</v>
      </c>
      <c r="F1352">
        <v>58</v>
      </c>
      <c r="G1352">
        <f t="shared" si="63"/>
        <v>14</v>
      </c>
      <c r="H1352">
        <f t="shared" si="64"/>
        <v>34</v>
      </c>
      <c r="I1352" s="2">
        <f t="shared" si="65"/>
        <v>41.17647058823529</v>
      </c>
    </row>
    <row r="1353" spans="1:9" x14ac:dyDescent="0.3">
      <c r="A1353">
        <v>548</v>
      </c>
      <c r="B1353" t="s">
        <v>24</v>
      </c>
      <c r="C1353" s="2">
        <v>19</v>
      </c>
      <c r="D1353" s="2">
        <v>31</v>
      </c>
      <c r="E1353">
        <v>2</v>
      </c>
      <c r="F1353">
        <v>48</v>
      </c>
      <c r="G1353">
        <f t="shared" si="63"/>
        <v>24</v>
      </c>
      <c r="H1353">
        <f t="shared" si="64"/>
        <v>62</v>
      </c>
      <c r="I1353" s="2">
        <f t="shared" si="65"/>
        <v>38.70967741935484</v>
      </c>
    </row>
    <row r="1354" spans="1:9" x14ac:dyDescent="0.3">
      <c r="A1354">
        <v>549</v>
      </c>
      <c r="B1354" t="s">
        <v>81</v>
      </c>
      <c r="C1354" s="2">
        <v>15</v>
      </c>
      <c r="D1354" s="2">
        <v>25</v>
      </c>
      <c r="E1354">
        <v>1</v>
      </c>
      <c r="F1354">
        <v>19</v>
      </c>
      <c r="G1354">
        <f t="shared" si="63"/>
        <v>10</v>
      </c>
      <c r="H1354">
        <f t="shared" si="64"/>
        <v>25</v>
      </c>
      <c r="I1354" s="2">
        <f t="shared" si="65"/>
        <v>40</v>
      </c>
    </row>
    <row r="1355" spans="1:9" x14ac:dyDescent="0.3">
      <c r="A1355">
        <v>549</v>
      </c>
      <c r="B1355" t="s">
        <v>41</v>
      </c>
      <c r="C1355" s="2">
        <v>21</v>
      </c>
      <c r="D1355" s="2">
        <v>35</v>
      </c>
      <c r="E1355">
        <v>1</v>
      </c>
      <c r="F1355">
        <v>20</v>
      </c>
      <c r="G1355">
        <f t="shared" si="63"/>
        <v>14</v>
      </c>
      <c r="H1355">
        <f t="shared" si="64"/>
        <v>35</v>
      </c>
      <c r="I1355" s="2">
        <f t="shared" si="65"/>
        <v>40</v>
      </c>
    </row>
    <row r="1356" spans="1:9" x14ac:dyDescent="0.3">
      <c r="A1356">
        <v>549</v>
      </c>
      <c r="B1356" t="s">
        <v>53</v>
      </c>
      <c r="C1356" s="2">
        <v>20</v>
      </c>
      <c r="D1356" s="2">
        <v>34</v>
      </c>
      <c r="E1356">
        <v>3</v>
      </c>
      <c r="F1356">
        <v>59</v>
      </c>
      <c r="G1356">
        <f t="shared" si="63"/>
        <v>42</v>
      </c>
      <c r="H1356">
        <f t="shared" si="64"/>
        <v>102</v>
      </c>
      <c r="I1356" s="2">
        <f t="shared" si="65"/>
        <v>41.17647058823529</v>
      </c>
    </row>
    <row r="1357" spans="1:9" x14ac:dyDescent="0.3">
      <c r="A1357">
        <v>550</v>
      </c>
      <c r="B1357" t="s">
        <v>50</v>
      </c>
      <c r="C1357" s="2">
        <v>18</v>
      </c>
      <c r="D1357" s="2">
        <v>30</v>
      </c>
      <c r="E1357">
        <v>2</v>
      </c>
      <c r="F1357">
        <v>28</v>
      </c>
      <c r="G1357">
        <f t="shared" si="63"/>
        <v>24</v>
      </c>
      <c r="H1357">
        <f t="shared" si="64"/>
        <v>60</v>
      </c>
      <c r="I1357" s="2">
        <f t="shared" si="65"/>
        <v>40</v>
      </c>
    </row>
    <row r="1358" spans="1:9" x14ac:dyDescent="0.3">
      <c r="A1358">
        <v>550</v>
      </c>
      <c r="B1358" t="s">
        <v>18</v>
      </c>
      <c r="C1358" s="2">
        <v>14</v>
      </c>
      <c r="D1358" s="2">
        <v>24</v>
      </c>
      <c r="E1358">
        <v>1</v>
      </c>
      <c r="F1358">
        <v>5</v>
      </c>
      <c r="G1358">
        <f t="shared" si="63"/>
        <v>10</v>
      </c>
      <c r="H1358">
        <f t="shared" si="64"/>
        <v>24</v>
      </c>
      <c r="I1358" s="2">
        <f t="shared" si="65"/>
        <v>41.666666666666671</v>
      </c>
    </row>
    <row r="1359" spans="1:9" x14ac:dyDescent="0.3">
      <c r="A1359">
        <v>550</v>
      </c>
      <c r="B1359" t="s">
        <v>60</v>
      </c>
      <c r="C1359" s="2">
        <v>12</v>
      </c>
      <c r="D1359" s="2">
        <v>20</v>
      </c>
      <c r="E1359">
        <v>2</v>
      </c>
      <c r="F1359">
        <v>24</v>
      </c>
      <c r="G1359">
        <f t="shared" si="63"/>
        <v>16</v>
      </c>
      <c r="H1359">
        <f t="shared" si="64"/>
        <v>40</v>
      </c>
      <c r="I1359" s="2">
        <f t="shared" si="65"/>
        <v>40</v>
      </c>
    </row>
    <row r="1360" spans="1:9" x14ac:dyDescent="0.3">
      <c r="A1360">
        <v>551</v>
      </c>
      <c r="B1360" t="s">
        <v>50</v>
      </c>
      <c r="C1360" s="2">
        <v>18</v>
      </c>
      <c r="D1360" s="2">
        <v>30</v>
      </c>
      <c r="E1360">
        <v>1</v>
      </c>
      <c r="F1360">
        <v>32</v>
      </c>
      <c r="G1360">
        <f t="shared" si="63"/>
        <v>12</v>
      </c>
      <c r="H1360">
        <f t="shared" si="64"/>
        <v>30</v>
      </c>
      <c r="I1360" s="2">
        <f t="shared" si="65"/>
        <v>40</v>
      </c>
    </row>
    <row r="1361" spans="1:9" x14ac:dyDescent="0.3">
      <c r="A1361">
        <v>551</v>
      </c>
      <c r="B1361" t="s">
        <v>60</v>
      </c>
      <c r="C1361" s="2">
        <v>12</v>
      </c>
      <c r="D1361" s="2">
        <v>20</v>
      </c>
      <c r="E1361">
        <v>3</v>
      </c>
      <c r="F1361">
        <v>11</v>
      </c>
      <c r="G1361">
        <f t="shared" si="63"/>
        <v>24</v>
      </c>
      <c r="H1361">
        <f t="shared" si="64"/>
        <v>60</v>
      </c>
      <c r="I1361" s="2">
        <f t="shared" si="65"/>
        <v>40</v>
      </c>
    </row>
    <row r="1362" spans="1:9" x14ac:dyDescent="0.3">
      <c r="A1362">
        <v>551</v>
      </c>
      <c r="B1362" t="s">
        <v>71</v>
      </c>
      <c r="C1362" s="2">
        <v>10</v>
      </c>
      <c r="D1362" s="2">
        <v>18</v>
      </c>
      <c r="E1362">
        <v>1</v>
      </c>
      <c r="F1362">
        <v>29</v>
      </c>
      <c r="G1362">
        <f t="shared" si="63"/>
        <v>8</v>
      </c>
      <c r="H1362">
        <f t="shared" si="64"/>
        <v>18</v>
      </c>
      <c r="I1362" s="2">
        <f t="shared" si="65"/>
        <v>44.444444444444443</v>
      </c>
    </row>
    <row r="1363" spans="1:9" x14ac:dyDescent="0.3">
      <c r="A1363">
        <v>551</v>
      </c>
      <c r="B1363" t="s">
        <v>90</v>
      </c>
      <c r="C1363" s="2">
        <v>13</v>
      </c>
      <c r="D1363" s="2">
        <v>21</v>
      </c>
      <c r="E1363">
        <v>3</v>
      </c>
      <c r="F1363">
        <v>51</v>
      </c>
      <c r="G1363">
        <f t="shared" si="63"/>
        <v>24</v>
      </c>
      <c r="H1363">
        <f t="shared" si="64"/>
        <v>63</v>
      </c>
      <c r="I1363" s="2">
        <f t="shared" si="65"/>
        <v>38.095238095238095</v>
      </c>
    </row>
    <row r="1364" spans="1:9" x14ac:dyDescent="0.3">
      <c r="A1364">
        <v>552</v>
      </c>
      <c r="B1364" t="s">
        <v>30</v>
      </c>
      <c r="C1364" s="2">
        <v>25</v>
      </c>
      <c r="D1364" s="2">
        <v>40</v>
      </c>
      <c r="E1364">
        <v>3</v>
      </c>
      <c r="F1364">
        <v>26</v>
      </c>
      <c r="G1364">
        <f t="shared" si="63"/>
        <v>45</v>
      </c>
      <c r="H1364">
        <f t="shared" si="64"/>
        <v>120</v>
      </c>
      <c r="I1364" s="2">
        <f t="shared" si="65"/>
        <v>37.5</v>
      </c>
    </row>
    <row r="1365" spans="1:9" x14ac:dyDescent="0.3">
      <c r="A1365">
        <v>552</v>
      </c>
      <c r="B1365" t="s">
        <v>90</v>
      </c>
      <c r="C1365" s="2">
        <v>13</v>
      </c>
      <c r="D1365" s="2">
        <v>21</v>
      </c>
      <c r="E1365">
        <v>3</v>
      </c>
      <c r="F1365">
        <v>57</v>
      </c>
      <c r="G1365">
        <f t="shared" si="63"/>
        <v>24</v>
      </c>
      <c r="H1365">
        <f t="shared" si="64"/>
        <v>63</v>
      </c>
      <c r="I1365" s="2">
        <f t="shared" si="65"/>
        <v>38.095238095238095</v>
      </c>
    </row>
    <row r="1366" spans="1:9" x14ac:dyDescent="0.3">
      <c r="A1366">
        <v>552</v>
      </c>
      <c r="B1366" t="s">
        <v>60</v>
      </c>
      <c r="C1366" s="2">
        <v>12</v>
      </c>
      <c r="D1366" s="2">
        <v>20</v>
      </c>
      <c r="E1366">
        <v>3</v>
      </c>
      <c r="F1366">
        <v>32</v>
      </c>
      <c r="G1366">
        <f t="shared" si="63"/>
        <v>24</v>
      </c>
      <c r="H1366">
        <f t="shared" si="64"/>
        <v>60</v>
      </c>
      <c r="I1366" s="2">
        <f t="shared" si="65"/>
        <v>40</v>
      </c>
    </row>
    <row r="1367" spans="1:9" x14ac:dyDescent="0.3">
      <c r="A1367">
        <v>553</v>
      </c>
      <c r="B1367" t="s">
        <v>50</v>
      </c>
      <c r="C1367" s="2">
        <v>18</v>
      </c>
      <c r="D1367" s="2">
        <v>30</v>
      </c>
      <c r="E1367">
        <v>3</v>
      </c>
      <c r="F1367">
        <v>26</v>
      </c>
      <c r="G1367">
        <f t="shared" si="63"/>
        <v>36</v>
      </c>
      <c r="H1367">
        <f t="shared" si="64"/>
        <v>90</v>
      </c>
      <c r="I1367" s="2">
        <f t="shared" si="65"/>
        <v>40</v>
      </c>
    </row>
    <row r="1368" spans="1:9" x14ac:dyDescent="0.3">
      <c r="A1368">
        <v>553</v>
      </c>
      <c r="B1368" t="s">
        <v>81</v>
      </c>
      <c r="C1368" s="2">
        <v>15</v>
      </c>
      <c r="D1368" s="2">
        <v>25</v>
      </c>
      <c r="E1368">
        <v>2</v>
      </c>
      <c r="F1368">
        <v>56</v>
      </c>
      <c r="G1368">
        <f t="shared" si="63"/>
        <v>20</v>
      </c>
      <c r="H1368">
        <f t="shared" si="64"/>
        <v>50</v>
      </c>
      <c r="I1368" s="2">
        <f t="shared" si="65"/>
        <v>40</v>
      </c>
    </row>
    <row r="1369" spans="1:9" x14ac:dyDescent="0.3">
      <c r="A1369">
        <v>553</v>
      </c>
      <c r="B1369" t="s">
        <v>47</v>
      </c>
      <c r="C1369" s="2">
        <v>13</v>
      </c>
      <c r="D1369" s="2">
        <v>22</v>
      </c>
      <c r="E1369">
        <v>2</v>
      </c>
      <c r="F1369">
        <v>54</v>
      </c>
      <c r="G1369">
        <f t="shared" si="63"/>
        <v>18</v>
      </c>
      <c r="H1369">
        <f t="shared" si="64"/>
        <v>44</v>
      </c>
      <c r="I1369" s="2">
        <f t="shared" si="65"/>
        <v>40.909090909090914</v>
      </c>
    </row>
    <row r="1370" spans="1:9" x14ac:dyDescent="0.3">
      <c r="A1370">
        <v>553</v>
      </c>
      <c r="B1370" t="s">
        <v>38</v>
      </c>
      <c r="C1370" s="2">
        <v>11</v>
      </c>
      <c r="D1370" s="2">
        <v>19</v>
      </c>
      <c r="E1370">
        <v>1</v>
      </c>
      <c r="F1370">
        <v>42</v>
      </c>
      <c r="G1370">
        <f t="shared" si="63"/>
        <v>8</v>
      </c>
      <c r="H1370">
        <f t="shared" si="64"/>
        <v>19</v>
      </c>
      <c r="I1370" s="2">
        <f t="shared" si="65"/>
        <v>42.105263157894733</v>
      </c>
    </row>
    <row r="1371" spans="1:9" x14ac:dyDescent="0.3">
      <c r="A1371">
        <v>554</v>
      </c>
      <c r="B1371" t="s">
        <v>106</v>
      </c>
      <c r="C1371" s="2">
        <v>14</v>
      </c>
      <c r="D1371" s="2">
        <v>23</v>
      </c>
      <c r="E1371">
        <v>2</v>
      </c>
      <c r="F1371">
        <v>55</v>
      </c>
      <c r="G1371">
        <f t="shared" si="63"/>
        <v>18</v>
      </c>
      <c r="H1371">
        <f t="shared" si="64"/>
        <v>46</v>
      </c>
      <c r="I1371" s="2">
        <f t="shared" si="65"/>
        <v>39.130434782608695</v>
      </c>
    </row>
    <row r="1372" spans="1:9" x14ac:dyDescent="0.3">
      <c r="A1372">
        <v>554</v>
      </c>
      <c r="B1372" t="s">
        <v>30</v>
      </c>
      <c r="C1372" s="2">
        <v>25</v>
      </c>
      <c r="D1372" s="2">
        <v>40</v>
      </c>
      <c r="E1372">
        <v>3</v>
      </c>
      <c r="F1372">
        <v>16</v>
      </c>
      <c r="G1372">
        <f t="shared" si="63"/>
        <v>45</v>
      </c>
      <c r="H1372">
        <f t="shared" si="64"/>
        <v>120</v>
      </c>
      <c r="I1372" s="2">
        <f t="shared" si="65"/>
        <v>37.5</v>
      </c>
    </row>
    <row r="1373" spans="1:9" x14ac:dyDescent="0.3">
      <c r="A1373">
        <v>555</v>
      </c>
      <c r="B1373" t="s">
        <v>50</v>
      </c>
      <c r="C1373" s="2">
        <v>18</v>
      </c>
      <c r="D1373" s="2">
        <v>30</v>
      </c>
      <c r="E1373">
        <v>1</v>
      </c>
      <c r="F1373">
        <v>46</v>
      </c>
      <c r="G1373">
        <f t="shared" si="63"/>
        <v>12</v>
      </c>
      <c r="H1373">
        <f t="shared" si="64"/>
        <v>30</v>
      </c>
      <c r="I1373" s="2">
        <f t="shared" si="65"/>
        <v>40</v>
      </c>
    </row>
    <row r="1374" spans="1:9" x14ac:dyDescent="0.3">
      <c r="A1374">
        <v>556</v>
      </c>
      <c r="B1374" t="s">
        <v>47</v>
      </c>
      <c r="C1374" s="2">
        <v>13</v>
      </c>
      <c r="D1374" s="2">
        <v>22</v>
      </c>
      <c r="E1374">
        <v>1</v>
      </c>
      <c r="F1374">
        <v>36</v>
      </c>
      <c r="G1374">
        <f t="shared" si="63"/>
        <v>9</v>
      </c>
      <c r="H1374">
        <f t="shared" si="64"/>
        <v>22</v>
      </c>
      <c r="I1374" s="2">
        <f t="shared" si="65"/>
        <v>40.909090909090914</v>
      </c>
    </row>
    <row r="1375" spans="1:9" x14ac:dyDescent="0.3">
      <c r="A1375">
        <v>556</v>
      </c>
      <c r="B1375" t="s">
        <v>71</v>
      </c>
      <c r="C1375" s="2">
        <v>10</v>
      </c>
      <c r="D1375" s="2">
        <v>18</v>
      </c>
      <c r="E1375">
        <v>3</v>
      </c>
      <c r="F1375">
        <v>30</v>
      </c>
      <c r="G1375">
        <f t="shared" si="63"/>
        <v>24</v>
      </c>
      <c r="H1375">
        <f t="shared" si="64"/>
        <v>54</v>
      </c>
      <c r="I1375" s="2">
        <f t="shared" si="65"/>
        <v>44.444444444444443</v>
      </c>
    </row>
    <row r="1376" spans="1:9" x14ac:dyDescent="0.3">
      <c r="A1376">
        <v>557</v>
      </c>
      <c r="B1376" t="s">
        <v>45</v>
      </c>
      <c r="C1376" s="2">
        <v>19</v>
      </c>
      <c r="D1376" s="2">
        <v>32</v>
      </c>
      <c r="E1376">
        <v>2</v>
      </c>
      <c r="F1376">
        <v>47</v>
      </c>
      <c r="G1376">
        <f t="shared" si="63"/>
        <v>26</v>
      </c>
      <c r="H1376">
        <f t="shared" si="64"/>
        <v>64</v>
      </c>
      <c r="I1376" s="2">
        <f t="shared" si="65"/>
        <v>40.625</v>
      </c>
    </row>
    <row r="1377" spans="1:9" x14ac:dyDescent="0.3">
      <c r="A1377">
        <v>557</v>
      </c>
      <c r="B1377" t="s">
        <v>90</v>
      </c>
      <c r="C1377" s="2">
        <v>13</v>
      </c>
      <c r="D1377" s="2">
        <v>21</v>
      </c>
      <c r="E1377">
        <v>3</v>
      </c>
      <c r="F1377">
        <v>22</v>
      </c>
      <c r="G1377">
        <f t="shared" si="63"/>
        <v>24</v>
      </c>
      <c r="H1377">
        <f t="shared" si="64"/>
        <v>63</v>
      </c>
      <c r="I1377" s="2">
        <f t="shared" si="65"/>
        <v>38.095238095238095</v>
      </c>
    </row>
    <row r="1378" spans="1:9" x14ac:dyDescent="0.3">
      <c r="A1378">
        <v>557</v>
      </c>
      <c r="B1378" t="s">
        <v>81</v>
      </c>
      <c r="C1378" s="2">
        <v>15</v>
      </c>
      <c r="D1378" s="2">
        <v>25</v>
      </c>
      <c r="E1378">
        <v>2</v>
      </c>
      <c r="F1378">
        <v>38</v>
      </c>
      <c r="G1378">
        <f t="shared" si="63"/>
        <v>20</v>
      </c>
      <c r="H1378">
        <f t="shared" si="64"/>
        <v>50</v>
      </c>
      <c r="I1378" s="2">
        <f t="shared" si="65"/>
        <v>40</v>
      </c>
    </row>
    <row r="1379" spans="1:9" x14ac:dyDescent="0.3">
      <c r="A1379">
        <v>558</v>
      </c>
      <c r="B1379" t="s">
        <v>45</v>
      </c>
      <c r="C1379" s="2">
        <v>19</v>
      </c>
      <c r="D1379" s="2">
        <v>32</v>
      </c>
      <c r="E1379">
        <v>3</v>
      </c>
      <c r="F1379">
        <v>56</v>
      </c>
      <c r="G1379">
        <f t="shared" si="63"/>
        <v>39</v>
      </c>
      <c r="H1379">
        <f t="shared" si="64"/>
        <v>96</v>
      </c>
      <c r="I1379" s="2">
        <f t="shared" si="65"/>
        <v>40.625</v>
      </c>
    </row>
    <row r="1380" spans="1:9" x14ac:dyDescent="0.3">
      <c r="A1380">
        <v>558</v>
      </c>
      <c r="B1380" t="s">
        <v>81</v>
      </c>
      <c r="C1380" s="2">
        <v>15</v>
      </c>
      <c r="D1380" s="2">
        <v>25</v>
      </c>
      <c r="E1380">
        <v>2</v>
      </c>
      <c r="F1380">
        <v>54</v>
      </c>
      <c r="G1380">
        <f t="shared" si="63"/>
        <v>20</v>
      </c>
      <c r="H1380">
        <f t="shared" si="64"/>
        <v>50</v>
      </c>
      <c r="I1380" s="2">
        <f t="shared" si="65"/>
        <v>40</v>
      </c>
    </row>
    <row r="1381" spans="1:9" x14ac:dyDescent="0.3">
      <c r="A1381">
        <v>558</v>
      </c>
      <c r="B1381" t="s">
        <v>34</v>
      </c>
      <c r="C1381" s="2">
        <v>20</v>
      </c>
      <c r="D1381" s="2">
        <v>33</v>
      </c>
      <c r="E1381">
        <v>1</v>
      </c>
      <c r="F1381">
        <v>57</v>
      </c>
      <c r="G1381">
        <f t="shared" si="63"/>
        <v>13</v>
      </c>
      <c r="H1381">
        <f t="shared" si="64"/>
        <v>33</v>
      </c>
      <c r="I1381" s="2">
        <f t="shared" si="65"/>
        <v>39.393939393939391</v>
      </c>
    </row>
    <row r="1382" spans="1:9" x14ac:dyDescent="0.3">
      <c r="A1382">
        <v>559</v>
      </c>
      <c r="B1382" t="s">
        <v>34</v>
      </c>
      <c r="C1382" s="2">
        <v>20</v>
      </c>
      <c r="D1382" s="2">
        <v>33</v>
      </c>
      <c r="E1382">
        <v>3</v>
      </c>
      <c r="F1382">
        <v>41</v>
      </c>
      <c r="G1382">
        <f t="shared" si="63"/>
        <v>39</v>
      </c>
      <c r="H1382">
        <f t="shared" si="64"/>
        <v>99</v>
      </c>
      <c r="I1382" s="2">
        <f t="shared" si="65"/>
        <v>39.393939393939391</v>
      </c>
    </row>
    <row r="1383" spans="1:9" x14ac:dyDescent="0.3">
      <c r="A1383">
        <v>560</v>
      </c>
      <c r="B1383" t="s">
        <v>71</v>
      </c>
      <c r="C1383" s="2">
        <v>10</v>
      </c>
      <c r="D1383" s="2">
        <v>18</v>
      </c>
      <c r="E1383">
        <v>2</v>
      </c>
      <c r="F1383">
        <v>36</v>
      </c>
      <c r="G1383">
        <f t="shared" si="63"/>
        <v>16</v>
      </c>
      <c r="H1383">
        <f t="shared" si="64"/>
        <v>36</v>
      </c>
      <c r="I1383" s="2">
        <f t="shared" si="65"/>
        <v>44.444444444444443</v>
      </c>
    </row>
    <row r="1384" spans="1:9" x14ac:dyDescent="0.3">
      <c r="A1384">
        <v>560</v>
      </c>
      <c r="B1384" t="s">
        <v>81</v>
      </c>
      <c r="C1384" s="2">
        <v>15</v>
      </c>
      <c r="D1384" s="2">
        <v>25</v>
      </c>
      <c r="E1384">
        <v>3</v>
      </c>
      <c r="F1384">
        <v>12</v>
      </c>
      <c r="G1384">
        <f t="shared" si="63"/>
        <v>30</v>
      </c>
      <c r="H1384">
        <f t="shared" si="64"/>
        <v>75</v>
      </c>
      <c r="I1384" s="2">
        <f t="shared" si="65"/>
        <v>40</v>
      </c>
    </row>
    <row r="1385" spans="1:9" x14ac:dyDescent="0.3">
      <c r="A1385">
        <v>561</v>
      </c>
      <c r="B1385" t="s">
        <v>71</v>
      </c>
      <c r="C1385" s="2">
        <v>10</v>
      </c>
      <c r="D1385" s="2">
        <v>18</v>
      </c>
      <c r="E1385">
        <v>1</v>
      </c>
      <c r="F1385">
        <v>56</v>
      </c>
      <c r="G1385">
        <f t="shared" si="63"/>
        <v>8</v>
      </c>
      <c r="H1385">
        <f t="shared" si="64"/>
        <v>18</v>
      </c>
      <c r="I1385" s="2">
        <f t="shared" si="65"/>
        <v>44.444444444444443</v>
      </c>
    </row>
    <row r="1386" spans="1:9" x14ac:dyDescent="0.3">
      <c r="A1386">
        <v>561</v>
      </c>
      <c r="B1386" t="s">
        <v>106</v>
      </c>
      <c r="C1386" s="2">
        <v>14</v>
      </c>
      <c r="D1386" s="2">
        <v>23</v>
      </c>
      <c r="E1386">
        <v>2</v>
      </c>
      <c r="F1386">
        <v>8</v>
      </c>
      <c r="G1386">
        <f t="shared" si="63"/>
        <v>18</v>
      </c>
      <c r="H1386">
        <f t="shared" si="64"/>
        <v>46</v>
      </c>
      <c r="I1386" s="2">
        <f t="shared" si="65"/>
        <v>39.130434782608695</v>
      </c>
    </row>
    <row r="1387" spans="1:9" x14ac:dyDescent="0.3">
      <c r="A1387">
        <v>562</v>
      </c>
      <c r="B1387" t="s">
        <v>30</v>
      </c>
      <c r="C1387" s="2">
        <v>25</v>
      </c>
      <c r="D1387" s="2">
        <v>40</v>
      </c>
      <c r="E1387">
        <v>3</v>
      </c>
      <c r="F1387">
        <v>41</v>
      </c>
      <c r="G1387">
        <f t="shared" si="63"/>
        <v>45</v>
      </c>
      <c r="H1387">
        <f t="shared" si="64"/>
        <v>120</v>
      </c>
      <c r="I1387" s="2">
        <f t="shared" si="65"/>
        <v>37.5</v>
      </c>
    </row>
    <row r="1388" spans="1:9" x14ac:dyDescent="0.3">
      <c r="A1388">
        <v>562</v>
      </c>
      <c r="B1388" t="s">
        <v>58</v>
      </c>
      <c r="C1388" s="2">
        <v>17</v>
      </c>
      <c r="D1388" s="2">
        <v>29</v>
      </c>
      <c r="E1388">
        <v>2</v>
      </c>
      <c r="F1388">
        <v>7</v>
      </c>
      <c r="G1388">
        <f t="shared" si="63"/>
        <v>24</v>
      </c>
      <c r="H1388">
        <f t="shared" si="64"/>
        <v>58</v>
      </c>
      <c r="I1388" s="2">
        <f t="shared" si="65"/>
        <v>41.379310344827587</v>
      </c>
    </row>
    <row r="1389" spans="1:9" x14ac:dyDescent="0.3">
      <c r="A1389">
        <v>562</v>
      </c>
      <c r="B1389" t="s">
        <v>18</v>
      </c>
      <c r="C1389" s="2">
        <v>14</v>
      </c>
      <c r="D1389" s="2">
        <v>24</v>
      </c>
      <c r="E1389">
        <v>2</v>
      </c>
      <c r="F1389">
        <v>22</v>
      </c>
      <c r="G1389">
        <f t="shared" si="63"/>
        <v>20</v>
      </c>
      <c r="H1389">
        <f t="shared" si="64"/>
        <v>48</v>
      </c>
      <c r="I1389" s="2">
        <f t="shared" si="65"/>
        <v>41.666666666666671</v>
      </c>
    </row>
    <row r="1390" spans="1:9" x14ac:dyDescent="0.3">
      <c r="A1390">
        <v>562</v>
      </c>
      <c r="B1390" t="s">
        <v>24</v>
      </c>
      <c r="C1390" s="2">
        <v>19</v>
      </c>
      <c r="D1390" s="2">
        <v>31</v>
      </c>
      <c r="E1390">
        <v>2</v>
      </c>
      <c r="F1390">
        <v>42</v>
      </c>
      <c r="G1390">
        <f t="shared" si="63"/>
        <v>24</v>
      </c>
      <c r="H1390">
        <f t="shared" si="64"/>
        <v>62</v>
      </c>
      <c r="I1390" s="2">
        <f t="shared" si="65"/>
        <v>38.70967741935484</v>
      </c>
    </row>
    <row r="1391" spans="1:9" x14ac:dyDescent="0.3">
      <c r="A1391">
        <v>563</v>
      </c>
      <c r="B1391" t="s">
        <v>102</v>
      </c>
      <c r="C1391" s="2">
        <v>16</v>
      </c>
      <c r="D1391" s="2">
        <v>27</v>
      </c>
      <c r="E1391">
        <v>2</v>
      </c>
      <c r="F1391">
        <v>37</v>
      </c>
      <c r="G1391">
        <f t="shared" si="63"/>
        <v>22</v>
      </c>
      <c r="H1391">
        <f t="shared" si="64"/>
        <v>54</v>
      </c>
      <c r="I1391" s="2">
        <f t="shared" si="65"/>
        <v>40.74074074074074</v>
      </c>
    </row>
    <row r="1392" spans="1:9" x14ac:dyDescent="0.3">
      <c r="A1392">
        <v>564</v>
      </c>
      <c r="B1392" t="s">
        <v>93</v>
      </c>
      <c r="C1392" s="2">
        <v>22</v>
      </c>
      <c r="D1392" s="2">
        <v>36</v>
      </c>
      <c r="E1392">
        <v>1</v>
      </c>
      <c r="F1392">
        <v>7</v>
      </c>
      <c r="G1392">
        <f t="shared" si="63"/>
        <v>14</v>
      </c>
      <c r="H1392">
        <f t="shared" si="64"/>
        <v>36</v>
      </c>
      <c r="I1392" s="2">
        <f t="shared" si="65"/>
        <v>38.888888888888893</v>
      </c>
    </row>
    <row r="1393" spans="1:9" x14ac:dyDescent="0.3">
      <c r="A1393">
        <v>564</v>
      </c>
      <c r="B1393" t="s">
        <v>30</v>
      </c>
      <c r="C1393" s="2">
        <v>25</v>
      </c>
      <c r="D1393" s="2">
        <v>40</v>
      </c>
      <c r="E1393">
        <v>2</v>
      </c>
      <c r="F1393">
        <v>36</v>
      </c>
      <c r="G1393">
        <f t="shared" si="63"/>
        <v>30</v>
      </c>
      <c r="H1393">
        <f t="shared" si="64"/>
        <v>80</v>
      </c>
      <c r="I1393" s="2">
        <f t="shared" si="65"/>
        <v>37.5</v>
      </c>
    </row>
    <row r="1394" spans="1:9" x14ac:dyDescent="0.3">
      <c r="A1394">
        <v>564</v>
      </c>
      <c r="B1394" t="s">
        <v>60</v>
      </c>
      <c r="C1394" s="2">
        <v>12</v>
      </c>
      <c r="D1394" s="2">
        <v>20</v>
      </c>
      <c r="E1394">
        <v>2</v>
      </c>
      <c r="F1394">
        <v>11</v>
      </c>
      <c r="G1394">
        <f t="shared" si="63"/>
        <v>16</v>
      </c>
      <c r="H1394">
        <f t="shared" si="64"/>
        <v>40</v>
      </c>
      <c r="I1394" s="2">
        <f t="shared" si="65"/>
        <v>40</v>
      </c>
    </row>
    <row r="1395" spans="1:9" x14ac:dyDescent="0.3">
      <c r="A1395">
        <v>565</v>
      </c>
      <c r="B1395" t="s">
        <v>45</v>
      </c>
      <c r="C1395" s="2">
        <v>19</v>
      </c>
      <c r="D1395" s="2">
        <v>32</v>
      </c>
      <c r="E1395">
        <v>3</v>
      </c>
      <c r="F1395">
        <v>19</v>
      </c>
      <c r="G1395">
        <f t="shared" si="63"/>
        <v>39</v>
      </c>
      <c r="H1395">
        <f t="shared" si="64"/>
        <v>96</v>
      </c>
      <c r="I1395" s="2">
        <f t="shared" si="65"/>
        <v>40.625</v>
      </c>
    </row>
    <row r="1396" spans="1:9" x14ac:dyDescent="0.3">
      <c r="A1396">
        <v>565</v>
      </c>
      <c r="B1396" t="s">
        <v>71</v>
      </c>
      <c r="C1396" s="2">
        <v>10</v>
      </c>
      <c r="D1396" s="2">
        <v>18</v>
      </c>
      <c r="E1396">
        <v>3</v>
      </c>
      <c r="F1396">
        <v>53</v>
      </c>
      <c r="G1396">
        <f t="shared" si="63"/>
        <v>24</v>
      </c>
      <c r="H1396">
        <f t="shared" si="64"/>
        <v>54</v>
      </c>
      <c r="I1396" s="2">
        <f t="shared" si="65"/>
        <v>44.444444444444443</v>
      </c>
    </row>
    <row r="1397" spans="1:9" x14ac:dyDescent="0.3">
      <c r="A1397">
        <v>565</v>
      </c>
      <c r="B1397" t="s">
        <v>34</v>
      </c>
      <c r="C1397" s="2">
        <v>20</v>
      </c>
      <c r="D1397" s="2">
        <v>33</v>
      </c>
      <c r="E1397">
        <v>2</v>
      </c>
      <c r="F1397">
        <v>21</v>
      </c>
      <c r="G1397">
        <f t="shared" si="63"/>
        <v>26</v>
      </c>
      <c r="H1397">
        <f t="shared" si="64"/>
        <v>66</v>
      </c>
      <c r="I1397" s="2">
        <f t="shared" si="65"/>
        <v>39.393939393939391</v>
      </c>
    </row>
    <row r="1398" spans="1:9" x14ac:dyDescent="0.3">
      <c r="A1398">
        <v>565</v>
      </c>
      <c r="B1398" t="s">
        <v>41</v>
      </c>
      <c r="C1398" s="2">
        <v>21</v>
      </c>
      <c r="D1398" s="2">
        <v>35</v>
      </c>
      <c r="E1398">
        <v>1</v>
      </c>
      <c r="F1398">
        <v>5</v>
      </c>
      <c r="G1398">
        <f t="shared" si="63"/>
        <v>14</v>
      </c>
      <c r="H1398">
        <f t="shared" si="64"/>
        <v>35</v>
      </c>
      <c r="I1398" s="2">
        <f t="shared" si="65"/>
        <v>40</v>
      </c>
    </row>
    <row r="1399" spans="1:9" x14ac:dyDescent="0.3">
      <c r="A1399">
        <v>566</v>
      </c>
      <c r="B1399" t="s">
        <v>74</v>
      </c>
      <c r="C1399" s="2">
        <v>15</v>
      </c>
      <c r="D1399" s="2">
        <v>26</v>
      </c>
      <c r="E1399">
        <v>3</v>
      </c>
      <c r="F1399">
        <v>56</v>
      </c>
      <c r="G1399">
        <f t="shared" si="63"/>
        <v>33</v>
      </c>
      <c r="H1399">
        <f t="shared" si="64"/>
        <v>78</v>
      </c>
      <c r="I1399" s="2">
        <f t="shared" si="65"/>
        <v>42.307692307692307</v>
      </c>
    </row>
    <row r="1400" spans="1:9" x14ac:dyDescent="0.3">
      <c r="A1400">
        <v>567</v>
      </c>
      <c r="B1400" t="s">
        <v>55</v>
      </c>
      <c r="C1400" s="2">
        <v>16</v>
      </c>
      <c r="D1400" s="2">
        <v>28</v>
      </c>
      <c r="E1400">
        <v>2</v>
      </c>
      <c r="F1400">
        <v>9</v>
      </c>
      <c r="G1400">
        <f t="shared" si="63"/>
        <v>24</v>
      </c>
      <c r="H1400">
        <f t="shared" si="64"/>
        <v>56</v>
      </c>
      <c r="I1400" s="2">
        <f t="shared" si="65"/>
        <v>42.857142857142854</v>
      </c>
    </row>
    <row r="1401" spans="1:9" x14ac:dyDescent="0.3">
      <c r="A1401">
        <v>567</v>
      </c>
      <c r="B1401" t="s">
        <v>34</v>
      </c>
      <c r="C1401" s="2">
        <v>20</v>
      </c>
      <c r="D1401" s="2">
        <v>33</v>
      </c>
      <c r="E1401">
        <v>2</v>
      </c>
      <c r="F1401">
        <v>34</v>
      </c>
      <c r="G1401">
        <f t="shared" si="63"/>
        <v>26</v>
      </c>
      <c r="H1401">
        <f t="shared" si="64"/>
        <v>66</v>
      </c>
      <c r="I1401" s="2">
        <f t="shared" si="65"/>
        <v>39.393939393939391</v>
      </c>
    </row>
    <row r="1402" spans="1:9" x14ac:dyDescent="0.3">
      <c r="A1402">
        <v>567</v>
      </c>
      <c r="B1402" t="s">
        <v>53</v>
      </c>
      <c r="C1402" s="2">
        <v>20</v>
      </c>
      <c r="D1402" s="2">
        <v>34</v>
      </c>
      <c r="E1402">
        <v>2</v>
      </c>
      <c r="F1402">
        <v>18</v>
      </c>
      <c r="G1402">
        <f t="shared" si="63"/>
        <v>28</v>
      </c>
      <c r="H1402">
        <f t="shared" si="64"/>
        <v>68</v>
      </c>
      <c r="I1402" s="2">
        <f t="shared" si="65"/>
        <v>41.17647058823529</v>
      </c>
    </row>
    <row r="1403" spans="1:9" x14ac:dyDescent="0.3">
      <c r="A1403">
        <v>567</v>
      </c>
      <c r="B1403" t="s">
        <v>90</v>
      </c>
      <c r="C1403" s="2">
        <v>13</v>
      </c>
      <c r="D1403" s="2">
        <v>21</v>
      </c>
      <c r="E1403">
        <v>3</v>
      </c>
      <c r="F1403">
        <v>41</v>
      </c>
      <c r="G1403">
        <f t="shared" si="63"/>
        <v>24</v>
      </c>
      <c r="H1403">
        <f t="shared" si="64"/>
        <v>63</v>
      </c>
      <c r="I1403" s="2">
        <f t="shared" si="65"/>
        <v>38.095238095238095</v>
      </c>
    </row>
    <row r="1404" spans="1:9" x14ac:dyDescent="0.3">
      <c r="A1404">
        <v>568</v>
      </c>
      <c r="B1404" t="s">
        <v>53</v>
      </c>
      <c r="C1404" s="2">
        <v>20</v>
      </c>
      <c r="D1404" s="2">
        <v>34</v>
      </c>
      <c r="E1404">
        <v>3</v>
      </c>
      <c r="F1404">
        <v>40</v>
      </c>
      <c r="G1404">
        <f t="shared" si="63"/>
        <v>42</v>
      </c>
      <c r="H1404">
        <f t="shared" si="64"/>
        <v>102</v>
      </c>
      <c r="I1404" s="2">
        <f t="shared" si="65"/>
        <v>41.17647058823529</v>
      </c>
    </row>
    <row r="1405" spans="1:9" x14ac:dyDescent="0.3">
      <c r="A1405">
        <v>568</v>
      </c>
      <c r="B1405" t="s">
        <v>30</v>
      </c>
      <c r="C1405" s="2">
        <v>25</v>
      </c>
      <c r="D1405" s="2">
        <v>40</v>
      </c>
      <c r="E1405">
        <v>2</v>
      </c>
      <c r="F1405">
        <v>44</v>
      </c>
      <c r="G1405">
        <f t="shared" si="63"/>
        <v>30</v>
      </c>
      <c r="H1405">
        <f t="shared" si="64"/>
        <v>80</v>
      </c>
      <c r="I1405" s="2">
        <f t="shared" si="65"/>
        <v>37.5</v>
      </c>
    </row>
    <row r="1406" spans="1:9" x14ac:dyDescent="0.3">
      <c r="A1406">
        <v>569</v>
      </c>
      <c r="B1406" t="s">
        <v>53</v>
      </c>
      <c r="C1406" s="2">
        <v>20</v>
      </c>
      <c r="D1406" s="2">
        <v>34</v>
      </c>
      <c r="E1406">
        <v>2</v>
      </c>
      <c r="F1406">
        <v>26</v>
      </c>
      <c r="G1406">
        <f t="shared" si="63"/>
        <v>28</v>
      </c>
      <c r="H1406">
        <f t="shared" si="64"/>
        <v>68</v>
      </c>
      <c r="I1406" s="2">
        <f t="shared" si="65"/>
        <v>41.17647058823529</v>
      </c>
    </row>
    <row r="1407" spans="1:9" x14ac:dyDescent="0.3">
      <c r="A1407">
        <v>569</v>
      </c>
      <c r="B1407" t="s">
        <v>90</v>
      </c>
      <c r="C1407" s="2">
        <v>13</v>
      </c>
      <c r="D1407" s="2">
        <v>21</v>
      </c>
      <c r="E1407">
        <v>3</v>
      </c>
      <c r="F1407">
        <v>32</v>
      </c>
      <c r="G1407">
        <f t="shared" si="63"/>
        <v>24</v>
      </c>
      <c r="H1407">
        <f t="shared" si="64"/>
        <v>63</v>
      </c>
      <c r="I1407" s="2">
        <f t="shared" si="65"/>
        <v>38.095238095238095</v>
      </c>
    </row>
    <row r="1408" spans="1:9" x14ac:dyDescent="0.3">
      <c r="A1408">
        <v>570</v>
      </c>
      <c r="B1408" t="s">
        <v>34</v>
      </c>
      <c r="C1408" s="2">
        <v>20</v>
      </c>
      <c r="D1408" s="2">
        <v>33</v>
      </c>
      <c r="E1408">
        <v>1</v>
      </c>
      <c r="F1408">
        <v>38</v>
      </c>
      <c r="G1408">
        <f t="shared" si="63"/>
        <v>13</v>
      </c>
      <c r="H1408">
        <f t="shared" si="64"/>
        <v>33</v>
      </c>
      <c r="I1408" s="2">
        <f t="shared" si="65"/>
        <v>39.393939393939391</v>
      </c>
    </row>
    <row r="1409" spans="1:9" x14ac:dyDescent="0.3">
      <c r="A1409">
        <v>570</v>
      </c>
      <c r="B1409" t="s">
        <v>74</v>
      </c>
      <c r="C1409" s="2">
        <v>15</v>
      </c>
      <c r="D1409" s="2">
        <v>26</v>
      </c>
      <c r="E1409">
        <v>2</v>
      </c>
      <c r="F1409">
        <v>8</v>
      </c>
      <c r="G1409">
        <f t="shared" si="63"/>
        <v>22</v>
      </c>
      <c r="H1409">
        <f t="shared" si="64"/>
        <v>52</v>
      </c>
      <c r="I1409" s="2">
        <f t="shared" si="65"/>
        <v>42.307692307692307</v>
      </c>
    </row>
    <row r="1410" spans="1:9" x14ac:dyDescent="0.3">
      <c r="A1410">
        <v>571</v>
      </c>
      <c r="B1410" t="s">
        <v>102</v>
      </c>
      <c r="C1410" s="2">
        <v>16</v>
      </c>
      <c r="D1410" s="2">
        <v>27</v>
      </c>
      <c r="E1410">
        <v>2</v>
      </c>
      <c r="F1410">
        <v>26</v>
      </c>
      <c r="G1410">
        <f t="shared" ref="G1410:G1473" si="66">SUM(D1410-C1410)*E1410</f>
        <v>22</v>
      </c>
      <c r="H1410">
        <f t="shared" ref="H1410:H1473" si="67">(D1410*E1410)</f>
        <v>54</v>
      </c>
      <c r="I1410" s="2">
        <f t="shared" ref="I1410:I1473" si="68">(G1410/H1410*100)</f>
        <v>40.74074074074074</v>
      </c>
    </row>
    <row r="1411" spans="1:9" x14ac:dyDescent="0.3">
      <c r="A1411">
        <v>572</v>
      </c>
      <c r="B1411" t="s">
        <v>50</v>
      </c>
      <c r="C1411" s="2">
        <v>18</v>
      </c>
      <c r="D1411" s="2">
        <v>30</v>
      </c>
      <c r="E1411">
        <v>1</v>
      </c>
      <c r="F1411">
        <v>34</v>
      </c>
      <c r="G1411">
        <f t="shared" si="66"/>
        <v>12</v>
      </c>
      <c r="H1411">
        <f t="shared" si="67"/>
        <v>30</v>
      </c>
      <c r="I1411" s="2">
        <f t="shared" si="68"/>
        <v>40</v>
      </c>
    </row>
    <row r="1412" spans="1:9" x14ac:dyDescent="0.3">
      <c r="A1412">
        <v>572</v>
      </c>
      <c r="B1412" t="s">
        <v>47</v>
      </c>
      <c r="C1412" s="2">
        <v>13</v>
      </c>
      <c r="D1412" s="2">
        <v>22</v>
      </c>
      <c r="E1412">
        <v>2</v>
      </c>
      <c r="F1412">
        <v>10</v>
      </c>
      <c r="G1412">
        <f t="shared" si="66"/>
        <v>18</v>
      </c>
      <c r="H1412">
        <f t="shared" si="67"/>
        <v>44</v>
      </c>
      <c r="I1412" s="2">
        <f t="shared" si="68"/>
        <v>40.909090909090914</v>
      </c>
    </row>
    <row r="1413" spans="1:9" x14ac:dyDescent="0.3">
      <c r="A1413">
        <v>573</v>
      </c>
      <c r="B1413" t="s">
        <v>90</v>
      </c>
      <c r="C1413" s="2">
        <v>13</v>
      </c>
      <c r="D1413" s="2">
        <v>21</v>
      </c>
      <c r="E1413">
        <v>3</v>
      </c>
      <c r="F1413">
        <v>41</v>
      </c>
      <c r="G1413">
        <f t="shared" si="66"/>
        <v>24</v>
      </c>
      <c r="H1413">
        <f t="shared" si="67"/>
        <v>63</v>
      </c>
      <c r="I1413" s="2">
        <f t="shared" si="68"/>
        <v>38.095238095238095</v>
      </c>
    </row>
    <row r="1414" spans="1:9" x14ac:dyDescent="0.3">
      <c r="A1414">
        <v>573</v>
      </c>
      <c r="B1414" t="s">
        <v>53</v>
      </c>
      <c r="C1414" s="2">
        <v>20</v>
      </c>
      <c r="D1414" s="2">
        <v>34</v>
      </c>
      <c r="E1414">
        <v>3</v>
      </c>
      <c r="F1414">
        <v>28</v>
      </c>
      <c r="G1414">
        <f t="shared" si="66"/>
        <v>42</v>
      </c>
      <c r="H1414">
        <f t="shared" si="67"/>
        <v>102</v>
      </c>
      <c r="I1414" s="2">
        <f t="shared" si="68"/>
        <v>41.17647058823529</v>
      </c>
    </row>
    <row r="1415" spans="1:9" x14ac:dyDescent="0.3">
      <c r="A1415">
        <v>574</v>
      </c>
      <c r="B1415" t="s">
        <v>74</v>
      </c>
      <c r="C1415" s="2">
        <v>15</v>
      </c>
      <c r="D1415" s="2">
        <v>26</v>
      </c>
      <c r="E1415">
        <v>3</v>
      </c>
      <c r="F1415">
        <v>50</v>
      </c>
      <c r="G1415">
        <f t="shared" si="66"/>
        <v>33</v>
      </c>
      <c r="H1415">
        <f t="shared" si="67"/>
        <v>78</v>
      </c>
      <c r="I1415" s="2">
        <f t="shared" si="68"/>
        <v>42.307692307692307</v>
      </c>
    </row>
    <row r="1416" spans="1:9" x14ac:dyDescent="0.3">
      <c r="A1416">
        <v>574</v>
      </c>
      <c r="B1416" t="s">
        <v>93</v>
      </c>
      <c r="C1416" s="2">
        <v>22</v>
      </c>
      <c r="D1416" s="2">
        <v>36</v>
      </c>
      <c r="E1416">
        <v>2</v>
      </c>
      <c r="F1416">
        <v>40</v>
      </c>
      <c r="G1416">
        <f t="shared" si="66"/>
        <v>28</v>
      </c>
      <c r="H1416">
        <f t="shared" si="67"/>
        <v>72</v>
      </c>
      <c r="I1416" s="2">
        <f t="shared" si="68"/>
        <v>38.888888888888893</v>
      </c>
    </row>
    <row r="1417" spans="1:9" x14ac:dyDescent="0.3">
      <c r="A1417">
        <v>574</v>
      </c>
      <c r="B1417" t="s">
        <v>71</v>
      </c>
      <c r="C1417" s="2">
        <v>10</v>
      </c>
      <c r="D1417" s="2">
        <v>18</v>
      </c>
      <c r="E1417">
        <v>2</v>
      </c>
      <c r="F1417">
        <v>37</v>
      </c>
      <c r="G1417">
        <f t="shared" si="66"/>
        <v>16</v>
      </c>
      <c r="H1417">
        <f t="shared" si="67"/>
        <v>36</v>
      </c>
      <c r="I1417" s="2">
        <f t="shared" si="68"/>
        <v>44.444444444444443</v>
      </c>
    </row>
    <row r="1418" spans="1:9" x14ac:dyDescent="0.3">
      <c r="A1418">
        <v>574</v>
      </c>
      <c r="B1418" t="s">
        <v>90</v>
      </c>
      <c r="C1418" s="2">
        <v>13</v>
      </c>
      <c r="D1418" s="2">
        <v>21</v>
      </c>
      <c r="E1418">
        <v>1</v>
      </c>
      <c r="F1418">
        <v>41</v>
      </c>
      <c r="G1418">
        <f t="shared" si="66"/>
        <v>8</v>
      </c>
      <c r="H1418">
        <f t="shared" si="67"/>
        <v>21</v>
      </c>
      <c r="I1418" s="2">
        <f t="shared" si="68"/>
        <v>38.095238095238095</v>
      </c>
    </row>
    <row r="1419" spans="1:9" x14ac:dyDescent="0.3">
      <c r="A1419">
        <v>575</v>
      </c>
      <c r="B1419" t="s">
        <v>71</v>
      </c>
      <c r="C1419" s="2">
        <v>10</v>
      </c>
      <c r="D1419" s="2">
        <v>18</v>
      </c>
      <c r="E1419">
        <v>1</v>
      </c>
      <c r="F1419">
        <v>44</v>
      </c>
      <c r="G1419">
        <f t="shared" si="66"/>
        <v>8</v>
      </c>
      <c r="H1419">
        <f t="shared" si="67"/>
        <v>18</v>
      </c>
      <c r="I1419" s="2">
        <f t="shared" si="68"/>
        <v>44.444444444444443</v>
      </c>
    </row>
    <row r="1420" spans="1:9" x14ac:dyDescent="0.3">
      <c r="A1420">
        <v>576</v>
      </c>
      <c r="B1420" t="s">
        <v>34</v>
      </c>
      <c r="C1420" s="2">
        <v>20</v>
      </c>
      <c r="D1420" s="2">
        <v>33</v>
      </c>
      <c r="E1420">
        <v>1</v>
      </c>
      <c r="F1420">
        <v>46</v>
      </c>
      <c r="G1420">
        <f t="shared" si="66"/>
        <v>13</v>
      </c>
      <c r="H1420">
        <f t="shared" si="67"/>
        <v>33</v>
      </c>
      <c r="I1420" s="2">
        <f t="shared" si="68"/>
        <v>39.393939393939391</v>
      </c>
    </row>
    <row r="1421" spans="1:9" x14ac:dyDescent="0.3">
      <c r="A1421">
        <v>576</v>
      </c>
      <c r="B1421" t="s">
        <v>24</v>
      </c>
      <c r="C1421" s="2">
        <v>19</v>
      </c>
      <c r="D1421" s="2">
        <v>31</v>
      </c>
      <c r="E1421">
        <v>3</v>
      </c>
      <c r="F1421">
        <v>32</v>
      </c>
      <c r="G1421">
        <f t="shared" si="66"/>
        <v>36</v>
      </c>
      <c r="H1421">
        <f t="shared" si="67"/>
        <v>93</v>
      </c>
      <c r="I1421" s="2">
        <f t="shared" si="68"/>
        <v>38.70967741935484</v>
      </c>
    </row>
    <row r="1422" spans="1:9" x14ac:dyDescent="0.3">
      <c r="A1422">
        <v>576</v>
      </c>
      <c r="B1422" t="s">
        <v>93</v>
      </c>
      <c r="C1422" s="2">
        <v>22</v>
      </c>
      <c r="D1422" s="2">
        <v>36</v>
      </c>
      <c r="E1422">
        <v>3</v>
      </c>
      <c r="F1422">
        <v>37</v>
      </c>
      <c r="G1422">
        <f t="shared" si="66"/>
        <v>42</v>
      </c>
      <c r="H1422">
        <f t="shared" si="67"/>
        <v>108</v>
      </c>
      <c r="I1422" s="2">
        <f t="shared" si="68"/>
        <v>38.888888888888893</v>
      </c>
    </row>
    <row r="1423" spans="1:9" x14ac:dyDescent="0.3">
      <c r="A1423">
        <v>577</v>
      </c>
      <c r="B1423" t="s">
        <v>71</v>
      </c>
      <c r="C1423" s="2">
        <v>10</v>
      </c>
      <c r="D1423" s="2">
        <v>18</v>
      </c>
      <c r="E1423">
        <v>1</v>
      </c>
      <c r="F1423">
        <v>10</v>
      </c>
      <c r="G1423">
        <f t="shared" si="66"/>
        <v>8</v>
      </c>
      <c r="H1423">
        <f t="shared" si="67"/>
        <v>18</v>
      </c>
      <c r="I1423" s="2">
        <f t="shared" si="68"/>
        <v>44.444444444444443</v>
      </c>
    </row>
    <row r="1424" spans="1:9" x14ac:dyDescent="0.3">
      <c r="A1424">
        <v>577</v>
      </c>
      <c r="B1424" t="s">
        <v>47</v>
      </c>
      <c r="C1424" s="2">
        <v>13</v>
      </c>
      <c r="D1424" s="2">
        <v>22</v>
      </c>
      <c r="E1424">
        <v>1</v>
      </c>
      <c r="F1424">
        <v>15</v>
      </c>
      <c r="G1424">
        <f t="shared" si="66"/>
        <v>9</v>
      </c>
      <c r="H1424">
        <f t="shared" si="67"/>
        <v>22</v>
      </c>
      <c r="I1424" s="2">
        <f t="shared" si="68"/>
        <v>40.909090909090914</v>
      </c>
    </row>
    <row r="1425" spans="1:9" x14ac:dyDescent="0.3">
      <c r="A1425">
        <v>578</v>
      </c>
      <c r="B1425" t="s">
        <v>50</v>
      </c>
      <c r="C1425" s="2">
        <v>18</v>
      </c>
      <c r="D1425" s="2">
        <v>30</v>
      </c>
      <c r="E1425">
        <v>3</v>
      </c>
      <c r="F1425">
        <v>44</v>
      </c>
      <c r="G1425">
        <f t="shared" si="66"/>
        <v>36</v>
      </c>
      <c r="H1425">
        <f t="shared" si="67"/>
        <v>90</v>
      </c>
      <c r="I1425" s="2">
        <f t="shared" si="68"/>
        <v>40</v>
      </c>
    </row>
    <row r="1426" spans="1:9" x14ac:dyDescent="0.3">
      <c r="A1426">
        <v>579</v>
      </c>
      <c r="B1426" t="s">
        <v>81</v>
      </c>
      <c r="C1426" s="2">
        <v>15</v>
      </c>
      <c r="D1426" s="2">
        <v>25</v>
      </c>
      <c r="E1426">
        <v>2</v>
      </c>
      <c r="F1426">
        <v>48</v>
      </c>
      <c r="G1426">
        <f t="shared" si="66"/>
        <v>20</v>
      </c>
      <c r="H1426">
        <f t="shared" si="67"/>
        <v>50</v>
      </c>
      <c r="I1426" s="2">
        <f t="shared" si="68"/>
        <v>40</v>
      </c>
    </row>
    <row r="1427" spans="1:9" x14ac:dyDescent="0.3">
      <c r="A1427">
        <v>580</v>
      </c>
      <c r="B1427" t="s">
        <v>34</v>
      </c>
      <c r="C1427" s="2">
        <v>20</v>
      </c>
      <c r="D1427" s="2">
        <v>33</v>
      </c>
      <c r="E1427">
        <v>1</v>
      </c>
      <c r="F1427">
        <v>30</v>
      </c>
      <c r="G1427">
        <f t="shared" si="66"/>
        <v>13</v>
      </c>
      <c r="H1427">
        <f t="shared" si="67"/>
        <v>33</v>
      </c>
      <c r="I1427" s="2">
        <f t="shared" si="68"/>
        <v>39.393939393939391</v>
      </c>
    </row>
    <row r="1428" spans="1:9" x14ac:dyDescent="0.3">
      <c r="A1428">
        <v>581</v>
      </c>
      <c r="B1428" t="s">
        <v>34</v>
      </c>
      <c r="C1428" s="2">
        <v>20</v>
      </c>
      <c r="D1428" s="2">
        <v>33</v>
      </c>
      <c r="E1428">
        <v>1</v>
      </c>
      <c r="F1428">
        <v>15</v>
      </c>
      <c r="G1428">
        <f t="shared" si="66"/>
        <v>13</v>
      </c>
      <c r="H1428">
        <f t="shared" si="67"/>
        <v>33</v>
      </c>
      <c r="I1428" s="2">
        <f t="shared" si="68"/>
        <v>39.393939393939391</v>
      </c>
    </row>
    <row r="1429" spans="1:9" x14ac:dyDescent="0.3">
      <c r="A1429">
        <v>581</v>
      </c>
      <c r="B1429" t="s">
        <v>50</v>
      </c>
      <c r="C1429" s="2">
        <v>18</v>
      </c>
      <c r="D1429" s="2">
        <v>30</v>
      </c>
      <c r="E1429">
        <v>3</v>
      </c>
      <c r="F1429">
        <v>40</v>
      </c>
      <c r="G1429">
        <f t="shared" si="66"/>
        <v>36</v>
      </c>
      <c r="H1429">
        <f t="shared" si="67"/>
        <v>90</v>
      </c>
      <c r="I1429" s="2">
        <f t="shared" si="68"/>
        <v>40</v>
      </c>
    </row>
    <row r="1430" spans="1:9" x14ac:dyDescent="0.3">
      <c r="A1430">
        <v>582</v>
      </c>
      <c r="B1430" t="s">
        <v>102</v>
      </c>
      <c r="C1430" s="2">
        <v>16</v>
      </c>
      <c r="D1430" s="2">
        <v>27</v>
      </c>
      <c r="E1430">
        <v>2</v>
      </c>
      <c r="F1430">
        <v>42</v>
      </c>
      <c r="G1430">
        <f t="shared" si="66"/>
        <v>22</v>
      </c>
      <c r="H1430">
        <f t="shared" si="67"/>
        <v>54</v>
      </c>
      <c r="I1430" s="2">
        <f t="shared" si="68"/>
        <v>40.74074074074074</v>
      </c>
    </row>
    <row r="1431" spans="1:9" x14ac:dyDescent="0.3">
      <c r="A1431">
        <v>583</v>
      </c>
      <c r="B1431" t="s">
        <v>38</v>
      </c>
      <c r="C1431" s="2">
        <v>11</v>
      </c>
      <c r="D1431" s="2">
        <v>19</v>
      </c>
      <c r="E1431">
        <v>3</v>
      </c>
      <c r="F1431">
        <v>15</v>
      </c>
      <c r="G1431">
        <f t="shared" si="66"/>
        <v>24</v>
      </c>
      <c r="H1431">
        <f t="shared" si="67"/>
        <v>57</v>
      </c>
      <c r="I1431" s="2">
        <f t="shared" si="68"/>
        <v>42.105263157894733</v>
      </c>
    </row>
    <row r="1432" spans="1:9" x14ac:dyDescent="0.3">
      <c r="A1432">
        <v>583</v>
      </c>
      <c r="B1432" t="s">
        <v>71</v>
      </c>
      <c r="C1432" s="2">
        <v>10</v>
      </c>
      <c r="D1432" s="2">
        <v>18</v>
      </c>
      <c r="E1432">
        <v>1</v>
      </c>
      <c r="F1432">
        <v>11</v>
      </c>
      <c r="G1432">
        <f t="shared" si="66"/>
        <v>8</v>
      </c>
      <c r="H1432">
        <f t="shared" si="67"/>
        <v>18</v>
      </c>
      <c r="I1432" s="2">
        <f t="shared" si="68"/>
        <v>44.444444444444443</v>
      </c>
    </row>
    <row r="1433" spans="1:9" x14ac:dyDescent="0.3">
      <c r="A1433">
        <v>583</v>
      </c>
      <c r="B1433" t="s">
        <v>18</v>
      </c>
      <c r="C1433" s="2">
        <v>14</v>
      </c>
      <c r="D1433" s="2">
        <v>24</v>
      </c>
      <c r="E1433">
        <v>2</v>
      </c>
      <c r="F1433">
        <v>29</v>
      </c>
      <c r="G1433">
        <f t="shared" si="66"/>
        <v>20</v>
      </c>
      <c r="H1433">
        <f t="shared" si="67"/>
        <v>48</v>
      </c>
      <c r="I1433" s="2">
        <f t="shared" si="68"/>
        <v>41.666666666666671</v>
      </c>
    </row>
    <row r="1434" spans="1:9" x14ac:dyDescent="0.3">
      <c r="A1434">
        <v>583</v>
      </c>
      <c r="B1434" t="s">
        <v>30</v>
      </c>
      <c r="C1434" s="2">
        <v>25</v>
      </c>
      <c r="D1434" s="2">
        <v>40</v>
      </c>
      <c r="E1434">
        <v>3</v>
      </c>
      <c r="F1434">
        <v>50</v>
      </c>
      <c r="G1434">
        <f t="shared" si="66"/>
        <v>45</v>
      </c>
      <c r="H1434">
        <f t="shared" si="67"/>
        <v>120</v>
      </c>
      <c r="I1434" s="2">
        <f t="shared" si="68"/>
        <v>37.5</v>
      </c>
    </row>
    <row r="1435" spans="1:9" x14ac:dyDescent="0.3">
      <c r="A1435">
        <v>584</v>
      </c>
      <c r="B1435" t="s">
        <v>90</v>
      </c>
      <c r="C1435" s="2">
        <v>13</v>
      </c>
      <c r="D1435" s="2">
        <v>21</v>
      </c>
      <c r="E1435">
        <v>1</v>
      </c>
      <c r="F1435">
        <v>57</v>
      </c>
      <c r="G1435">
        <f t="shared" si="66"/>
        <v>8</v>
      </c>
      <c r="H1435">
        <f t="shared" si="67"/>
        <v>21</v>
      </c>
      <c r="I1435" s="2">
        <f t="shared" si="68"/>
        <v>38.095238095238095</v>
      </c>
    </row>
    <row r="1436" spans="1:9" x14ac:dyDescent="0.3">
      <c r="A1436">
        <v>584</v>
      </c>
      <c r="B1436" t="s">
        <v>24</v>
      </c>
      <c r="C1436" s="2">
        <v>19</v>
      </c>
      <c r="D1436" s="2">
        <v>31</v>
      </c>
      <c r="E1436">
        <v>2</v>
      </c>
      <c r="F1436">
        <v>34</v>
      </c>
      <c r="G1436">
        <f t="shared" si="66"/>
        <v>24</v>
      </c>
      <c r="H1436">
        <f t="shared" si="67"/>
        <v>62</v>
      </c>
      <c r="I1436" s="2">
        <f t="shared" si="68"/>
        <v>38.70967741935484</v>
      </c>
    </row>
    <row r="1437" spans="1:9" x14ac:dyDescent="0.3">
      <c r="A1437">
        <v>584</v>
      </c>
      <c r="B1437" t="s">
        <v>55</v>
      </c>
      <c r="C1437" s="2">
        <v>16</v>
      </c>
      <c r="D1437" s="2">
        <v>28</v>
      </c>
      <c r="E1437">
        <v>2</v>
      </c>
      <c r="F1437">
        <v>23</v>
      </c>
      <c r="G1437">
        <f t="shared" si="66"/>
        <v>24</v>
      </c>
      <c r="H1437">
        <f t="shared" si="67"/>
        <v>56</v>
      </c>
      <c r="I1437" s="2">
        <f t="shared" si="68"/>
        <v>42.857142857142854</v>
      </c>
    </row>
    <row r="1438" spans="1:9" x14ac:dyDescent="0.3">
      <c r="A1438">
        <v>585</v>
      </c>
      <c r="B1438" t="s">
        <v>45</v>
      </c>
      <c r="C1438" s="2">
        <v>19</v>
      </c>
      <c r="D1438" s="2">
        <v>32</v>
      </c>
      <c r="E1438">
        <v>1</v>
      </c>
      <c r="F1438">
        <v>35</v>
      </c>
      <c r="G1438">
        <f t="shared" si="66"/>
        <v>13</v>
      </c>
      <c r="H1438">
        <f t="shared" si="67"/>
        <v>32</v>
      </c>
      <c r="I1438" s="2">
        <f t="shared" si="68"/>
        <v>40.625</v>
      </c>
    </row>
    <row r="1439" spans="1:9" x14ac:dyDescent="0.3">
      <c r="A1439">
        <v>585</v>
      </c>
      <c r="B1439" t="s">
        <v>41</v>
      </c>
      <c r="C1439" s="2">
        <v>21</v>
      </c>
      <c r="D1439" s="2">
        <v>35</v>
      </c>
      <c r="E1439">
        <v>1</v>
      </c>
      <c r="F1439">
        <v>8</v>
      </c>
      <c r="G1439">
        <f t="shared" si="66"/>
        <v>14</v>
      </c>
      <c r="H1439">
        <f t="shared" si="67"/>
        <v>35</v>
      </c>
      <c r="I1439" s="2">
        <f t="shared" si="68"/>
        <v>40</v>
      </c>
    </row>
    <row r="1440" spans="1:9" x14ac:dyDescent="0.3">
      <c r="A1440">
        <v>585</v>
      </c>
      <c r="B1440" t="s">
        <v>71</v>
      </c>
      <c r="C1440" s="2">
        <v>10</v>
      </c>
      <c r="D1440" s="2">
        <v>18</v>
      </c>
      <c r="E1440">
        <v>2</v>
      </c>
      <c r="F1440">
        <v>22</v>
      </c>
      <c r="G1440">
        <f t="shared" si="66"/>
        <v>16</v>
      </c>
      <c r="H1440">
        <f t="shared" si="67"/>
        <v>36</v>
      </c>
      <c r="I1440" s="2">
        <f t="shared" si="68"/>
        <v>44.444444444444443</v>
      </c>
    </row>
    <row r="1441" spans="1:9" x14ac:dyDescent="0.3">
      <c r="A1441">
        <v>585</v>
      </c>
      <c r="B1441" t="s">
        <v>81</v>
      </c>
      <c r="C1441" s="2">
        <v>15</v>
      </c>
      <c r="D1441" s="2">
        <v>25</v>
      </c>
      <c r="E1441">
        <v>1</v>
      </c>
      <c r="F1441">
        <v>30</v>
      </c>
      <c r="G1441">
        <f t="shared" si="66"/>
        <v>10</v>
      </c>
      <c r="H1441">
        <f t="shared" si="67"/>
        <v>25</v>
      </c>
      <c r="I1441" s="2">
        <f t="shared" si="68"/>
        <v>40</v>
      </c>
    </row>
    <row r="1442" spans="1:9" x14ac:dyDescent="0.3">
      <c r="A1442">
        <v>586</v>
      </c>
      <c r="B1442" t="s">
        <v>34</v>
      </c>
      <c r="C1442" s="2">
        <v>20</v>
      </c>
      <c r="D1442" s="2">
        <v>33</v>
      </c>
      <c r="E1442">
        <v>3</v>
      </c>
      <c r="F1442">
        <v>47</v>
      </c>
      <c r="G1442">
        <f t="shared" si="66"/>
        <v>39</v>
      </c>
      <c r="H1442">
        <f t="shared" si="67"/>
        <v>99</v>
      </c>
      <c r="I1442" s="2">
        <f t="shared" si="68"/>
        <v>39.393939393939391</v>
      </c>
    </row>
    <row r="1443" spans="1:9" x14ac:dyDescent="0.3">
      <c r="A1443">
        <v>586</v>
      </c>
      <c r="B1443" t="s">
        <v>18</v>
      </c>
      <c r="C1443" s="2">
        <v>14</v>
      </c>
      <c r="D1443" s="2">
        <v>24</v>
      </c>
      <c r="E1443">
        <v>3</v>
      </c>
      <c r="F1443">
        <v>45</v>
      </c>
      <c r="G1443">
        <f t="shared" si="66"/>
        <v>30</v>
      </c>
      <c r="H1443">
        <f t="shared" si="67"/>
        <v>72</v>
      </c>
      <c r="I1443" s="2">
        <f t="shared" si="68"/>
        <v>41.666666666666671</v>
      </c>
    </row>
    <row r="1444" spans="1:9" x14ac:dyDescent="0.3">
      <c r="A1444">
        <v>587</v>
      </c>
      <c r="B1444" t="s">
        <v>18</v>
      </c>
      <c r="C1444" s="2">
        <v>14</v>
      </c>
      <c r="D1444" s="2">
        <v>24</v>
      </c>
      <c r="E1444">
        <v>2</v>
      </c>
      <c r="F1444">
        <v>43</v>
      </c>
      <c r="G1444">
        <f t="shared" si="66"/>
        <v>20</v>
      </c>
      <c r="H1444">
        <f t="shared" si="67"/>
        <v>48</v>
      </c>
      <c r="I1444" s="2">
        <f t="shared" si="68"/>
        <v>41.666666666666671</v>
      </c>
    </row>
    <row r="1445" spans="1:9" x14ac:dyDescent="0.3">
      <c r="A1445">
        <v>588</v>
      </c>
      <c r="B1445" t="s">
        <v>74</v>
      </c>
      <c r="C1445" s="2">
        <v>15</v>
      </c>
      <c r="D1445" s="2">
        <v>26</v>
      </c>
      <c r="E1445">
        <v>1</v>
      </c>
      <c r="F1445">
        <v>25</v>
      </c>
      <c r="G1445">
        <f t="shared" si="66"/>
        <v>11</v>
      </c>
      <c r="H1445">
        <f t="shared" si="67"/>
        <v>26</v>
      </c>
      <c r="I1445" s="2">
        <f t="shared" si="68"/>
        <v>42.307692307692307</v>
      </c>
    </row>
    <row r="1446" spans="1:9" x14ac:dyDescent="0.3">
      <c r="A1446">
        <v>588</v>
      </c>
      <c r="B1446" t="s">
        <v>81</v>
      </c>
      <c r="C1446" s="2">
        <v>15</v>
      </c>
      <c r="D1446" s="2">
        <v>25</v>
      </c>
      <c r="E1446">
        <v>3</v>
      </c>
      <c r="F1446">
        <v>12</v>
      </c>
      <c r="G1446">
        <f t="shared" si="66"/>
        <v>30</v>
      </c>
      <c r="H1446">
        <f t="shared" si="67"/>
        <v>75</v>
      </c>
      <c r="I1446" s="2">
        <f t="shared" si="68"/>
        <v>40</v>
      </c>
    </row>
    <row r="1447" spans="1:9" x14ac:dyDescent="0.3">
      <c r="A1447">
        <v>589</v>
      </c>
      <c r="B1447" t="s">
        <v>106</v>
      </c>
      <c r="C1447" s="2">
        <v>14</v>
      </c>
      <c r="D1447" s="2">
        <v>23</v>
      </c>
      <c r="E1447">
        <v>1</v>
      </c>
      <c r="F1447">
        <v>45</v>
      </c>
      <c r="G1447">
        <f t="shared" si="66"/>
        <v>9</v>
      </c>
      <c r="H1447">
        <f t="shared" si="67"/>
        <v>23</v>
      </c>
      <c r="I1447" s="2">
        <f t="shared" si="68"/>
        <v>39.130434782608695</v>
      </c>
    </row>
    <row r="1448" spans="1:9" x14ac:dyDescent="0.3">
      <c r="A1448">
        <v>589</v>
      </c>
      <c r="B1448" t="s">
        <v>53</v>
      </c>
      <c r="C1448" s="2">
        <v>20</v>
      </c>
      <c r="D1448" s="2">
        <v>34</v>
      </c>
      <c r="E1448">
        <v>3</v>
      </c>
      <c r="F1448">
        <v>59</v>
      </c>
      <c r="G1448">
        <f t="shared" si="66"/>
        <v>42</v>
      </c>
      <c r="H1448">
        <f t="shared" si="67"/>
        <v>102</v>
      </c>
      <c r="I1448" s="2">
        <f t="shared" si="68"/>
        <v>41.17647058823529</v>
      </c>
    </row>
    <row r="1449" spans="1:9" x14ac:dyDescent="0.3">
      <c r="A1449">
        <v>589</v>
      </c>
      <c r="B1449" t="s">
        <v>90</v>
      </c>
      <c r="C1449" s="2">
        <v>13</v>
      </c>
      <c r="D1449" s="2">
        <v>21</v>
      </c>
      <c r="E1449">
        <v>3</v>
      </c>
      <c r="F1449">
        <v>7</v>
      </c>
      <c r="G1449">
        <f t="shared" si="66"/>
        <v>24</v>
      </c>
      <c r="H1449">
        <f t="shared" si="67"/>
        <v>63</v>
      </c>
      <c r="I1449" s="2">
        <f t="shared" si="68"/>
        <v>38.095238095238095</v>
      </c>
    </row>
    <row r="1450" spans="1:9" x14ac:dyDescent="0.3">
      <c r="A1450">
        <v>589</v>
      </c>
      <c r="B1450" t="s">
        <v>45</v>
      </c>
      <c r="C1450" s="2">
        <v>19</v>
      </c>
      <c r="D1450" s="2">
        <v>32</v>
      </c>
      <c r="E1450">
        <v>3</v>
      </c>
      <c r="F1450">
        <v>9</v>
      </c>
      <c r="G1450">
        <f t="shared" si="66"/>
        <v>39</v>
      </c>
      <c r="H1450">
        <f t="shared" si="67"/>
        <v>96</v>
      </c>
      <c r="I1450" s="2">
        <f t="shared" si="68"/>
        <v>40.625</v>
      </c>
    </row>
    <row r="1451" spans="1:9" x14ac:dyDescent="0.3">
      <c r="A1451">
        <v>590</v>
      </c>
      <c r="B1451" t="s">
        <v>53</v>
      </c>
      <c r="C1451" s="2">
        <v>20</v>
      </c>
      <c r="D1451" s="2">
        <v>34</v>
      </c>
      <c r="E1451">
        <v>3</v>
      </c>
      <c r="F1451">
        <v>43</v>
      </c>
      <c r="G1451">
        <f t="shared" si="66"/>
        <v>42</v>
      </c>
      <c r="H1451">
        <f t="shared" si="67"/>
        <v>102</v>
      </c>
      <c r="I1451" s="2">
        <f t="shared" si="68"/>
        <v>41.17647058823529</v>
      </c>
    </row>
    <row r="1452" spans="1:9" x14ac:dyDescent="0.3">
      <c r="A1452">
        <v>590</v>
      </c>
      <c r="B1452" t="s">
        <v>60</v>
      </c>
      <c r="C1452" s="2">
        <v>12</v>
      </c>
      <c r="D1452" s="2">
        <v>20</v>
      </c>
      <c r="E1452">
        <v>1</v>
      </c>
      <c r="F1452">
        <v>21</v>
      </c>
      <c r="G1452">
        <f t="shared" si="66"/>
        <v>8</v>
      </c>
      <c r="H1452">
        <f t="shared" si="67"/>
        <v>20</v>
      </c>
      <c r="I1452" s="2">
        <f t="shared" si="68"/>
        <v>40</v>
      </c>
    </row>
    <row r="1453" spans="1:9" x14ac:dyDescent="0.3">
      <c r="A1453">
        <v>591</v>
      </c>
      <c r="B1453" t="s">
        <v>30</v>
      </c>
      <c r="C1453" s="2">
        <v>25</v>
      </c>
      <c r="D1453" s="2">
        <v>40</v>
      </c>
      <c r="E1453">
        <v>3</v>
      </c>
      <c r="F1453">
        <v>51</v>
      </c>
      <c r="G1453">
        <f t="shared" si="66"/>
        <v>45</v>
      </c>
      <c r="H1453">
        <f t="shared" si="67"/>
        <v>120</v>
      </c>
      <c r="I1453" s="2">
        <f t="shared" si="68"/>
        <v>37.5</v>
      </c>
    </row>
    <row r="1454" spans="1:9" x14ac:dyDescent="0.3">
      <c r="A1454">
        <v>592</v>
      </c>
      <c r="B1454" t="s">
        <v>47</v>
      </c>
      <c r="C1454" s="2">
        <v>13</v>
      </c>
      <c r="D1454" s="2">
        <v>22</v>
      </c>
      <c r="E1454">
        <v>2</v>
      </c>
      <c r="F1454">
        <v>59</v>
      </c>
      <c r="G1454">
        <f t="shared" si="66"/>
        <v>18</v>
      </c>
      <c r="H1454">
        <f t="shared" si="67"/>
        <v>44</v>
      </c>
      <c r="I1454" s="2">
        <f t="shared" si="68"/>
        <v>40.909090909090914</v>
      </c>
    </row>
    <row r="1455" spans="1:9" x14ac:dyDescent="0.3">
      <c r="A1455">
        <v>592</v>
      </c>
      <c r="B1455" t="s">
        <v>81</v>
      </c>
      <c r="C1455" s="2">
        <v>15</v>
      </c>
      <c r="D1455" s="2">
        <v>25</v>
      </c>
      <c r="E1455">
        <v>2</v>
      </c>
      <c r="F1455">
        <v>42</v>
      </c>
      <c r="G1455">
        <f t="shared" si="66"/>
        <v>20</v>
      </c>
      <c r="H1455">
        <f t="shared" si="67"/>
        <v>50</v>
      </c>
      <c r="I1455" s="2">
        <f t="shared" si="68"/>
        <v>40</v>
      </c>
    </row>
    <row r="1456" spans="1:9" x14ac:dyDescent="0.3">
      <c r="A1456">
        <v>593</v>
      </c>
      <c r="B1456" t="s">
        <v>30</v>
      </c>
      <c r="C1456" s="2">
        <v>25</v>
      </c>
      <c r="D1456" s="2">
        <v>40</v>
      </c>
      <c r="E1456">
        <v>1</v>
      </c>
      <c r="F1456">
        <v>30</v>
      </c>
      <c r="G1456">
        <f t="shared" si="66"/>
        <v>15</v>
      </c>
      <c r="H1456">
        <f t="shared" si="67"/>
        <v>40</v>
      </c>
      <c r="I1456" s="2">
        <f t="shared" si="68"/>
        <v>37.5</v>
      </c>
    </row>
    <row r="1457" spans="1:9" x14ac:dyDescent="0.3">
      <c r="A1457">
        <v>593</v>
      </c>
      <c r="B1457" t="s">
        <v>24</v>
      </c>
      <c r="C1457" s="2">
        <v>19</v>
      </c>
      <c r="D1457" s="2">
        <v>31</v>
      </c>
      <c r="E1457">
        <v>1</v>
      </c>
      <c r="F1457">
        <v>8</v>
      </c>
      <c r="G1457">
        <f t="shared" si="66"/>
        <v>12</v>
      </c>
      <c r="H1457">
        <f t="shared" si="67"/>
        <v>31</v>
      </c>
      <c r="I1457" s="2">
        <f t="shared" si="68"/>
        <v>38.70967741935484</v>
      </c>
    </row>
    <row r="1458" spans="1:9" x14ac:dyDescent="0.3">
      <c r="A1458">
        <v>593</v>
      </c>
      <c r="B1458" t="s">
        <v>34</v>
      </c>
      <c r="C1458" s="2">
        <v>20</v>
      </c>
      <c r="D1458" s="2">
        <v>33</v>
      </c>
      <c r="E1458">
        <v>2</v>
      </c>
      <c r="F1458">
        <v>5</v>
      </c>
      <c r="G1458">
        <f t="shared" si="66"/>
        <v>26</v>
      </c>
      <c r="H1458">
        <f t="shared" si="67"/>
        <v>66</v>
      </c>
      <c r="I1458" s="2">
        <f t="shared" si="68"/>
        <v>39.393939393939391</v>
      </c>
    </row>
    <row r="1459" spans="1:9" x14ac:dyDescent="0.3">
      <c r="A1459">
        <v>593</v>
      </c>
      <c r="B1459" t="s">
        <v>93</v>
      </c>
      <c r="C1459" s="2">
        <v>22</v>
      </c>
      <c r="D1459" s="2">
        <v>36</v>
      </c>
      <c r="E1459">
        <v>2</v>
      </c>
      <c r="F1459">
        <v>5</v>
      </c>
      <c r="G1459">
        <f t="shared" si="66"/>
        <v>28</v>
      </c>
      <c r="H1459">
        <f t="shared" si="67"/>
        <v>72</v>
      </c>
      <c r="I1459" s="2">
        <f t="shared" si="68"/>
        <v>38.888888888888893</v>
      </c>
    </row>
    <row r="1460" spans="1:9" x14ac:dyDescent="0.3">
      <c r="A1460">
        <v>594</v>
      </c>
      <c r="B1460" t="s">
        <v>34</v>
      </c>
      <c r="C1460" s="2">
        <v>20</v>
      </c>
      <c r="D1460" s="2">
        <v>33</v>
      </c>
      <c r="E1460">
        <v>1</v>
      </c>
      <c r="F1460">
        <v>5</v>
      </c>
      <c r="G1460">
        <f t="shared" si="66"/>
        <v>13</v>
      </c>
      <c r="H1460">
        <f t="shared" si="67"/>
        <v>33</v>
      </c>
      <c r="I1460" s="2">
        <f t="shared" si="68"/>
        <v>39.393939393939391</v>
      </c>
    </row>
    <row r="1461" spans="1:9" x14ac:dyDescent="0.3">
      <c r="A1461">
        <v>594</v>
      </c>
      <c r="B1461" t="s">
        <v>47</v>
      </c>
      <c r="C1461" s="2">
        <v>13</v>
      </c>
      <c r="D1461" s="2">
        <v>22</v>
      </c>
      <c r="E1461">
        <v>3</v>
      </c>
      <c r="F1461">
        <v>44</v>
      </c>
      <c r="G1461">
        <f t="shared" si="66"/>
        <v>27</v>
      </c>
      <c r="H1461">
        <f t="shared" si="67"/>
        <v>66</v>
      </c>
      <c r="I1461" s="2">
        <f t="shared" si="68"/>
        <v>40.909090909090914</v>
      </c>
    </row>
    <row r="1462" spans="1:9" x14ac:dyDescent="0.3">
      <c r="A1462">
        <v>594</v>
      </c>
      <c r="B1462" t="s">
        <v>60</v>
      </c>
      <c r="C1462" s="2">
        <v>12</v>
      </c>
      <c r="D1462" s="2">
        <v>20</v>
      </c>
      <c r="E1462">
        <v>2</v>
      </c>
      <c r="F1462">
        <v>49</v>
      </c>
      <c r="G1462">
        <f t="shared" si="66"/>
        <v>16</v>
      </c>
      <c r="H1462">
        <f t="shared" si="67"/>
        <v>40</v>
      </c>
      <c r="I1462" s="2">
        <f t="shared" si="68"/>
        <v>40</v>
      </c>
    </row>
    <row r="1463" spans="1:9" x14ac:dyDescent="0.3">
      <c r="A1463">
        <v>595</v>
      </c>
      <c r="B1463" t="s">
        <v>90</v>
      </c>
      <c r="C1463" s="2">
        <v>13</v>
      </c>
      <c r="D1463" s="2">
        <v>21</v>
      </c>
      <c r="E1463">
        <v>2</v>
      </c>
      <c r="F1463">
        <v>5</v>
      </c>
      <c r="G1463">
        <f t="shared" si="66"/>
        <v>16</v>
      </c>
      <c r="H1463">
        <f t="shared" si="67"/>
        <v>42</v>
      </c>
      <c r="I1463" s="2">
        <f t="shared" si="68"/>
        <v>38.095238095238095</v>
      </c>
    </row>
    <row r="1464" spans="1:9" x14ac:dyDescent="0.3">
      <c r="A1464">
        <v>595</v>
      </c>
      <c r="B1464" t="s">
        <v>50</v>
      </c>
      <c r="C1464" s="2">
        <v>18</v>
      </c>
      <c r="D1464" s="2">
        <v>30</v>
      </c>
      <c r="E1464">
        <v>1</v>
      </c>
      <c r="F1464">
        <v>44</v>
      </c>
      <c r="G1464">
        <f t="shared" si="66"/>
        <v>12</v>
      </c>
      <c r="H1464">
        <f t="shared" si="67"/>
        <v>30</v>
      </c>
      <c r="I1464" s="2">
        <f t="shared" si="68"/>
        <v>40</v>
      </c>
    </row>
    <row r="1465" spans="1:9" x14ac:dyDescent="0.3">
      <c r="A1465">
        <v>596</v>
      </c>
      <c r="B1465" t="s">
        <v>106</v>
      </c>
      <c r="C1465" s="2">
        <v>14</v>
      </c>
      <c r="D1465" s="2">
        <v>23</v>
      </c>
      <c r="E1465">
        <v>2</v>
      </c>
      <c r="F1465">
        <v>47</v>
      </c>
      <c r="G1465">
        <f t="shared" si="66"/>
        <v>18</v>
      </c>
      <c r="H1465">
        <f t="shared" si="67"/>
        <v>46</v>
      </c>
      <c r="I1465" s="2">
        <f t="shared" si="68"/>
        <v>39.130434782608695</v>
      </c>
    </row>
    <row r="1466" spans="1:9" x14ac:dyDescent="0.3">
      <c r="A1466">
        <v>596</v>
      </c>
      <c r="B1466" t="s">
        <v>18</v>
      </c>
      <c r="C1466" s="2">
        <v>14</v>
      </c>
      <c r="D1466" s="2">
        <v>24</v>
      </c>
      <c r="E1466">
        <v>2</v>
      </c>
      <c r="F1466">
        <v>50</v>
      </c>
      <c r="G1466">
        <f t="shared" si="66"/>
        <v>20</v>
      </c>
      <c r="H1466">
        <f t="shared" si="67"/>
        <v>48</v>
      </c>
      <c r="I1466" s="2">
        <f t="shared" si="68"/>
        <v>41.666666666666671</v>
      </c>
    </row>
    <row r="1467" spans="1:9" x14ac:dyDescent="0.3">
      <c r="A1467">
        <v>596</v>
      </c>
      <c r="B1467" t="s">
        <v>45</v>
      </c>
      <c r="C1467" s="2">
        <v>19</v>
      </c>
      <c r="D1467" s="2">
        <v>32</v>
      </c>
      <c r="E1467">
        <v>3</v>
      </c>
      <c r="F1467">
        <v>42</v>
      </c>
      <c r="G1467">
        <f t="shared" si="66"/>
        <v>39</v>
      </c>
      <c r="H1467">
        <f t="shared" si="67"/>
        <v>96</v>
      </c>
      <c r="I1467" s="2">
        <f t="shared" si="68"/>
        <v>40.625</v>
      </c>
    </row>
    <row r="1468" spans="1:9" x14ac:dyDescent="0.3">
      <c r="A1468">
        <v>596</v>
      </c>
      <c r="B1468" t="s">
        <v>81</v>
      </c>
      <c r="C1468" s="2">
        <v>15</v>
      </c>
      <c r="D1468" s="2">
        <v>25</v>
      </c>
      <c r="E1468">
        <v>2</v>
      </c>
      <c r="F1468">
        <v>19</v>
      </c>
      <c r="G1468">
        <f t="shared" si="66"/>
        <v>20</v>
      </c>
      <c r="H1468">
        <f t="shared" si="67"/>
        <v>50</v>
      </c>
      <c r="I1468" s="2">
        <f t="shared" si="68"/>
        <v>40</v>
      </c>
    </row>
    <row r="1469" spans="1:9" x14ac:dyDescent="0.3">
      <c r="A1469">
        <v>597</v>
      </c>
      <c r="B1469" t="s">
        <v>55</v>
      </c>
      <c r="C1469" s="2">
        <v>16</v>
      </c>
      <c r="D1469" s="2">
        <v>28</v>
      </c>
      <c r="E1469">
        <v>1</v>
      </c>
      <c r="F1469">
        <v>39</v>
      </c>
      <c r="G1469">
        <f t="shared" si="66"/>
        <v>12</v>
      </c>
      <c r="H1469">
        <f t="shared" si="67"/>
        <v>28</v>
      </c>
      <c r="I1469" s="2">
        <f t="shared" si="68"/>
        <v>42.857142857142854</v>
      </c>
    </row>
    <row r="1470" spans="1:9" x14ac:dyDescent="0.3">
      <c r="A1470">
        <v>597</v>
      </c>
      <c r="B1470" t="s">
        <v>71</v>
      </c>
      <c r="C1470" s="2">
        <v>10</v>
      </c>
      <c r="D1470" s="2">
        <v>18</v>
      </c>
      <c r="E1470">
        <v>1</v>
      </c>
      <c r="F1470">
        <v>55</v>
      </c>
      <c r="G1470">
        <f t="shared" si="66"/>
        <v>8</v>
      </c>
      <c r="H1470">
        <f t="shared" si="67"/>
        <v>18</v>
      </c>
      <c r="I1470" s="2">
        <f t="shared" si="68"/>
        <v>44.444444444444443</v>
      </c>
    </row>
    <row r="1471" spans="1:9" x14ac:dyDescent="0.3">
      <c r="A1471">
        <v>597</v>
      </c>
      <c r="B1471" t="s">
        <v>30</v>
      </c>
      <c r="C1471" s="2">
        <v>25</v>
      </c>
      <c r="D1471" s="2">
        <v>40</v>
      </c>
      <c r="E1471">
        <v>2</v>
      </c>
      <c r="F1471">
        <v>39</v>
      </c>
      <c r="G1471">
        <f t="shared" si="66"/>
        <v>30</v>
      </c>
      <c r="H1471">
        <f t="shared" si="67"/>
        <v>80</v>
      </c>
      <c r="I1471" s="2">
        <f t="shared" si="68"/>
        <v>37.5</v>
      </c>
    </row>
    <row r="1472" spans="1:9" x14ac:dyDescent="0.3">
      <c r="A1472">
        <v>597</v>
      </c>
      <c r="B1472" t="s">
        <v>18</v>
      </c>
      <c r="C1472" s="2">
        <v>14</v>
      </c>
      <c r="D1472" s="2">
        <v>24</v>
      </c>
      <c r="E1472">
        <v>1</v>
      </c>
      <c r="F1472">
        <v>8</v>
      </c>
      <c r="G1472">
        <f t="shared" si="66"/>
        <v>10</v>
      </c>
      <c r="H1472">
        <f t="shared" si="67"/>
        <v>24</v>
      </c>
      <c r="I1472" s="2">
        <f t="shared" si="68"/>
        <v>41.666666666666671</v>
      </c>
    </row>
    <row r="1473" spans="1:9" x14ac:dyDescent="0.3">
      <c r="A1473">
        <v>598</v>
      </c>
      <c r="B1473" t="s">
        <v>74</v>
      </c>
      <c r="C1473" s="2">
        <v>15</v>
      </c>
      <c r="D1473" s="2">
        <v>26</v>
      </c>
      <c r="E1473">
        <v>2</v>
      </c>
      <c r="F1473">
        <v>44</v>
      </c>
      <c r="G1473">
        <f t="shared" si="66"/>
        <v>22</v>
      </c>
      <c r="H1473">
        <f t="shared" si="67"/>
        <v>52</v>
      </c>
      <c r="I1473" s="2">
        <f t="shared" si="68"/>
        <v>42.307692307692307</v>
      </c>
    </row>
    <row r="1474" spans="1:9" x14ac:dyDescent="0.3">
      <c r="A1474">
        <v>598</v>
      </c>
      <c r="B1474" t="s">
        <v>45</v>
      </c>
      <c r="C1474" s="2">
        <v>19</v>
      </c>
      <c r="D1474" s="2">
        <v>32</v>
      </c>
      <c r="E1474">
        <v>2</v>
      </c>
      <c r="F1474">
        <v>22</v>
      </c>
      <c r="G1474">
        <f t="shared" ref="G1474:G1537" si="69">SUM(D1474-C1474)*E1474</f>
        <v>26</v>
      </c>
      <c r="H1474">
        <f t="shared" ref="H1474:H1537" si="70">(D1474*E1474)</f>
        <v>64</v>
      </c>
      <c r="I1474" s="2">
        <f t="shared" ref="I1474:I1537" si="71">(G1474/H1474*100)</f>
        <v>40.625</v>
      </c>
    </row>
    <row r="1475" spans="1:9" x14ac:dyDescent="0.3">
      <c r="A1475">
        <v>598</v>
      </c>
      <c r="B1475" t="s">
        <v>24</v>
      </c>
      <c r="C1475" s="2">
        <v>19</v>
      </c>
      <c r="D1475" s="2">
        <v>31</v>
      </c>
      <c r="E1475">
        <v>3</v>
      </c>
      <c r="F1475">
        <v>15</v>
      </c>
      <c r="G1475">
        <f t="shared" si="69"/>
        <v>36</v>
      </c>
      <c r="H1475">
        <f t="shared" si="70"/>
        <v>93</v>
      </c>
      <c r="I1475" s="2">
        <f t="shared" si="71"/>
        <v>38.70967741935484</v>
      </c>
    </row>
    <row r="1476" spans="1:9" x14ac:dyDescent="0.3">
      <c r="A1476">
        <v>599</v>
      </c>
      <c r="B1476" t="s">
        <v>53</v>
      </c>
      <c r="C1476" s="2">
        <v>20</v>
      </c>
      <c r="D1476" s="2">
        <v>34</v>
      </c>
      <c r="E1476">
        <v>2</v>
      </c>
      <c r="F1476">
        <v>5</v>
      </c>
      <c r="G1476">
        <f t="shared" si="69"/>
        <v>28</v>
      </c>
      <c r="H1476">
        <f t="shared" si="70"/>
        <v>68</v>
      </c>
      <c r="I1476" s="2">
        <f t="shared" si="71"/>
        <v>41.17647058823529</v>
      </c>
    </row>
    <row r="1477" spans="1:9" x14ac:dyDescent="0.3">
      <c r="A1477">
        <v>599</v>
      </c>
      <c r="B1477" t="s">
        <v>24</v>
      </c>
      <c r="C1477" s="2">
        <v>19</v>
      </c>
      <c r="D1477" s="2">
        <v>31</v>
      </c>
      <c r="E1477">
        <v>1</v>
      </c>
      <c r="F1477">
        <v>49</v>
      </c>
      <c r="G1477">
        <f t="shared" si="69"/>
        <v>12</v>
      </c>
      <c r="H1477">
        <f t="shared" si="70"/>
        <v>31</v>
      </c>
      <c r="I1477" s="2">
        <f t="shared" si="71"/>
        <v>38.70967741935484</v>
      </c>
    </row>
    <row r="1478" spans="1:9" x14ac:dyDescent="0.3">
      <c r="A1478">
        <v>599</v>
      </c>
      <c r="B1478" t="s">
        <v>41</v>
      </c>
      <c r="C1478" s="2">
        <v>21</v>
      </c>
      <c r="D1478" s="2">
        <v>35</v>
      </c>
      <c r="E1478">
        <v>2</v>
      </c>
      <c r="F1478">
        <v>54</v>
      </c>
      <c r="G1478">
        <f t="shared" si="69"/>
        <v>28</v>
      </c>
      <c r="H1478">
        <f t="shared" si="70"/>
        <v>70</v>
      </c>
      <c r="I1478" s="2">
        <f t="shared" si="71"/>
        <v>40</v>
      </c>
    </row>
    <row r="1479" spans="1:9" x14ac:dyDescent="0.3">
      <c r="A1479">
        <v>600</v>
      </c>
      <c r="B1479" t="s">
        <v>55</v>
      </c>
      <c r="C1479" s="2">
        <v>16</v>
      </c>
      <c r="D1479" s="2">
        <v>28</v>
      </c>
      <c r="E1479">
        <v>3</v>
      </c>
      <c r="F1479">
        <v>22</v>
      </c>
      <c r="G1479">
        <f t="shared" si="69"/>
        <v>36</v>
      </c>
      <c r="H1479">
        <f t="shared" si="70"/>
        <v>84</v>
      </c>
      <c r="I1479" s="2">
        <f t="shared" si="71"/>
        <v>42.857142857142854</v>
      </c>
    </row>
    <row r="1480" spans="1:9" x14ac:dyDescent="0.3">
      <c r="A1480">
        <v>600</v>
      </c>
      <c r="B1480" t="s">
        <v>50</v>
      </c>
      <c r="C1480" s="2">
        <v>18</v>
      </c>
      <c r="D1480" s="2">
        <v>30</v>
      </c>
      <c r="E1480">
        <v>2</v>
      </c>
      <c r="F1480">
        <v>43</v>
      </c>
      <c r="G1480">
        <f t="shared" si="69"/>
        <v>24</v>
      </c>
      <c r="H1480">
        <f t="shared" si="70"/>
        <v>60</v>
      </c>
      <c r="I1480" s="2">
        <f t="shared" si="71"/>
        <v>40</v>
      </c>
    </row>
    <row r="1481" spans="1:9" x14ac:dyDescent="0.3">
      <c r="A1481">
        <v>601</v>
      </c>
      <c r="B1481" t="s">
        <v>30</v>
      </c>
      <c r="C1481" s="2">
        <v>25</v>
      </c>
      <c r="D1481" s="2">
        <v>40</v>
      </c>
      <c r="E1481">
        <v>2</v>
      </c>
      <c r="F1481">
        <v>11</v>
      </c>
      <c r="G1481">
        <f t="shared" si="69"/>
        <v>30</v>
      </c>
      <c r="H1481">
        <f t="shared" si="70"/>
        <v>80</v>
      </c>
      <c r="I1481" s="2">
        <f t="shared" si="71"/>
        <v>37.5</v>
      </c>
    </row>
    <row r="1482" spans="1:9" x14ac:dyDescent="0.3">
      <c r="A1482">
        <v>601</v>
      </c>
      <c r="B1482" t="s">
        <v>55</v>
      </c>
      <c r="C1482" s="2">
        <v>16</v>
      </c>
      <c r="D1482" s="2">
        <v>28</v>
      </c>
      <c r="E1482">
        <v>3</v>
      </c>
      <c r="F1482">
        <v>28</v>
      </c>
      <c r="G1482">
        <f t="shared" si="69"/>
        <v>36</v>
      </c>
      <c r="H1482">
        <f t="shared" si="70"/>
        <v>84</v>
      </c>
      <c r="I1482" s="2">
        <f t="shared" si="71"/>
        <v>42.857142857142854</v>
      </c>
    </row>
    <row r="1483" spans="1:9" x14ac:dyDescent="0.3">
      <c r="A1483">
        <v>601</v>
      </c>
      <c r="B1483" t="s">
        <v>106</v>
      </c>
      <c r="C1483" s="2">
        <v>14</v>
      </c>
      <c r="D1483" s="2">
        <v>23</v>
      </c>
      <c r="E1483">
        <v>1</v>
      </c>
      <c r="F1483">
        <v>44</v>
      </c>
      <c r="G1483">
        <f t="shared" si="69"/>
        <v>9</v>
      </c>
      <c r="H1483">
        <f t="shared" si="70"/>
        <v>23</v>
      </c>
      <c r="I1483" s="2">
        <f t="shared" si="71"/>
        <v>39.130434782608695</v>
      </c>
    </row>
    <row r="1484" spans="1:9" x14ac:dyDescent="0.3">
      <c r="A1484">
        <v>601</v>
      </c>
      <c r="B1484" t="s">
        <v>41</v>
      </c>
      <c r="C1484" s="2">
        <v>21</v>
      </c>
      <c r="D1484" s="2">
        <v>35</v>
      </c>
      <c r="E1484">
        <v>3</v>
      </c>
      <c r="F1484">
        <v>32</v>
      </c>
      <c r="G1484">
        <f t="shared" si="69"/>
        <v>42</v>
      </c>
      <c r="H1484">
        <f t="shared" si="70"/>
        <v>105</v>
      </c>
      <c r="I1484" s="2">
        <f t="shared" si="71"/>
        <v>40</v>
      </c>
    </row>
    <row r="1485" spans="1:9" x14ac:dyDescent="0.3">
      <c r="A1485">
        <v>602</v>
      </c>
      <c r="B1485" t="s">
        <v>41</v>
      </c>
      <c r="C1485" s="2">
        <v>21</v>
      </c>
      <c r="D1485" s="2">
        <v>35</v>
      </c>
      <c r="E1485">
        <v>2</v>
      </c>
      <c r="F1485">
        <v>56</v>
      </c>
      <c r="G1485">
        <f t="shared" si="69"/>
        <v>28</v>
      </c>
      <c r="H1485">
        <f t="shared" si="70"/>
        <v>70</v>
      </c>
      <c r="I1485" s="2">
        <f t="shared" si="71"/>
        <v>40</v>
      </c>
    </row>
    <row r="1486" spans="1:9" x14ac:dyDescent="0.3">
      <c r="A1486">
        <v>602</v>
      </c>
      <c r="B1486" t="s">
        <v>47</v>
      </c>
      <c r="C1486" s="2">
        <v>13</v>
      </c>
      <c r="D1486" s="2">
        <v>22</v>
      </c>
      <c r="E1486">
        <v>3</v>
      </c>
      <c r="F1486">
        <v>58</v>
      </c>
      <c r="G1486">
        <f t="shared" si="69"/>
        <v>27</v>
      </c>
      <c r="H1486">
        <f t="shared" si="70"/>
        <v>66</v>
      </c>
      <c r="I1486" s="2">
        <f t="shared" si="71"/>
        <v>40.909090909090914</v>
      </c>
    </row>
    <row r="1487" spans="1:9" x14ac:dyDescent="0.3">
      <c r="A1487">
        <v>602</v>
      </c>
      <c r="B1487" t="s">
        <v>50</v>
      </c>
      <c r="C1487" s="2">
        <v>18</v>
      </c>
      <c r="D1487" s="2">
        <v>30</v>
      </c>
      <c r="E1487">
        <v>3</v>
      </c>
      <c r="F1487">
        <v>12</v>
      </c>
      <c r="G1487">
        <f t="shared" si="69"/>
        <v>36</v>
      </c>
      <c r="H1487">
        <f t="shared" si="70"/>
        <v>90</v>
      </c>
      <c r="I1487" s="2">
        <f t="shared" si="71"/>
        <v>40</v>
      </c>
    </row>
    <row r="1488" spans="1:9" x14ac:dyDescent="0.3">
      <c r="A1488">
        <v>602</v>
      </c>
      <c r="B1488" t="s">
        <v>30</v>
      </c>
      <c r="C1488" s="2">
        <v>25</v>
      </c>
      <c r="D1488" s="2">
        <v>40</v>
      </c>
      <c r="E1488">
        <v>1</v>
      </c>
      <c r="F1488">
        <v>36</v>
      </c>
      <c r="G1488">
        <f t="shared" si="69"/>
        <v>15</v>
      </c>
      <c r="H1488">
        <f t="shared" si="70"/>
        <v>40</v>
      </c>
      <c r="I1488" s="2">
        <f t="shared" si="71"/>
        <v>37.5</v>
      </c>
    </row>
    <row r="1489" spans="1:9" x14ac:dyDescent="0.3">
      <c r="A1489">
        <v>603</v>
      </c>
      <c r="B1489" t="s">
        <v>24</v>
      </c>
      <c r="C1489" s="2">
        <v>19</v>
      </c>
      <c r="D1489" s="2">
        <v>31</v>
      </c>
      <c r="E1489">
        <v>2</v>
      </c>
      <c r="F1489">
        <v>17</v>
      </c>
      <c r="G1489">
        <f t="shared" si="69"/>
        <v>24</v>
      </c>
      <c r="H1489">
        <f t="shared" si="70"/>
        <v>62</v>
      </c>
      <c r="I1489" s="2">
        <f t="shared" si="71"/>
        <v>38.70967741935484</v>
      </c>
    </row>
    <row r="1490" spans="1:9" x14ac:dyDescent="0.3">
      <c r="A1490">
        <v>604</v>
      </c>
      <c r="B1490" t="s">
        <v>41</v>
      </c>
      <c r="C1490" s="2">
        <v>21</v>
      </c>
      <c r="D1490" s="2">
        <v>35</v>
      </c>
      <c r="E1490">
        <v>3</v>
      </c>
      <c r="F1490">
        <v>42</v>
      </c>
      <c r="G1490">
        <f t="shared" si="69"/>
        <v>42</v>
      </c>
      <c r="H1490">
        <f t="shared" si="70"/>
        <v>105</v>
      </c>
      <c r="I1490" s="2">
        <f t="shared" si="71"/>
        <v>40</v>
      </c>
    </row>
    <row r="1491" spans="1:9" x14ac:dyDescent="0.3">
      <c r="A1491">
        <v>605</v>
      </c>
      <c r="B1491" t="s">
        <v>60</v>
      </c>
      <c r="C1491" s="2">
        <v>12</v>
      </c>
      <c r="D1491" s="2">
        <v>20</v>
      </c>
      <c r="E1491">
        <v>1</v>
      </c>
      <c r="F1491">
        <v>47</v>
      </c>
      <c r="G1491">
        <f t="shared" si="69"/>
        <v>8</v>
      </c>
      <c r="H1491">
        <f t="shared" si="70"/>
        <v>20</v>
      </c>
      <c r="I1491" s="2">
        <f t="shared" si="71"/>
        <v>40</v>
      </c>
    </row>
    <row r="1492" spans="1:9" x14ac:dyDescent="0.3">
      <c r="A1492">
        <v>605</v>
      </c>
      <c r="B1492" t="s">
        <v>30</v>
      </c>
      <c r="C1492" s="2">
        <v>25</v>
      </c>
      <c r="D1492" s="2">
        <v>40</v>
      </c>
      <c r="E1492">
        <v>1</v>
      </c>
      <c r="F1492">
        <v>24</v>
      </c>
      <c r="G1492">
        <f t="shared" si="69"/>
        <v>15</v>
      </c>
      <c r="H1492">
        <f t="shared" si="70"/>
        <v>40</v>
      </c>
      <c r="I1492" s="2">
        <f t="shared" si="71"/>
        <v>37.5</v>
      </c>
    </row>
    <row r="1493" spans="1:9" x14ac:dyDescent="0.3">
      <c r="A1493">
        <v>605</v>
      </c>
      <c r="B1493" t="s">
        <v>41</v>
      </c>
      <c r="C1493" s="2">
        <v>21</v>
      </c>
      <c r="D1493" s="2">
        <v>35</v>
      </c>
      <c r="E1493">
        <v>2</v>
      </c>
      <c r="F1493">
        <v>55</v>
      </c>
      <c r="G1493">
        <f t="shared" si="69"/>
        <v>28</v>
      </c>
      <c r="H1493">
        <f t="shared" si="70"/>
        <v>70</v>
      </c>
      <c r="I1493" s="2">
        <f t="shared" si="71"/>
        <v>40</v>
      </c>
    </row>
    <row r="1494" spans="1:9" x14ac:dyDescent="0.3">
      <c r="A1494">
        <v>605</v>
      </c>
      <c r="B1494" t="s">
        <v>50</v>
      </c>
      <c r="C1494" s="2">
        <v>18</v>
      </c>
      <c r="D1494" s="2">
        <v>30</v>
      </c>
      <c r="E1494">
        <v>3</v>
      </c>
      <c r="F1494">
        <v>50</v>
      </c>
      <c r="G1494">
        <f t="shared" si="69"/>
        <v>36</v>
      </c>
      <c r="H1494">
        <f t="shared" si="70"/>
        <v>90</v>
      </c>
      <c r="I1494" s="2">
        <f t="shared" si="71"/>
        <v>40</v>
      </c>
    </row>
    <row r="1495" spans="1:9" x14ac:dyDescent="0.3">
      <c r="A1495">
        <v>606</v>
      </c>
      <c r="B1495" t="s">
        <v>81</v>
      </c>
      <c r="C1495" s="2">
        <v>15</v>
      </c>
      <c r="D1495" s="2">
        <v>25</v>
      </c>
      <c r="E1495">
        <v>2</v>
      </c>
      <c r="F1495">
        <v>47</v>
      </c>
      <c r="G1495">
        <f t="shared" si="69"/>
        <v>20</v>
      </c>
      <c r="H1495">
        <f t="shared" si="70"/>
        <v>50</v>
      </c>
      <c r="I1495" s="2">
        <f t="shared" si="71"/>
        <v>40</v>
      </c>
    </row>
    <row r="1496" spans="1:9" x14ac:dyDescent="0.3">
      <c r="A1496">
        <v>606</v>
      </c>
      <c r="B1496" t="s">
        <v>102</v>
      </c>
      <c r="C1496" s="2">
        <v>16</v>
      </c>
      <c r="D1496" s="2">
        <v>27</v>
      </c>
      <c r="E1496">
        <v>3</v>
      </c>
      <c r="F1496">
        <v>48</v>
      </c>
      <c r="G1496">
        <f t="shared" si="69"/>
        <v>33</v>
      </c>
      <c r="H1496">
        <f t="shared" si="70"/>
        <v>81</v>
      </c>
      <c r="I1496" s="2">
        <f t="shared" si="71"/>
        <v>40.74074074074074</v>
      </c>
    </row>
    <row r="1497" spans="1:9" x14ac:dyDescent="0.3">
      <c r="A1497">
        <v>606</v>
      </c>
      <c r="B1497" t="s">
        <v>74</v>
      </c>
      <c r="C1497" s="2">
        <v>15</v>
      </c>
      <c r="D1497" s="2">
        <v>26</v>
      </c>
      <c r="E1497">
        <v>2</v>
      </c>
      <c r="F1497">
        <v>50</v>
      </c>
      <c r="G1497">
        <f t="shared" si="69"/>
        <v>22</v>
      </c>
      <c r="H1497">
        <f t="shared" si="70"/>
        <v>52</v>
      </c>
      <c r="I1497" s="2">
        <f t="shared" si="71"/>
        <v>42.307692307692307</v>
      </c>
    </row>
    <row r="1498" spans="1:9" x14ac:dyDescent="0.3">
      <c r="A1498">
        <v>607</v>
      </c>
      <c r="B1498" t="s">
        <v>30</v>
      </c>
      <c r="C1498" s="2">
        <v>25</v>
      </c>
      <c r="D1498" s="2">
        <v>40</v>
      </c>
      <c r="E1498">
        <v>1</v>
      </c>
      <c r="F1498">
        <v>25</v>
      </c>
      <c r="G1498">
        <f t="shared" si="69"/>
        <v>15</v>
      </c>
      <c r="H1498">
        <f t="shared" si="70"/>
        <v>40</v>
      </c>
      <c r="I1498" s="2">
        <f t="shared" si="71"/>
        <v>37.5</v>
      </c>
    </row>
    <row r="1499" spans="1:9" x14ac:dyDescent="0.3">
      <c r="A1499">
        <v>607</v>
      </c>
      <c r="B1499" t="s">
        <v>55</v>
      </c>
      <c r="C1499" s="2">
        <v>16</v>
      </c>
      <c r="D1499" s="2">
        <v>28</v>
      </c>
      <c r="E1499">
        <v>1</v>
      </c>
      <c r="F1499">
        <v>44</v>
      </c>
      <c r="G1499">
        <f t="shared" si="69"/>
        <v>12</v>
      </c>
      <c r="H1499">
        <f t="shared" si="70"/>
        <v>28</v>
      </c>
      <c r="I1499" s="2">
        <f t="shared" si="71"/>
        <v>42.857142857142854</v>
      </c>
    </row>
    <row r="1500" spans="1:9" x14ac:dyDescent="0.3">
      <c r="A1500">
        <v>608</v>
      </c>
      <c r="B1500" t="s">
        <v>58</v>
      </c>
      <c r="C1500" s="2">
        <v>17</v>
      </c>
      <c r="D1500" s="2">
        <v>29</v>
      </c>
      <c r="E1500">
        <v>1</v>
      </c>
      <c r="F1500">
        <v>45</v>
      </c>
      <c r="G1500">
        <f t="shared" si="69"/>
        <v>12</v>
      </c>
      <c r="H1500">
        <f t="shared" si="70"/>
        <v>29</v>
      </c>
      <c r="I1500" s="2">
        <f t="shared" si="71"/>
        <v>41.379310344827587</v>
      </c>
    </row>
    <row r="1501" spans="1:9" x14ac:dyDescent="0.3">
      <c r="A1501">
        <v>609</v>
      </c>
      <c r="B1501" t="s">
        <v>45</v>
      </c>
      <c r="C1501" s="2">
        <v>19</v>
      </c>
      <c r="D1501" s="2">
        <v>32</v>
      </c>
      <c r="E1501">
        <v>1</v>
      </c>
      <c r="F1501">
        <v>27</v>
      </c>
      <c r="G1501">
        <f t="shared" si="69"/>
        <v>13</v>
      </c>
      <c r="H1501">
        <f t="shared" si="70"/>
        <v>32</v>
      </c>
      <c r="I1501" s="2">
        <f t="shared" si="71"/>
        <v>40.625</v>
      </c>
    </row>
    <row r="1502" spans="1:9" x14ac:dyDescent="0.3">
      <c r="A1502">
        <v>610</v>
      </c>
      <c r="B1502" t="s">
        <v>74</v>
      </c>
      <c r="C1502" s="2">
        <v>15</v>
      </c>
      <c r="D1502" s="2">
        <v>26</v>
      </c>
      <c r="E1502">
        <v>1</v>
      </c>
      <c r="F1502">
        <v>39</v>
      </c>
      <c r="G1502">
        <f t="shared" si="69"/>
        <v>11</v>
      </c>
      <c r="H1502">
        <f t="shared" si="70"/>
        <v>26</v>
      </c>
      <c r="I1502" s="2">
        <f t="shared" si="71"/>
        <v>42.307692307692307</v>
      </c>
    </row>
    <row r="1503" spans="1:9" x14ac:dyDescent="0.3">
      <c r="A1503">
        <v>610</v>
      </c>
      <c r="B1503" t="s">
        <v>71</v>
      </c>
      <c r="C1503" s="2">
        <v>10</v>
      </c>
      <c r="D1503" s="2">
        <v>18</v>
      </c>
      <c r="E1503">
        <v>1</v>
      </c>
      <c r="F1503">
        <v>8</v>
      </c>
      <c r="G1503">
        <f t="shared" si="69"/>
        <v>8</v>
      </c>
      <c r="H1503">
        <f t="shared" si="70"/>
        <v>18</v>
      </c>
      <c r="I1503" s="2">
        <f t="shared" si="71"/>
        <v>44.444444444444443</v>
      </c>
    </row>
    <row r="1504" spans="1:9" x14ac:dyDescent="0.3">
      <c r="A1504">
        <v>611</v>
      </c>
      <c r="B1504" t="s">
        <v>90</v>
      </c>
      <c r="C1504" s="2">
        <v>13</v>
      </c>
      <c r="D1504" s="2">
        <v>21</v>
      </c>
      <c r="E1504">
        <v>2</v>
      </c>
      <c r="F1504">
        <v>53</v>
      </c>
      <c r="G1504">
        <f t="shared" si="69"/>
        <v>16</v>
      </c>
      <c r="H1504">
        <f t="shared" si="70"/>
        <v>42</v>
      </c>
      <c r="I1504" s="2">
        <f t="shared" si="71"/>
        <v>38.095238095238095</v>
      </c>
    </row>
    <row r="1505" spans="1:9" x14ac:dyDescent="0.3">
      <c r="A1505">
        <v>611</v>
      </c>
      <c r="B1505" t="s">
        <v>93</v>
      </c>
      <c r="C1505" s="2">
        <v>22</v>
      </c>
      <c r="D1505" s="2">
        <v>36</v>
      </c>
      <c r="E1505">
        <v>1</v>
      </c>
      <c r="F1505">
        <v>30</v>
      </c>
      <c r="G1505">
        <f t="shared" si="69"/>
        <v>14</v>
      </c>
      <c r="H1505">
        <f t="shared" si="70"/>
        <v>36</v>
      </c>
      <c r="I1505" s="2">
        <f t="shared" si="71"/>
        <v>38.888888888888893</v>
      </c>
    </row>
    <row r="1506" spans="1:9" x14ac:dyDescent="0.3">
      <c r="A1506">
        <v>612</v>
      </c>
      <c r="B1506" t="s">
        <v>102</v>
      </c>
      <c r="C1506" s="2">
        <v>16</v>
      </c>
      <c r="D1506" s="2">
        <v>27</v>
      </c>
      <c r="E1506">
        <v>1</v>
      </c>
      <c r="F1506">
        <v>26</v>
      </c>
      <c r="G1506">
        <f t="shared" si="69"/>
        <v>11</v>
      </c>
      <c r="H1506">
        <f t="shared" si="70"/>
        <v>27</v>
      </c>
      <c r="I1506" s="2">
        <f t="shared" si="71"/>
        <v>40.74074074074074</v>
      </c>
    </row>
    <row r="1507" spans="1:9" x14ac:dyDescent="0.3">
      <c r="A1507">
        <v>612</v>
      </c>
      <c r="B1507" t="s">
        <v>93</v>
      </c>
      <c r="C1507" s="2">
        <v>22</v>
      </c>
      <c r="D1507" s="2">
        <v>36</v>
      </c>
      <c r="E1507">
        <v>3</v>
      </c>
      <c r="F1507">
        <v>37</v>
      </c>
      <c r="G1507">
        <f t="shared" si="69"/>
        <v>42</v>
      </c>
      <c r="H1507">
        <f t="shared" si="70"/>
        <v>108</v>
      </c>
      <c r="I1507" s="2">
        <f t="shared" si="71"/>
        <v>38.888888888888893</v>
      </c>
    </row>
    <row r="1508" spans="1:9" x14ac:dyDescent="0.3">
      <c r="A1508">
        <v>612</v>
      </c>
      <c r="B1508" t="s">
        <v>55</v>
      </c>
      <c r="C1508" s="2">
        <v>16</v>
      </c>
      <c r="D1508" s="2">
        <v>28</v>
      </c>
      <c r="E1508">
        <v>2</v>
      </c>
      <c r="F1508">
        <v>15</v>
      </c>
      <c r="G1508">
        <f t="shared" si="69"/>
        <v>24</v>
      </c>
      <c r="H1508">
        <f t="shared" si="70"/>
        <v>56</v>
      </c>
      <c r="I1508" s="2">
        <f t="shared" si="71"/>
        <v>42.857142857142854</v>
      </c>
    </row>
    <row r="1509" spans="1:9" x14ac:dyDescent="0.3">
      <c r="A1509">
        <v>612</v>
      </c>
      <c r="B1509" t="s">
        <v>60</v>
      </c>
      <c r="C1509" s="2">
        <v>12</v>
      </c>
      <c r="D1509" s="2">
        <v>20</v>
      </c>
      <c r="E1509">
        <v>2</v>
      </c>
      <c r="F1509">
        <v>51</v>
      </c>
      <c r="G1509">
        <f t="shared" si="69"/>
        <v>16</v>
      </c>
      <c r="H1509">
        <f t="shared" si="70"/>
        <v>40</v>
      </c>
      <c r="I1509" s="2">
        <f t="shared" si="71"/>
        <v>40</v>
      </c>
    </row>
    <row r="1510" spans="1:9" x14ac:dyDescent="0.3">
      <c r="A1510">
        <v>613</v>
      </c>
      <c r="B1510" t="s">
        <v>38</v>
      </c>
      <c r="C1510" s="2">
        <v>11</v>
      </c>
      <c r="D1510" s="2">
        <v>19</v>
      </c>
      <c r="E1510">
        <v>3</v>
      </c>
      <c r="F1510">
        <v>41</v>
      </c>
      <c r="G1510">
        <f t="shared" si="69"/>
        <v>24</v>
      </c>
      <c r="H1510">
        <f t="shared" si="70"/>
        <v>57</v>
      </c>
      <c r="I1510" s="2">
        <f t="shared" si="71"/>
        <v>42.105263157894733</v>
      </c>
    </row>
    <row r="1511" spans="1:9" x14ac:dyDescent="0.3">
      <c r="A1511">
        <v>613</v>
      </c>
      <c r="B1511" t="s">
        <v>106</v>
      </c>
      <c r="C1511" s="2">
        <v>14</v>
      </c>
      <c r="D1511" s="2">
        <v>23</v>
      </c>
      <c r="E1511">
        <v>3</v>
      </c>
      <c r="F1511">
        <v>23</v>
      </c>
      <c r="G1511">
        <f t="shared" si="69"/>
        <v>27</v>
      </c>
      <c r="H1511">
        <f t="shared" si="70"/>
        <v>69</v>
      </c>
      <c r="I1511" s="2">
        <f t="shared" si="71"/>
        <v>39.130434782608695</v>
      </c>
    </row>
    <row r="1512" spans="1:9" x14ac:dyDescent="0.3">
      <c r="A1512">
        <v>613</v>
      </c>
      <c r="B1512" t="s">
        <v>71</v>
      </c>
      <c r="C1512" s="2">
        <v>10</v>
      </c>
      <c r="D1512" s="2">
        <v>18</v>
      </c>
      <c r="E1512">
        <v>3</v>
      </c>
      <c r="F1512">
        <v>31</v>
      </c>
      <c r="G1512">
        <f t="shared" si="69"/>
        <v>24</v>
      </c>
      <c r="H1512">
        <f t="shared" si="70"/>
        <v>54</v>
      </c>
      <c r="I1512" s="2">
        <f t="shared" si="71"/>
        <v>44.444444444444443</v>
      </c>
    </row>
    <row r="1513" spans="1:9" x14ac:dyDescent="0.3">
      <c r="A1513">
        <v>613</v>
      </c>
      <c r="B1513" t="s">
        <v>41</v>
      </c>
      <c r="C1513" s="2">
        <v>21</v>
      </c>
      <c r="D1513" s="2">
        <v>35</v>
      </c>
      <c r="E1513">
        <v>3</v>
      </c>
      <c r="F1513">
        <v>57</v>
      </c>
      <c r="G1513">
        <f t="shared" si="69"/>
        <v>42</v>
      </c>
      <c r="H1513">
        <f t="shared" si="70"/>
        <v>105</v>
      </c>
      <c r="I1513" s="2">
        <f t="shared" si="71"/>
        <v>40</v>
      </c>
    </row>
    <row r="1514" spans="1:9" x14ac:dyDescent="0.3">
      <c r="A1514">
        <v>614</v>
      </c>
      <c r="B1514" t="s">
        <v>18</v>
      </c>
      <c r="C1514" s="2">
        <v>14</v>
      </c>
      <c r="D1514" s="2">
        <v>24</v>
      </c>
      <c r="E1514">
        <v>3</v>
      </c>
      <c r="F1514">
        <v>50</v>
      </c>
      <c r="G1514">
        <f t="shared" si="69"/>
        <v>30</v>
      </c>
      <c r="H1514">
        <f t="shared" si="70"/>
        <v>72</v>
      </c>
      <c r="I1514" s="2">
        <f t="shared" si="71"/>
        <v>41.666666666666671</v>
      </c>
    </row>
    <row r="1515" spans="1:9" x14ac:dyDescent="0.3">
      <c r="A1515">
        <v>615</v>
      </c>
      <c r="B1515" t="s">
        <v>24</v>
      </c>
      <c r="C1515" s="2">
        <v>19</v>
      </c>
      <c r="D1515" s="2">
        <v>31</v>
      </c>
      <c r="E1515">
        <v>3</v>
      </c>
      <c r="F1515">
        <v>50</v>
      </c>
      <c r="G1515">
        <f t="shared" si="69"/>
        <v>36</v>
      </c>
      <c r="H1515">
        <f t="shared" si="70"/>
        <v>93</v>
      </c>
      <c r="I1515" s="2">
        <f t="shared" si="71"/>
        <v>38.70967741935484</v>
      </c>
    </row>
    <row r="1516" spans="1:9" x14ac:dyDescent="0.3">
      <c r="A1516">
        <v>615</v>
      </c>
      <c r="B1516" t="s">
        <v>106</v>
      </c>
      <c r="C1516" s="2">
        <v>14</v>
      </c>
      <c r="D1516" s="2">
        <v>23</v>
      </c>
      <c r="E1516">
        <v>3</v>
      </c>
      <c r="F1516">
        <v>43</v>
      </c>
      <c r="G1516">
        <f t="shared" si="69"/>
        <v>27</v>
      </c>
      <c r="H1516">
        <f t="shared" si="70"/>
        <v>69</v>
      </c>
      <c r="I1516" s="2">
        <f t="shared" si="71"/>
        <v>39.130434782608695</v>
      </c>
    </row>
    <row r="1517" spans="1:9" x14ac:dyDescent="0.3">
      <c r="A1517">
        <v>615</v>
      </c>
      <c r="B1517" t="s">
        <v>81</v>
      </c>
      <c r="C1517" s="2">
        <v>15</v>
      </c>
      <c r="D1517" s="2">
        <v>25</v>
      </c>
      <c r="E1517">
        <v>3</v>
      </c>
      <c r="F1517">
        <v>41</v>
      </c>
      <c r="G1517">
        <f t="shared" si="69"/>
        <v>30</v>
      </c>
      <c r="H1517">
        <f t="shared" si="70"/>
        <v>75</v>
      </c>
      <c r="I1517" s="2">
        <f t="shared" si="71"/>
        <v>40</v>
      </c>
    </row>
    <row r="1518" spans="1:9" x14ac:dyDescent="0.3">
      <c r="A1518">
        <v>615</v>
      </c>
      <c r="B1518" t="s">
        <v>45</v>
      </c>
      <c r="C1518" s="2">
        <v>19</v>
      </c>
      <c r="D1518" s="2">
        <v>32</v>
      </c>
      <c r="E1518">
        <v>3</v>
      </c>
      <c r="F1518">
        <v>22</v>
      </c>
      <c r="G1518">
        <f t="shared" si="69"/>
        <v>39</v>
      </c>
      <c r="H1518">
        <f t="shared" si="70"/>
        <v>96</v>
      </c>
      <c r="I1518" s="2">
        <f t="shared" si="71"/>
        <v>40.625</v>
      </c>
    </row>
    <row r="1519" spans="1:9" x14ac:dyDescent="0.3">
      <c r="A1519">
        <v>616</v>
      </c>
      <c r="B1519" t="s">
        <v>18</v>
      </c>
      <c r="C1519" s="2">
        <v>14</v>
      </c>
      <c r="D1519" s="2">
        <v>24</v>
      </c>
      <c r="E1519">
        <v>3</v>
      </c>
      <c r="F1519">
        <v>33</v>
      </c>
      <c r="G1519">
        <f t="shared" si="69"/>
        <v>30</v>
      </c>
      <c r="H1519">
        <f t="shared" si="70"/>
        <v>72</v>
      </c>
      <c r="I1519" s="2">
        <f t="shared" si="71"/>
        <v>41.666666666666671</v>
      </c>
    </row>
    <row r="1520" spans="1:9" x14ac:dyDescent="0.3">
      <c r="A1520">
        <v>616</v>
      </c>
      <c r="B1520" t="s">
        <v>50</v>
      </c>
      <c r="C1520" s="2">
        <v>18</v>
      </c>
      <c r="D1520" s="2">
        <v>30</v>
      </c>
      <c r="E1520">
        <v>2</v>
      </c>
      <c r="F1520">
        <v>14</v>
      </c>
      <c r="G1520">
        <f t="shared" si="69"/>
        <v>24</v>
      </c>
      <c r="H1520">
        <f t="shared" si="70"/>
        <v>60</v>
      </c>
      <c r="I1520" s="2">
        <f t="shared" si="71"/>
        <v>40</v>
      </c>
    </row>
    <row r="1521" spans="1:9" x14ac:dyDescent="0.3">
      <c r="A1521">
        <v>617</v>
      </c>
      <c r="B1521" t="s">
        <v>74</v>
      </c>
      <c r="C1521" s="2">
        <v>15</v>
      </c>
      <c r="D1521" s="2">
        <v>26</v>
      </c>
      <c r="E1521">
        <v>2</v>
      </c>
      <c r="F1521">
        <v>18</v>
      </c>
      <c r="G1521">
        <f t="shared" si="69"/>
        <v>22</v>
      </c>
      <c r="H1521">
        <f t="shared" si="70"/>
        <v>52</v>
      </c>
      <c r="I1521" s="2">
        <f t="shared" si="71"/>
        <v>42.307692307692307</v>
      </c>
    </row>
    <row r="1522" spans="1:9" x14ac:dyDescent="0.3">
      <c r="A1522">
        <v>617</v>
      </c>
      <c r="B1522" t="s">
        <v>50</v>
      </c>
      <c r="C1522" s="2">
        <v>18</v>
      </c>
      <c r="D1522" s="2">
        <v>30</v>
      </c>
      <c r="E1522">
        <v>3</v>
      </c>
      <c r="F1522">
        <v>33</v>
      </c>
      <c r="G1522">
        <f t="shared" si="69"/>
        <v>36</v>
      </c>
      <c r="H1522">
        <f t="shared" si="70"/>
        <v>90</v>
      </c>
      <c r="I1522" s="2">
        <f t="shared" si="71"/>
        <v>40</v>
      </c>
    </row>
    <row r="1523" spans="1:9" x14ac:dyDescent="0.3">
      <c r="A1523">
        <v>618</v>
      </c>
      <c r="B1523" t="s">
        <v>45</v>
      </c>
      <c r="C1523" s="2">
        <v>19</v>
      </c>
      <c r="D1523" s="2">
        <v>32</v>
      </c>
      <c r="E1523">
        <v>2</v>
      </c>
      <c r="F1523">
        <v>6</v>
      </c>
      <c r="G1523">
        <f t="shared" si="69"/>
        <v>26</v>
      </c>
      <c r="H1523">
        <f t="shared" si="70"/>
        <v>64</v>
      </c>
      <c r="I1523" s="2">
        <f t="shared" si="71"/>
        <v>40.625</v>
      </c>
    </row>
    <row r="1524" spans="1:9" x14ac:dyDescent="0.3">
      <c r="A1524">
        <v>618</v>
      </c>
      <c r="B1524" t="s">
        <v>24</v>
      </c>
      <c r="C1524" s="2">
        <v>19</v>
      </c>
      <c r="D1524" s="2">
        <v>31</v>
      </c>
      <c r="E1524">
        <v>3</v>
      </c>
      <c r="F1524">
        <v>35</v>
      </c>
      <c r="G1524">
        <f t="shared" si="69"/>
        <v>36</v>
      </c>
      <c r="H1524">
        <f t="shared" si="70"/>
        <v>93</v>
      </c>
      <c r="I1524" s="2">
        <f t="shared" si="71"/>
        <v>38.70967741935484</v>
      </c>
    </row>
    <row r="1525" spans="1:9" x14ac:dyDescent="0.3">
      <c r="A1525">
        <v>618</v>
      </c>
      <c r="B1525" t="s">
        <v>71</v>
      </c>
      <c r="C1525" s="2">
        <v>10</v>
      </c>
      <c r="D1525" s="2">
        <v>18</v>
      </c>
      <c r="E1525">
        <v>3</v>
      </c>
      <c r="F1525">
        <v>24</v>
      </c>
      <c r="G1525">
        <f t="shared" si="69"/>
        <v>24</v>
      </c>
      <c r="H1525">
        <f t="shared" si="70"/>
        <v>54</v>
      </c>
      <c r="I1525" s="2">
        <f t="shared" si="71"/>
        <v>44.444444444444443</v>
      </c>
    </row>
    <row r="1526" spans="1:9" x14ac:dyDescent="0.3">
      <c r="A1526">
        <v>618</v>
      </c>
      <c r="B1526" t="s">
        <v>93</v>
      </c>
      <c r="C1526" s="2">
        <v>22</v>
      </c>
      <c r="D1526" s="2">
        <v>36</v>
      </c>
      <c r="E1526">
        <v>3</v>
      </c>
      <c r="F1526">
        <v>53</v>
      </c>
      <c r="G1526">
        <f t="shared" si="69"/>
        <v>42</v>
      </c>
      <c r="H1526">
        <f t="shared" si="70"/>
        <v>108</v>
      </c>
      <c r="I1526" s="2">
        <f t="shared" si="71"/>
        <v>38.888888888888893</v>
      </c>
    </row>
    <row r="1527" spans="1:9" x14ac:dyDescent="0.3">
      <c r="A1527">
        <v>619</v>
      </c>
      <c r="B1527" t="s">
        <v>102</v>
      </c>
      <c r="C1527" s="2">
        <v>16</v>
      </c>
      <c r="D1527" s="2">
        <v>27</v>
      </c>
      <c r="E1527">
        <v>2</v>
      </c>
      <c r="F1527">
        <v>40</v>
      </c>
      <c r="G1527">
        <f t="shared" si="69"/>
        <v>22</v>
      </c>
      <c r="H1527">
        <f t="shared" si="70"/>
        <v>54</v>
      </c>
      <c r="I1527" s="2">
        <f t="shared" si="71"/>
        <v>40.74074074074074</v>
      </c>
    </row>
    <row r="1528" spans="1:9" x14ac:dyDescent="0.3">
      <c r="A1528">
        <v>619</v>
      </c>
      <c r="B1528" t="s">
        <v>74</v>
      </c>
      <c r="C1528" s="2">
        <v>15</v>
      </c>
      <c r="D1528" s="2">
        <v>26</v>
      </c>
      <c r="E1528">
        <v>3</v>
      </c>
      <c r="F1528">
        <v>56</v>
      </c>
      <c r="G1528">
        <f t="shared" si="69"/>
        <v>33</v>
      </c>
      <c r="H1528">
        <f t="shared" si="70"/>
        <v>78</v>
      </c>
      <c r="I1528" s="2">
        <f t="shared" si="71"/>
        <v>42.307692307692307</v>
      </c>
    </row>
    <row r="1529" spans="1:9" x14ac:dyDescent="0.3">
      <c r="A1529">
        <v>620</v>
      </c>
      <c r="B1529" t="s">
        <v>38</v>
      </c>
      <c r="C1529" s="2">
        <v>11</v>
      </c>
      <c r="D1529" s="2">
        <v>19</v>
      </c>
      <c r="E1529">
        <v>3</v>
      </c>
      <c r="F1529">
        <v>40</v>
      </c>
      <c r="G1529">
        <f t="shared" si="69"/>
        <v>24</v>
      </c>
      <c r="H1529">
        <f t="shared" si="70"/>
        <v>57</v>
      </c>
      <c r="I1529" s="2">
        <f t="shared" si="71"/>
        <v>42.105263157894733</v>
      </c>
    </row>
    <row r="1530" spans="1:9" x14ac:dyDescent="0.3">
      <c r="A1530">
        <v>621</v>
      </c>
      <c r="B1530" t="s">
        <v>41</v>
      </c>
      <c r="C1530" s="2">
        <v>21</v>
      </c>
      <c r="D1530" s="2">
        <v>35</v>
      </c>
      <c r="E1530">
        <v>3</v>
      </c>
      <c r="F1530">
        <v>8</v>
      </c>
      <c r="G1530">
        <f t="shared" si="69"/>
        <v>42</v>
      </c>
      <c r="H1530">
        <f t="shared" si="70"/>
        <v>105</v>
      </c>
      <c r="I1530" s="2">
        <f t="shared" si="71"/>
        <v>40</v>
      </c>
    </row>
    <row r="1531" spans="1:9" x14ac:dyDescent="0.3">
      <c r="A1531">
        <v>622</v>
      </c>
      <c r="B1531" t="s">
        <v>24</v>
      </c>
      <c r="C1531" s="2">
        <v>19</v>
      </c>
      <c r="D1531" s="2">
        <v>31</v>
      </c>
      <c r="E1531">
        <v>3</v>
      </c>
      <c r="F1531">
        <v>53</v>
      </c>
      <c r="G1531">
        <f t="shared" si="69"/>
        <v>36</v>
      </c>
      <c r="H1531">
        <f t="shared" si="70"/>
        <v>93</v>
      </c>
      <c r="I1531" s="2">
        <f t="shared" si="71"/>
        <v>38.70967741935484</v>
      </c>
    </row>
    <row r="1532" spans="1:9" x14ac:dyDescent="0.3">
      <c r="A1532">
        <v>622</v>
      </c>
      <c r="B1532" t="s">
        <v>55</v>
      </c>
      <c r="C1532" s="2">
        <v>16</v>
      </c>
      <c r="D1532" s="2">
        <v>28</v>
      </c>
      <c r="E1532">
        <v>1</v>
      </c>
      <c r="F1532">
        <v>25</v>
      </c>
      <c r="G1532">
        <f t="shared" si="69"/>
        <v>12</v>
      </c>
      <c r="H1532">
        <f t="shared" si="70"/>
        <v>28</v>
      </c>
      <c r="I1532" s="2">
        <f t="shared" si="71"/>
        <v>42.857142857142854</v>
      </c>
    </row>
    <row r="1533" spans="1:9" x14ac:dyDescent="0.3">
      <c r="A1533">
        <v>623</v>
      </c>
      <c r="B1533" t="s">
        <v>47</v>
      </c>
      <c r="C1533" s="2">
        <v>13</v>
      </c>
      <c r="D1533" s="2">
        <v>22</v>
      </c>
      <c r="E1533">
        <v>2</v>
      </c>
      <c r="F1533">
        <v>23</v>
      </c>
      <c r="G1533">
        <f t="shared" si="69"/>
        <v>18</v>
      </c>
      <c r="H1533">
        <f t="shared" si="70"/>
        <v>44</v>
      </c>
      <c r="I1533" s="2">
        <f t="shared" si="71"/>
        <v>40.909090909090914</v>
      </c>
    </row>
    <row r="1534" spans="1:9" x14ac:dyDescent="0.3">
      <c r="A1534">
        <v>623</v>
      </c>
      <c r="B1534" t="s">
        <v>41</v>
      </c>
      <c r="C1534" s="2">
        <v>21</v>
      </c>
      <c r="D1534" s="2">
        <v>35</v>
      </c>
      <c r="E1534">
        <v>2</v>
      </c>
      <c r="F1534">
        <v>59</v>
      </c>
      <c r="G1534">
        <f t="shared" si="69"/>
        <v>28</v>
      </c>
      <c r="H1534">
        <f t="shared" si="70"/>
        <v>70</v>
      </c>
      <c r="I1534" s="2">
        <f t="shared" si="71"/>
        <v>40</v>
      </c>
    </row>
    <row r="1535" spans="1:9" x14ac:dyDescent="0.3">
      <c r="A1535">
        <v>623</v>
      </c>
      <c r="B1535" t="s">
        <v>81</v>
      </c>
      <c r="C1535" s="2">
        <v>15</v>
      </c>
      <c r="D1535" s="2">
        <v>25</v>
      </c>
      <c r="E1535">
        <v>1</v>
      </c>
      <c r="F1535">
        <v>20</v>
      </c>
      <c r="G1535">
        <f t="shared" si="69"/>
        <v>10</v>
      </c>
      <c r="H1535">
        <f t="shared" si="70"/>
        <v>25</v>
      </c>
      <c r="I1535" s="2">
        <f t="shared" si="71"/>
        <v>40</v>
      </c>
    </row>
    <row r="1536" spans="1:9" x14ac:dyDescent="0.3">
      <c r="A1536">
        <v>623</v>
      </c>
      <c r="B1536" t="s">
        <v>45</v>
      </c>
      <c r="C1536" s="2">
        <v>19</v>
      </c>
      <c r="D1536" s="2">
        <v>32</v>
      </c>
      <c r="E1536">
        <v>3</v>
      </c>
      <c r="F1536">
        <v>43</v>
      </c>
      <c r="G1536">
        <f t="shared" si="69"/>
        <v>39</v>
      </c>
      <c r="H1536">
        <f t="shared" si="70"/>
        <v>96</v>
      </c>
      <c r="I1536" s="2">
        <f t="shared" si="71"/>
        <v>40.625</v>
      </c>
    </row>
    <row r="1537" spans="1:9" x14ac:dyDescent="0.3">
      <c r="A1537">
        <v>624</v>
      </c>
      <c r="B1537" t="s">
        <v>93</v>
      </c>
      <c r="C1537" s="2">
        <v>22</v>
      </c>
      <c r="D1537" s="2">
        <v>36</v>
      </c>
      <c r="E1537">
        <v>1</v>
      </c>
      <c r="F1537">
        <v>19</v>
      </c>
      <c r="G1537">
        <f t="shared" si="69"/>
        <v>14</v>
      </c>
      <c r="H1537">
        <f t="shared" si="70"/>
        <v>36</v>
      </c>
      <c r="I1537" s="2">
        <f t="shared" si="71"/>
        <v>38.888888888888893</v>
      </c>
    </row>
    <row r="1538" spans="1:9" x14ac:dyDescent="0.3">
      <c r="A1538">
        <v>624</v>
      </c>
      <c r="B1538" t="s">
        <v>18</v>
      </c>
      <c r="C1538" s="2">
        <v>14</v>
      </c>
      <c r="D1538" s="2">
        <v>24</v>
      </c>
      <c r="E1538">
        <v>1</v>
      </c>
      <c r="F1538">
        <v>45</v>
      </c>
      <c r="G1538">
        <f t="shared" ref="G1538:G1601" si="72">SUM(D1538-C1538)*E1538</f>
        <v>10</v>
      </c>
      <c r="H1538">
        <f t="shared" ref="H1538:H1601" si="73">(D1538*E1538)</f>
        <v>24</v>
      </c>
      <c r="I1538" s="2">
        <f t="shared" ref="I1538:I1601" si="74">(G1538/H1538*100)</f>
        <v>41.666666666666671</v>
      </c>
    </row>
    <row r="1539" spans="1:9" x14ac:dyDescent="0.3">
      <c r="A1539">
        <v>624</v>
      </c>
      <c r="B1539" t="s">
        <v>90</v>
      </c>
      <c r="C1539" s="2">
        <v>13</v>
      </c>
      <c r="D1539" s="2">
        <v>21</v>
      </c>
      <c r="E1539">
        <v>2</v>
      </c>
      <c r="F1539">
        <v>15</v>
      </c>
      <c r="G1539">
        <f t="shared" si="72"/>
        <v>16</v>
      </c>
      <c r="H1539">
        <f t="shared" si="73"/>
        <v>42</v>
      </c>
      <c r="I1539" s="2">
        <f t="shared" si="74"/>
        <v>38.095238095238095</v>
      </c>
    </row>
    <row r="1540" spans="1:9" x14ac:dyDescent="0.3">
      <c r="A1540">
        <v>625</v>
      </c>
      <c r="B1540" t="s">
        <v>71</v>
      </c>
      <c r="C1540" s="2">
        <v>10</v>
      </c>
      <c r="D1540" s="2">
        <v>18</v>
      </c>
      <c r="E1540">
        <v>2</v>
      </c>
      <c r="F1540">
        <v>12</v>
      </c>
      <c r="G1540">
        <f t="shared" si="72"/>
        <v>16</v>
      </c>
      <c r="H1540">
        <f t="shared" si="73"/>
        <v>36</v>
      </c>
      <c r="I1540" s="2">
        <f t="shared" si="74"/>
        <v>44.444444444444443</v>
      </c>
    </row>
    <row r="1541" spans="1:9" x14ac:dyDescent="0.3">
      <c r="A1541">
        <v>625</v>
      </c>
      <c r="B1541" t="s">
        <v>30</v>
      </c>
      <c r="C1541" s="2">
        <v>25</v>
      </c>
      <c r="D1541" s="2">
        <v>40</v>
      </c>
      <c r="E1541">
        <v>1</v>
      </c>
      <c r="F1541">
        <v>46</v>
      </c>
      <c r="G1541">
        <f t="shared" si="72"/>
        <v>15</v>
      </c>
      <c r="H1541">
        <f t="shared" si="73"/>
        <v>40</v>
      </c>
      <c r="I1541" s="2">
        <f t="shared" si="74"/>
        <v>37.5</v>
      </c>
    </row>
    <row r="1542" spans="1:9" x14ac:dyDescent="0.3">
      <c r="A1542">
        <v>625</v>
      </c>
      <c r="B1542" t="s">
        <v>90</v>
      </c>
      <c r="C1542" s="2">
        <v>13</v>
      </c>
      <c r="D1542" s="2">
        <v>21</v>
      </c>
      <c r="E1542">
        <v>3</v>
      </c>
      <c r="F1542">
        <v>39</v>
      </c>
      <c r="G1542">
        <f t="shared" si="72"/>
        <v>24</v>
      </c>
      <c r="H1542">
        <f t="shared" si="73"/>
        <v>63</v>
      </c>
      <c r="I1542" s="2">
        <f t="shared" si="74"/>
        <v>38.095238095238095</v>
      </c>
    </row>
    <row r="1543" spans="1:9" x14ac:dyDescent="0.3">
      <c r="A1543">
        <v>626</v>
      </c>
      <c r="B1543" t="s">
        <v>50</v>
      </c>
      <c r="C1543" s="2">
        <v>18</v>
      </c>
      <c r="D1543" s="2">
        <v>30</v>
      </c>
      <c r="E1543">
        <v>2</v>
      </c>
      <c r="F1543">
        <v>11</v>
      </c>
      <c r="G1543">
        <f t="shared" si="72"/>
        <v>24</v>
      </c>
      <c r="H1543">
        <f t="shared" si="73"/>
        <v>60</v>
      </c>
      <c r="I1543" s="2">
        <f t="shared" si="74"/>
        <v>40</v>
      </c>
    </row>
    <row r="1544" spans="1:9" x14ac:dyDescent="0.3">
      <c r="A1544">
        <v>626</v>
      </c>
      <c r="B1544" t="s">
        <v>18</v>
      </c>
      <c r="C1544" s="2">
        <v>14</v>
      </c>
      <c r="D1544" s="2">
        <v>24</v>
      </c>
      <c r="E1544">
        <v>2</v>
      </c>
      <c r="F1544">
        <v>36</v>
      </c>
      <c r="G1544">
        <f t="shared" si="72"/>
        <v>20</v>
      </c>
      <c r="H1544">
        <f t="shared" si="73"/>
        <v>48</v>
      </c>
      <c r="I1544" s="2">
        <f t="shared" si="74"/>
        <v>41.666666666666671</v>
      </c>
    </row>
    <row r="1545" spans="1:9" x14ac:dyDescent="0.3">
      <c r="A1545">
        <v>626</v>
      </c>
      <c r="B1545" t="s">
        <v>58</v>
      </c>
      <c r="C1545" s="2">
        <v>17</v>
      </c>
      <c r="D1545" s="2">
        <v>29</v>
      </c>
      <c r="E1545">
        <v>1</v>
      </c>
      <c r="F1545">
        <v>11</v>
      </c>
      <c r="G1545">
        <f t="shared" si="72"/>
        <v>12</v>
      </c>
      <c r="H1545">
        <f t="shared" si="73"/>
        <v>29</v>
      </c>
      <c r="I1545" s="2">
        <f t="shared" si="74"/>
        <v>41.379310344827587</v>
      </c>
    </row>
    <row r="1546" spans="1:9" x14ac:dyDescent="0.3">
      <c r="A1546">
        <v>627</v>
      </c>
      <c r="B1546" t="s">
        <v>90</v>
      </c>
      <c r="C1546" s="2">
        <v>13</v>
      </c>
      <c r="D1546" s="2">
        <v>21</v>
      </c>
      <c r="E1546">
        <v>1</v>
      </c>
      <c r="F1546">
        <v>37</v>
      </c>
      <c r="G1546">
        <f t="shared" si="72"/>
        <v>8</v>
      </c>
      <c r="H1546">
        <f t="shared" si="73"/>
        <v>21</v>
      </c>
      <c r="I1546" s="2">
        <f t="shared" si="74"/>
        <v>38.095238095238095</v>
      </c>
    </row>
    <row r="1547" spans="1:9" x14ac:dyDescent="0.3">
      <c r="A1547">
        <v>628</v>
      </c>
      <c r="B1547" t="s">
        <v>18</v>
      </c>
      <c r="C1547" s="2">
        <v>14</v>
      </c>
      <c r="D1547" s="2">
        <v>24</v>
      </c>
      <c r="E1547">
        <v>2</v>
      </c>
      <c r="F1547">
        <v>10</v>
      </c>
      <c r="G1547">
        <f t="shared" si="72"/>
        <v>20</v>
      </c>
      <c r="H1547">
        <f t="shared" si="73"/>
        <v>48</v>
      </c>
      <c r="I1547" s="2">
        <f t="shared" si="74"/>
        <v>41.666666666666671</v>
      </c>
    </row>
    <row r="1548" spans="1:9" x14ac:dyDescent="0.3">
      <c r="A1548">
        <v>628</v>
      </c>
      <c r="B1548" t="s">
        <v>30</v>
      </c>
      <c r="C1548" s="2">
        <v>25</v>
      </c>
      <c r="D1548" s="2">
        <v>40</v>
      </c>
      <c r="E1548">
        <v>3</v>
      </c>
      <c r="F1548">
        <v>33</v>
      </c>
      <c r="G1548">
        <f t="shared" si="72"/>
        <v>45</v>
      </c>
      <c r="H1548">
        <f t="shared" si="73"/>
        <v>120</v>
      </c>
      <c r="I1548" s="2">
        <f t="shared" si="74"/>
        <v>37.5</v>
      </c>
    </row>
    <row r="1549" spans="1:9" x14ac:dyDescent="0.3">
      <c r="A1549">
        <v>629</v>
      </c>
      <c r="B1549" t="s">
        <v>53</v>
      </c>
      <c r="C1549" s="2">
        <v>20</v>
      </c>
      <c r="D1549" s="2">
        <v>34</v>
      </c>
      <c r="E1549">
        <v>1</v>
      </c>
      <c r="F1549">
        <v>22</v>
      </c>
      <c r="G1549">
        <f t="shared" si="72"/>
        <v>14</v>
      </c>
      <c r="H1549">
        <f t="shared" si="73"/>
        <v>34</v>
      </c>
      <c r="I1549" s="2">
        <f t="shared" si="74"/>
        <v>41.17647058823529</v>
      </c>
    </row>
    <row r="1550" spans="1:9" x14ac:dyDescent="0.3">
      <c r="A1550">
        <v>629</v>
      </c>
      <c r="B1550" t="s">
        <v>60</v>
      </c>
      <c r="C1550" s="2">
        <v>12</v>
      </c>
      <c r="D1550" s="2">
        <v>20</v>
      </c>
      <c r="E1550">
        <v>3</v>
      </c>
      <c r="F1550">
        <v>19</v>
      </c>
      <c r="G1550">
        <f t="shared" si="72"/>
        <v>24</v>
      </c>
      <c r="H1550">
        <f t="shared" si="73"/>
        <v>60</v>
      </c>
      <c r="I1550" s="2">
        <f t="shared" si="74"/>
        <v>40</v>
      </c>
    </row>
    <row r="1551" spans="1:9" x14ac:dyDescent="0.3">
      <c r="A1551">
        <v>629</v>
      </c>
      <c r="B1551" t="s">
        <v>71</v>
      </c>
      <c r="C1551" s="2">
        <v>10</v>
      </c>
      <c r="D1551" s="2">
        <v>18</v>
      </c>
      <c r="E1551">
        <v>2</v>
      </c>
      <c r="F1551">
        <v>43</v>
      </c>
      <c r="G1551">
        <f t="shared" si="72"/>
        <v>16</v>
      </c>
      <c r="H1551">
        <f t="shared" si="73"/>
        <v>36</v>
      </c>
      <c r="I1551" s="2">
        <f t="shared" si="74"/>
        <v>44.444444444444443</v>
      </c>
    </row>
    <row r="1552" spans="1:9" x14ac:dyDescent="0.3">
      <c r="A1552">
        <v>630</v>
      </c>
      <c r="B1552" t="s">
        <v>24</v>
      </c>
      <c r="C1552" s="2">
        <v>19</v>
      </c>
      <c r="D1552" s="2">
        <v>31</v>
      </c>
      <c r="E1552">
        <v>2</v>
      </c>
      <c r="F1552">
        <v>19</v>
      </c>
      <c r="G1552">
        <f t="shared" si="72"/>
        <v>24</v>
      </c>
      <c r="H1552">
        <f t="shared" si="73"/>
        <v>62</v>
      </c>
      <c r="I1552" s="2">
        <f t="shared" si="74"/>
        <v>38.70967741935484</v>
      </c>
    </row>
    <row r="1553" spans="1:9" x14ac:dyDescent="0.3">
      <c r="A1553">
        <v>630</v>
      </c>
      <c r="B1553" t="s">
        <v>30</v>
      </c>
      <c r="C1553" s="2">
        <v>25</v>
      </c>
      <c r="D1553" s="2">
        <v>40</v>
      </c>
      <c r="E1553">
        <v>3</v>
      </c>
      <c r="F1553">
        <v>56</v>
      </c>
      <c r="G1553">
        <f t="shared" si="72"/>
        <v>45</v>
      </c>
      <c r="H1553">
        <f t="shared" si="73"/>
        <v>120</v>
      </c>
      <c r="I1553" s="2">
        <f t="shared" si="74"/>
        <v>37.5</v>
      </c>
    </row>
    <row r="1554" spans="1:9" x14ac:dyDescent="0.3">
      <c r="A1554">
        <v>631</v>
      </c>
      <c r="B1554" t="s">
        <v>47</v>
      </c>
      <c r="C1554" s="2">
        <v>13</v>
      </c>
      <c r="D1554" s="2">
        <v>22</v>
      </c>
      <c r="E1554">
        <v>3</v>
      </c>
      <c r="F1554">
        <v>46</v>
      </c>
      <c r="G1554">
        <f t="shared" si="72"/>
        <v>27</v>
      </c>
      <c r="H1554">
        <f t="shared" si="73"/>
        <v>66</v>
      </c>
      <c r="I1554" s="2">
        <f t="shared" si="74"/>
        <v>40.909090909090914</v>
      </c>
    </row>
    <row r="1555" spans="1:9" x14ac:dyDescent="0.3">
      <c r="A1555">
        <v>632</v>
      </c>
      <c r="B1555" t="s">
        <v>45</v>
      </c>
      <c r="C1555" s="2">
        <v>19</v>
      </c>
      <c r="D1555" s="2">
        <v>32</v>
      </c>
      <c r="E1555">
        <v>3</v>
      </c>
      <c r="F1555">
        <v>41</v>
      </c>
      <c r="G1555">
        <f t="shared" si="72"/>
        <v>39</v>
      </c>
      <c r="H1555">
        <f t="shared" si="73"/>
        <v>96</v>
      </c>
      <c r="I1555" s="2">
        <f t="shared" si="74"/>
        <v>40.625</v>
      </c>
    </row>
    <row r="1556" spans="1:9" x14ac:dyDescent="0.3">
      <c r="A1556">
        <v>632</v>
      </c>
      <c r="B1556" t="s">
        <v>34</v>
      </c>
      <c r="C1556" s="2">
        <v>20</v>
      </c>
      <c r="D1556" s="2">
        <v>33</v>
      </c>
      <c r="E1556">
        <v>1</v>
      </c>
      <c r="F1556">
        <v>47</v>
      </c>
      <c r="G1556">
        <f t="shared" si="72"/>
        <v>13</v>
      </c>
      <c r="H1556">
        <f t="shared" si="73"/>
        <v>33</v>
      </c>
      <c r="I1556" s="2">
        <f t="shared" si="74"/>
        <v>39.393939393939391</v>
      </c>
    </row>
    <row r="1557" spans="1:9" x14ac:dyDescent="0.3">
      <c r="A1557">
        <v>633</v>
      </c>
      <c r="B1557" t="s">
        <v>50</v>
      </c>
      <c r="C1557" s="2">
        <v>18</v>
      </c>
      <c r="D1557" s="2">
        <v>30</v>
      </c>
      <c r="E1557">
        <v>3</v>
      </c>
      <c r="F1557">
        <v>10</v>
      </c>
      <c r="G1557">
        <f t="shared" si="72"/>
        <v>36</v>
      </c>
      <c r="H1557">
        <f t="shared" si="73"/>
        <v>90</v>
      </c>
      <c r="I1557" s="2">
        <f t="shared" si="74"/>
        <v>40</v>
      </c>
    </row>
    <row r="1558" spans="1:9" x14ac:dyDescent="0.3">
      <c r="A1558">
        <v>633</v>
      </c>
      <c r="B1558" t="s">
        <v>18</v>
      </c>
      <c r="C1558" s="2">
        <v>14</v>
      </c>
      <c r="D1558" s="2">
        <v>24</v>
      </c>
      <c r="E1558">
        <v>2</v>
      </c>
      <c r="F1558">
        <v>51</v>
      </c>
      <c r="G1558">
        <f t="shared" si="72"/>
        <v>20</v>
      </c>
      <c r="H1558">
        <f t="shared" si="73"/>
        <v>48</v>
      </c>
      <c r="I1558" s="2">
        <f t="shared" si="74"/>
        <v>41.666666666666671</v>
      </c>
    </row>
    <row r="1559" spans="1:9" x14ac:dyDescent="0.3">
      <c r="A1559">
        <v>633</v>
      </c>
      <c r="B1559" t="s">
        <v>47</v>
      </c>
      <c r="C1559" s="2">
        <v>13</v>
      </c>
      <c r="D1559" s="2">
        <v>22</v>
      </c>
      <c r="E1559">
        <v>2</v>
      </c>
      <c r="F1559">
        <v>34</v>
      </c>
      <c r="G1559">
        <f t="shared" si="72"/>
        <v>18</v>
      </c>
      <c r="H1559">
        <f t="shared" si="73"/>
        <v>44</v>
      </c>
      <c r="I1559" s="2">
        <f t="shared" si="74"/>
        <v>40.909090909090914</v>
      </c>
    </row>
    <row r="1560" spans="1:9" x14ac:dyDescent="0.3">
      <c r="A1560">
        <v>633</v>
      </c>
      <c r="B1560" t="s">
        <v>71</v>
      </c>
      <c r="C1560" s="2">
        <v>10</v>
      </c>
      <c r="D1560" s="2">
        <v>18</v>
      </c>
      <c r="E1560">
        <v>3</v>
      </c>
      <c r="F1560">
        <v>54</v>
      </c>
      <c r="G1560">
        <f t="shared" si="72"/>
        <v>24</v>
      </c>
      <c r="H1560">
        <f t="shared" si="73"/>
        <v>54</v>
      </c>
      <c r="I1560" s="2">
        <f t="shared" si="74"/>
        <v>44.444444444444443</v>
      </c>
    </row>
    <row r="1561" spans="1:9" x14ac:dyDescent="0.3">
      <c r="A1561">
        <v>634</v>
      </c>
      <c r="B1561" t="s">
        <v>47</v>
      </c>
      <c r="C1561" s="2">
        <v>13</v>
      </c>
      <c r="D1561" s="2">
        <v>22</v>
      </c>
      <c r="E1561">
        <v>2</v>
      </c>
      <c r="F1561">
        <v>25</v>
      </c>
      <c r="G1561">
        <f t="shared" si="72"/>
        <v>18</v>
      </c>
      <c r="H1561">
        <f t="shared" si="73"/>
        <v>44</v>
      </c>
      <c r="I1561" s="2">
        <f t="shared" si="74"/>
        <v>40.909090909090914</v>
      </c>
    </row>
    <row r="1562" spans="1:9" x14ac:dyDescent="0.3">
      <c r="A1562">
        <v>634</v>
      </c>
      <c r="B1562" t="s">
        <v>30</v>
      </c>
      <c r="C1562" s="2">
        <v>25</v>
      </c>
      <c r="D1562" s="2">
        <v>40</v>
      </c>
      <c r="E1562">
        <v>3</v>
      </c>
      <c r="F1562">
        <v>38</v>
      </c>
      <c r="G1562">
        <f t="shared" si="72"/>
        <v>45</v>
      </c>
      <c r="H1562">
        <f t="shared" si="73"/>
        <v>120</v>
      </c>
      <c r="I1562" s="2">
        <f t="shared" si="74"/>
        <v>37.5</v>
      </c>
    </row>
    <row r="1563" spans="1:9" x14ac:dyDescent="0.3">
      <c r="A1563">
        <v>634</v>
      </c>
      <c r="B1563" t="s">
        <v>81</v>
      </c>
      <c r="C1563" s="2">
        <v>15</v>
      </c>
      <c r="D1563" s="2">
        <v>25</v>
      </c>
      <c r="E1563">
        <v>3</v>
      </c>
      <c r="F1563">
        <v>43</v>
      </c>
      <c r="G1563">
        <f t="shared" si="72"/>
        <v>30</v>
      </c>
      <c r="H1563">
        <f t="shared" si="73"/>
        <v>75</v>
      </c>
      <c r="I1563" s="2">
        <f t="shared" si="74"/>
        <v>40</v>
      </c>
    </row>
    <row r="1564" spans="1:9" x14ac:dyDescent="0.3">
      <c r="A1564">
        <v>634</v>
      </c>
      <c r="B1564" t="s">
        <v>41</v>
      </c>
      <c r="C1564" s="2">
        <v>21</v>
      </c>
      <c r="D1564" s="2">
        <v>35</v>
      </c>
      <c r="E1564">
        <v>3</v>
      </c>
      <c r="F1564">
        <v>51</v>
      </c>
      <c r="G1564">
        <f t="shared" si="72"/>
        <v>42</v>
      </c>
      <c r="H1564">
        <f t="shared" si="73"/>
        <v>105</v>
      </c>
      <c r="I1564" s="2">
        <f t="shared" si="74"/>
        <v>40</v>
      </c>
    </row>
    <row r="1565" spans="1:9" x14ac:dyDescent="0.3">
      <c r="A1565">
        <v>635</v>
      </c>
      <c r="B1565" t="s">
        <v>58</v>
      </c>
      <c r="C1565" s="2">
        <v>17</v>
      </c>
      <c r="D1565" s="2">
        <v>29</v>
      </c>
      <c r="E1565">
        <v>2</v>
      </c>
      <c r="F1565">
        <v>25</v>
      </c>
      <c r="G1565">
        <f t="shared" si="72"/>
        <v>24</v>
      </c>
      <c r="H1565">
        <f t="shared" si="73"/>
        <v>58</v>
      </c>
      <c r="I1565" s="2">
        <f t="shared" si="74"/>
        <v>41.379310344827587</v>
      </c>
    </row>
    <row r="1566" spans="1:9" x14ac:dyDescent="0.3">
      <c r="A1566">
        <v>636</v>
      </c>
      <c r="B1566" t="s">
        <v>18</v>
      </c>
      <c r="C1566" s="2">
        <v>14</v>
      </c>
      <c r="D1566" s="2">
        <v>24</v>
      </c>
      <c r="E1566">
        <v>2</v>
      </c>
      <c r="F1566">
        <v>45</v>
      </c>
      <c r="G1566">
        <f t="shared" si="72"/>
        <v>20</v>
      </c>
      <c r="H1566">
        <f t="shared" si="73"/>
        <v>48</v>
      </c>
      <c r="I1566" s="2">
        <f t="shared" si="74"/>
        <v>41.666666666666671</v>
      </c>
    </row>
    <row r="1567" spans="1:9" x14ac:dyDescent="0.3">
      <c r="A1567">
        <v>636</v>
      </c>
      <c r="B1567" t="s">
        <v>38</v>
      </c>
      <c r="C1567" s="2">
        <v>11</v>
      </c>
      <c r="D1567" s="2">
        <v>19</v>
      </c>
      <c r="E1567">
        <v>3</v>
      </c>
      <c r="F1567">
        <v>54</v>
      </c>
      <c r="G1567">
        <f t="shared" si="72"/>
        <v>24</v>
      </c>
      <c r="H1567">
        <f t="shared" si="73"/>
        <v>57</v>
      </c>
      <c r="I1567" s="2">
        <f t="shared" si="74"/>
        <v>42.105263157894733</v>
      </c>
    </row>
    <row r="1568" spans="1:9" x14ac:dyDescent="0.3">
      <c r="A1568">
        <v>636</v>
      </c>
      <c r="B1568" t="s">
        <v>90</v>
      </c>
      <c r="C1568" s="2">
        <v>13</v>
      </c>
      <c r="D1568" s="2">
        <v>21</v>
      </c>
      <c r="E1568">
        <v>1</v>
      </c>
      <c r="F1568">
        <v>52</v>
      </c>
      <c r="G1568">
        <f t="shared" si="72"/>
        <v>8</v>
      </c>
      <c r="H1568">
        <f t="shared" si="73"/>
        <v>21</v>
      </c>
      <c r="I1568" s="2">
        <f t="shared" si="74"/>
        <v>38.095238095238095</v>
      </c>
    </row>
    <row r="1569" spans="1:9" x14ac:dyDescent="0.3">
      <c r="A1569">
        <v>637</v>
      </c>
      <c r="B1569" t="s">
        <v>34</v>
      </c>
      <c r="C1569" s="2">
        <v>20</v>
      </c>
      <c r="D1569" s="2">
        <v>33</v>
      </c>
      <c r="E1569">
        <v>1</v>
      </c>
      <c r="F1569">
        <v>23</v>
      </c>
      <c r="G1569">
        <f t="shared" si="72"/>
        <v>13</v>
      </c>
      <c r="H1569">
        <f t="shared" si="73"/>
        <v>33</v>
      </c>
      <c r="I1569" s="2">
        <f t="shared" si="74"/>
        <v>39.393939393939391</v>
      </c>
    </row>
    <row r="1570" spans="1:9" x14ac:dyDescent="0.3">
      <c r="A1570">
        <v>637</v>
      </c>
      <c r="B1570" t="s">
        <v>53</v>
      </c>
      <c r="C1570" s="2">
        <v>20</v>
      </c>
      <c r="D1570" s="2">
        <v>34</v>
      </c>
      <c r="E1570">
        <v>1</v>
      </c>
      <c r="F1570">
        <v>6</v>
      </c>
      <c r="G1570">
        <f t="shared" si="72"/>
        <v>14</v>
      </c>
      <c r="H1570">
        <f t="shared" si="73"/>
        <v>34</v>
      </c>
      <c r="I1570" s="2">
        <f t="shared" si="74"/>
        <v>41.17647058823529</v>
      </c>
    </row>
    <row r="1571" spans="1:9" x14ac:dyDescent="0.3">
      <c r="A1571">
        <v>637</v>
      </c>
      <c r="B1571" t="s">
        <v>81</v>
      </c>
      <c r="C1571" s="2">
        <v>15</v>
      </c>
      <c r="D1571" s="2">
        <v>25</v>
      </c>
      <c r="E1571">
        <v>2</v>
      </c>
      <c r="F1571">
        <v>32</v>
      </c>
      <c r="G1571">
        <f t="shared" si="72"/>
        <v>20</v>
      </c>
      <c r="H1571">
        <f t="shared" si="73"/>
        <v>50</v>
      </c>
      <c r="I1571" s="2">
        <f t="shared" si="74"/>
        <v>40</v>
      </c>
    </row>
    <row r="1572" spans="1:9" x14ac:dyDescent="0.3">
      <c r="A1572">
        <v>638</v>
      </c>
      <c r="B1572" t="s">
        <v>50</v>
      </c>
      <c r="C1572" s="2">
        <v>18</v>
      </c>
      <c r="D1572" s="2">
        <v>30</v>
      </c>
      <c r="E1572">
        <v>3</v>
      </c>
      <c r="F1572">
        <v>44</v>
      </c>
      <c r="G1572">
        <f t="shared" si="72"/>
        <v>36</v>
      </c>
      <c r="H1572">
        <f t="shared" si="73"/>
        <v>90</v>
      </c>
      <c r="I1572" s="2">
        <f t="shared" si="74"/>
        <v>40</v>
      </c>
    </row>
    <row r="1573" spans="1:9" x14ac:dyDescent="0.3">
      <c r="A1573">
        <v>639</v>
      </c>
      <c r="B1573" t="s">
        <v>74</v>
      </c>
      <c r="C1573" s="2">
        <v>15</v>
      </c>
      <c r="D1573" s="2">
        <v>26</v>
      </c>
      <c r="E1573">
        <v>2</v>
      </c>
      <c r="F1573">
        <v>52</v>
      </c>
      <c r="G1573">
        <f t="shared" si="72"/>
        <v>22</v>
      </c>
      <c r="H1573">
        <f t="shared" si="73"/>
        <v>52</v>
      </c>
      <c r="I1573" s="2">
        <f t="shared" si="74"/>
        <v>42.307692307692307</v>
      </c>
    </row>
    <row r="1574" spans="1:9" x14ac:dyDescent="0.3">
      <c r="A1574">
        <v>639</v>
      </c>
      <c r="B1574" t="s">
        <v>24</v>
      </c>
      <c r="C1574" s="2">
        <v>19</v>
      </c>
      <c r="D1574" s="2">
        <v>31</v>
      </c>
      <c r="E1574">
        <v>2</v>
      </c>
      <c r="F1574">
        <v>29</v>
      </c>
      <c r="G1574">
        <f t="shared" si="72"/>
        <v>24</v>
      </c>
      <c r="H1574">
        <f t="shared" si="73"/>
        <v>62</v>
      </c>
      <c r="I1574" s="2">
        <f t="shared" si="74"/>
        <v>38.70967741935484</v>
      </c>
    </row>
    <row r="1575" spans="1:9" x14ac:dyDescent="0.3">
      <c r="A1575">
        <v>639</v>
      </c>
      <c r="B1575" t="s">
        <v>38</v>
      </c>
      <c r="C1575" s="2">
        <v>11</v>
      </c>
      <c r="D1575" s="2">
        <v>19</v>
      </c>
      <c r="E1575">
        <v>2</v>
      </c>
      <c r="F1575">
        <v>55</v>
      </c>
      <c r="G1575">
        <f t="shared" si="72"/>
        <v>16</v>
      </c>
      <c r="H1575">
        <f t="shared" si="73"/>
        <v>38</v>
      </c>
      <c r="I1575" s="2">
        <f t="shared" si="74"/>
        <v>42.105263157894733</v>
      </c>
    </row>
    <row r="1576" spans="1:9" x14ac:dyDescent="0.3">
      <c r="A1576">
        <v>640</v>
      </c>
      <c r="B1576" t="s">
        <v>74</v>
      </c>
      <c r="C1576" s="2">
        <v>15</v>
      </c>
      <c r="D1576" s="2">
        <v>26</v>
      </c>
      <c r="E1576">
        <v>3</v>
      </c>
      <c r="F1576">
        <v>7</v>
      </c>
      <c r="G1576">
        <f t="shared" si="72"/>
        <v>33</v>
      </c>
      <c r="H1576">
        <f t="shared" si="73"/>
        <v>78</v>
      </c>
      <c r="I1576" s="2">
        <f t="shared" si="74"/>
        <v>42.307692307692307</v>
      </c>
    </row>
    <row r="1577" spans="1:9" x14ac:dyDescent="0.3">
      <c r="A1577">
        <v>640</v>
      </c>
      <c r="B1577" t="s">
        <v>90</v>
      </c>
      <c r="C1577" s="2">
        <v>13</v>
      </c>
      <c r="D1577" s="2">
        <v>21</v>
      </c>
      <c r="E1577">
        <v>2</v>
      </c>
      <c r="F1577">
        <v>12</v>
      </c>
      <c r="G1577">
        <f t="shared" si="72"/>
        <v>16</v>
      </c>
      <c r="H1577">
        <f t="shared" si="73"/>
        <v>42</v>
      </c>
      <c r="I1577" s="2">
        <f t="shared" si="74"/>
        <v>38.095238095238095</v>
      </c>
    </row>
    <row r="1578" spans="1:9" x14ac:dyDescent="0.3">
      <c r="A1578">
        <v>640</v>
      </c>
      <c r="B1578" t="s">
        <v>34</v>
      </c>
      <c r="C1578" s="2">
        <v>20</v>
      </c>
      <c r="D1578" s="2">
        <v>33</v>
      </c>
      <c r="E1578">
        <v>3</v>
      </c>
      <c r="F1578">
        <v>56</v>
      </c>
      <c r="G1578">
        <f t="shared" si="72"/>
        <v>39</v>
      </c>
      <c r="H1578">
        <f t="shared" si="73"/>
        <v>99</v>
      </c>
      <c r="I1578" s="2">
        <f t="shared" si="74"/>
        <v>39.393939393939391</v>
      </c>
    </row>
    <row r="1579" spans="1:9" x14ac:dyDescent="0.3">
      <c r="A1579">
        <v>641</v>
      </c>
      <c r="B1579" t="s">
        <v>58</v>
      </c>
      <c r="C1579" s="2">
        <v>17</v>
      </c>
      <c r="D1579" s="2">
        <v>29</v>
      </c>
      <c r="E1579">
        <v>3</v>
      </c>
      <c r="F1579">
        <v>17</v>
      </c>
      <c r="G1579">
        <f t="shared" si="72"/>
        <v>36</v>
      </c>
      <c r="H1579">
        <f t="shared" si="73"/>
        <v>87</v>
      </c>
      <c r="I1579" s="2">
        <f t="shared" si="74"/>
        <v>41.379310344827587</v>
      </c>
    </row>
    <row r="1580" spans="1:9" x14ac:dyDescent="0.3">
      <c r="A1580">
        <v>641</v>
      </c>
      <c r="B1580" t="s">
        <v>81</v>
      </c>
      <c r="C1580" s="2">
        <v>15</v>
      </c>
      <c r="D1580" s="2">
        <v>25</v>
      </c>
      <c r="E1580">
        <v>3</v>
      </c>
      <c r="F1580">
        <v>28</v>
      </c>
      <c r="G1580">
        <f t="shared" si="72"/>
        <v>30</v>
      </c>
      <c r="H1580">
        <f t="shared" si="73"/>
        <v>75</v>
      </c>
      <c r="I1580" s="2">
        <f t="shared" si="74"/>
        <v>40</v>
      </c>
    </row>
    <row r="1581" spans="1:9" x14ac:dyDescent="0.3">
      <c r="A1581">
        <v>641</v>
      </c>
      <c r="B1581" t="s">
        <v>106</v>
      </c>
      <c r="C1581" s="2">
        <v>14</v>
      </c>
      <c r="D1581" s="2">
        <v>23</v>
      </c>
      <c r="E1581">
        <v>2</v>
      </c>
      <c r="F1581">
        <v>29</v>
      </c>
      <c r="G1581">
        <f t="shared" si="72"/>
        <v>18</v>
      </c>
      <c r="H1581">
        <f t="shared" si="73"/>
        <v>46</v>
      </c>
      <c r="I1581" s="2">
        <f t="shared" si="74"/>
        <v>39.130434782608695</v>
      </c>
    </row>
    <row r="1582" spans="1:9" x14ac:dyDescent="0.3">
      <c r="A1582">
        <v>642</v>
      </c>
      <c r="B1582" t="s">
        <v>90</v>
      </c>
      <c r="C1582" s="2">
        <v>13</v>
      </c>
      <c r="D1582" s="2">
        <v>21</v>
      </c>
      <c r="E1582">
        <v>3</v>
      </c>
      <c r="F1582">
        <v>6</v>
      </c>
      <c r="G1582">
        <f t="shared" si="72"/>
        <v>24</v>
      </c>
      <c r="H1582">
        <f t="shared" si="73"/>
        <v>63</v>
      </c>
      <c r="I1582" s="2">
        <f t="shared" si="74"/>
        <v>38.095238095238095</v>
      </c>
    </row>
    <row r="1583" spans="1:9" x14ac:dyDescent="0.3">
      <c r="A1583">
        <v>642</v>
      </c>
      <c r="B1583" t="s">
        <v>74</v>
      </c>
      <c r="C1583" s="2">
        <v>15</v>
      </c>
      <c r="D1583" s="2">
        <v>26</v>
      </c>
      <c r="E1583">
        <v>1</v>
      </c>
      <c r="F1583">
        <v>57</v>
      </c>
      <c r="G1583">
        <f t="shared" si="72"/>
        <v>11</v>
      </c>
      <c r="H1583">
        <f t="shared" si="73"/>
        <v>26</v>
      </c>
      <c r="I1583" s="2">
        <f t="shared" si="74"/>
        <v>42.307692307692307</v>
      </c>
    </row>
    <row r="1584" spans="1:9" x14ac:dyDescent="0.3">
      <c r="A1584">
        <v>642</v>
      </c>
      <c r="B1584" t="s">
        <v>58</v>
      </c>
      <c r="C1584" s="2">
        <v>17</v>
      </c>
      <c r="D1584" s="2">
        <v>29</v>
      </c>
      <c r="E1584">
        <v>3</v>
      </c>
      <c r="F1584">
        <v>18</v>
      </c>
      <c r="G1584">
        <f t="shared" si="72"/>
        <v>36</v>
      </c>
      <c r="H1584">
        <f t="shared" si="73"/>
        <v>87</v>
      </c>
      <c r="I1584" s="2">
        <f t="shared" si="74"/>
        <v>41.379310344827587</v>
      </c>
    </row>
    <row r="1585" spans="1:9" x14ac:dyDescent="0.3">
      <c r="A1585">
        <v>643</v>
      </c>
      <c r="B1585" t="s">
        <v>34</v>
      </c>
      <c r="C1585" s="2">
        <v>20</v>
      </c>
      <c r="D1585" s="2">
        <v>33</v>
      </c>
      <c r="E1585">
        <v>1</v>
      </c>
      <c r="F1585">
        <v>18</v>
      </c>
      <c r="G1585">
        <f t="shared" si="72"/>
        <v>13</v>
      </c>
      <c r="H1585">
        <f t="shared" si="73"/>
        <v>33</v>
      </c>
      <c r="I1585" s="2">
        <f t="shared" si="74"/>
        <v>39.393939393939391</v>
      </c>
    </row>
    <row r="1586" spans="1:9" x14ac:dyDescent="0.3">
      <c r="A1586">
        <v>644</v>
      </c>
      <c r="B1586" t="s">
        <v>24</v>
      </c>
      <c r="C1586" s="2">
        <v>19</v>
      </c>
      <c r="D1586" s="2">
        <v>31</v>
      </c>
      <c r="E1586">
        <v>3</v>
      </c>
      <c r="F1586">
        <v>51</v>
      </c>
      <c r="G1586">
        <f t="shared" si="72"/>
        <v>36</v>
      </c>
      <c r="H1586">
        <f t="shared" si="73"/>
        <v>93</v>
      </c>
      <c r="I1586" s="2">
        <f t="shared" si="74"/>
        <v>38.70967741935484</v>
      </c>
    </row>
    <row r="1587" spans="1:9" x14ac:dyDescent="0.3">
      <c r="A1587">
        <v>645</v>
      </c>
      <c r="B1587" t="s">
        <v>34</v>
      </c>
      <c r="C1587" s="2">
        <v>20</v>
      </c>
      <c r="D1587" s="2">
        <v>33</v>
      </c>
      <c r="E1587">
        <v>3</v>
      </c>
      <c r="F1587">
        <v>43</v>
      </c>
      <c r="G1587">
        <f t="shared" si="72"/>
        <v>39</v>
      </c>
      <c r="H1587">
        <f t="shared" si="73"/>
        <v>99</v>
      </c>
      <c r="I1587" s="2">
        <f t="shared" si="74"/>
        <v>39.393939393939391</v>
      </c>
    </row>
    <row r="1588" spans="1:9" x14ac:dyDescent="0.3">
      <c r="A1588">
        <v>645</v>
      </c>
      <c r="B1588" t="s">
        <v>102</v>
      </c>
      <c r="C1588" s="2">
        <v>16</v>
      </c>
      <c r="D1588" s="2">
        <v>27</v>
      </c>
      <c r="E1588">
        <v>3</v>
      </c>
      <c r="F1588">
        <v>54</v>
      </c>
      <c r="G1588">
        <f t="shared" si="72"/>
        <v>33</v>
      </c>
      <c r="H1588">
        <f t="shared" si="73"/>
        <v>81</v>
      </c>
      <c r="I1588" s="2">
        <f t="shared" si="74"/>
        <v>40.74074074074074</v>
      </c>
    </row>
    <row r="1589" spans="1:9" x14ac:dyDescent="0.3">
      <c r="A1589">
        <v>646</v>
      </c>
      <c r="B1589" t="s">
        <v>41</v>
      </c>
      <c r="C1589" s="2">
        <v>21</v>
      </c>
      <c r="D1589" s="2">
        <v>35</v>
      </c>
      <c r="E1589">
        <v>2</v>
      </c>
      <c r="F1589">
        <v>36</v>
      </c>
      <c r="G1589">
        <f t="shared" si="72"/>
        <v>28</v>
      </c>
      <c r="H1589">
        <f t="shared" si="73"/>
        <v>70</v>
      </c>
      <c r="I1589" s="2">
        <f t="shared" si="74"/>
        <v>40</v>
      </c>
    </row>
    <row r="1590" spans="1:9" x14ac:dyDescent="0.3">
      <c r="A1590">
        <v>647</v>
      </c>
      <c r="B1590" t="s">
        <v>71</v>
      </c>
      <c r="C1590" s="2">
        <v>10</v>
      </c>
      <c r="D1590" s="2">
        <v>18</v>
      </c>
      <c r="E1590">
        <v>2</v>
      </c>
      <c r="F1590">
        <v>13</v>
      </c>
      <c r="G1590">
        <f t="shared" si="72"/>
        <v>16</v>
      </c>
      <c r="H1590">
        <f t="shared" si="73"/>
        <v>36</v>
      </c>
      <c r="I1590" s="2">
        <f t="shared" si="74"/>
        <v>44.444444444444443</v>
      </c>
    </row>
    <row r="1591" spans="1:9" x14ac:dyDescent="0.3">
      <c r="A1591">
        <v>647</v>
      </c>
      <c r="B1591" t="s">
        <v>24</v>
      </c>
      <c r="C1591" s="2">
        <v>19</v>
      </c>
      <c r="D1591" s="2">
        <v>31</v>
      </c>
      <c r="E1591">
        <v>2</v>
      </c>
      <c r="F1591">
        <v>26</v>
      </c>
      <c r="G1591">
        <f t="shared" si="72"/>
        <v>24</v>
      </c>
      <c r="H1591">
        <f t="shared" si="73"/>
        <v>62</v>
      </c>
      <c r="I1591" s="2">
        <f t="shared" si="74"/>
        <v>38.70967741935484</v>
      </c>
    </row>
    <row r="1592" spans="1:9" x14ac:dyDescent="0.3">
      <c r="A1592">
        <v>648</v>
      </c>
      <c r="B1592" t="s">
        <v>55</v>
      </c>
      <c r="C1592" s="2">
        <v>16</v>
      </c>
      <c r="D1592" s="2">
        <v>28</v>
      </c>
      <c r="E1592">
        <v>2</v>
      </c>
      <c r="F1592">
        <v>47</v>
      </c>
      <c r="G1592">
        <f t="shared" si="72"/>
        <v>24</v>
      </c>
      <c r="H1592">
        <f t="shared" si="73"/>
        <v>56</v>
      </c>
      <c r="I1592" s="2">
        <f t="shared" si="74"/>
        <v>42.857142857142854</v>
      </c>
    </row>
    <row r="1593" spans="1:9" x14ac:dyDescent="0.3">
      <c r="A1593">
        <v>649</v>
      </c>
      <c r="B1593" t="s">
        <v>58</v>
      </c>
      <c r="C1593" s="2">
        <v>17</v>
      </c>
      <c r="D1593" s="2">
        <v>29</v>
      </c>
      <c r="E1593">
        <v>3</v>
      </c>
      <c r="F1593">
        <v>22</v>
      </c>
      <c r="G1593">
        <f t="shared" si="72"/>
        <v>36</v>
      </c>
      <c r="H1593">
        <f t="shared" si="73"/>
        <v>87</v>
      </c>
      <c r="I1593" s="2">
        <f t="shared" si="74"/>
        <v>41.379310344827587</v>
      </c>
    </row>
    <row r="1594" spans="1:9" x14ac:dyDescent="0.3">
      <c r="A1594">
        <v>649</v>
      </c>
      <c r="B1594" t="s">
        <v>55</v>
      </c>
      <c r="C1594" s="2">
        <v>16</v>
      </c>
      <c r="D1594" s="2">
        <v>28</v>
      </c>
      <c r="E1594">
        <v>3</v>
      </c>
      <c r="F1594">
        <v>40</v>
      </c>
      <c r="G1594">
        <f t="shared" si="72"/>
        <v>36</v>
      </c>
      <c r="H1594">
        <f t="shared" si="73"/>
        <v>84</v>
      </c>
      <c r="I1594" s="2">
        <f t="shared" si="74"/>
        <v>42.857142857142854</v>
      </c>
    </row>
    <row r="1595" spans="1:9" x14ac:dyDescent="0.3">
      <c r="A1595">
        <v>649</v>
      </c>
      <c r="B1595" t="s">
        <v>81</v>
      </c>
      <c r="C1595" s="2">
        <v>15</v>
      </c>
      <c r="D1595" s="2">
        <v>25</v>
      </c>
      <c r="E1595">
        <v>1</v>
      </c>
      <c r="F1595">
        <v>32</v>
      </c>
      <c r="G1595">
        <f t="shared" si="72"/>
        <v>10</v>
      </c>
      <c r="H1595">
        <f t="shared" si="73"/>
        <v>25</v>
      </c>
      <c r="I1595" s="2">
        <f t="shared" si="74"/>
        <v>40</v>
      </c>
    </row>
    <row r="1596" spans="1:9" x14ac:dyDescent="0.3">
      <c r="A1596">
        <v>649</v>
      </c>
      <c r="B1596" t="s">
        <v>60</v>
      </c>
      <c r="C1596" s="2">
        <v>12</v>
      </c>
      <c r="D1596" s="2">
        <v>20</v>
      </c>
      <c r="E1596">
        <v>3</v>
      </c>
      <c r="F1596">
        <v>15</v>
      </c>
      <c r="G1596">
        <f t="shared" si="72"/>
        <v>24</v>
      </c>
      <c r="H1596">
        <f t="shared" si="73"/>
        <v>60</v>
      </c>
      <c r="I1596" s="2">
        <f t="shared" si="74"/>
        <v>40</v>
      </c>
    </row>
    <row r="1597" spans="1:9" x14ac:dyDescent="0.3">
      <c r="A1597">
        <v>650</v>
      </c>
      <c r="B1597" t="s">
        <v>90</v>
      </c>
      <c r="C1597" s="2">
        <v>13</v>
      </c>
      <c r="D1597" s="2">
        <v>21</v>
      </c>
      <c r="E1597">
        <v>2</v>
      </c>
      <c r="F1597">
        <v>18</v>
      </c>
      <c r="G1597">
        <f t="shared" si="72"/>
        <v>16</v>
      </c>
      <c r="H1597">
        <f t="shared" si="73"/>
        <v>42</v>
      </c>
      <c r="I1597" s="2">
        <f t="shared" si="74"/>
        <v>38.095238095238095</v>
      </c>
    </row>
    <row r="1598" spans="1:9" x14ac:dyDescent="0.3">
      <c r="A1598">
        <v>650</v>
      </c>
      <c r="B1598" t="s">
        <v>58</v>
      </c>
      <c r="C1598" s="2">
        <v>17</v>
      </c>
      <c r="D1598" s="2">
        <v>29</v>
      </c>
      <c r="E1598">
        <v>2</v>
      </c>
      <c r="F1598">
        <v>35</v>
      </c>
      <c r="G1598">
        <f t="shared" si="72"/>
        <v>24</v>
      </c>
      <c r="H1598">
        <f t="shared" si="73"/>
        <v>58</v>
      </c>
      <c r="I1598" s="2">
        <f t="shared" si="74"/>
        <v>41.379310344827587</v>
      </c>
    </row>
    <row r="1599" spans="1:9" x14ac:dyDescent="0.3">
      <c r="A1599">
        <v>650</v>
      </c>
      <c r="B1599" t="s">
        <v>45</v>
      </c>
      <c r="C1599" s="2">
        <v>19</v>
      </c>
      <c r="D1599" s="2">
        <v>32</v>
      </c>
      <c r="E1599">
        <v>1</v>
      </c>
      <c r="F1599">
        <v>12</v>
      </c>
      <c r="G1599">
        <f t="shared" si="72"/>
        <v>13</v>
      </c>
      <c r="H1599">
        <f t="shared" si="73"/>
        <v>32</v>
      </c>
      <c r="I1599" s="2">
        <f t="shared" si="74"/>
        <v>40.625</v>
      </c>
    </row>
    <row r="1600" spans="1:9" x14ac:dyDescent="0.3">
      <c r="A1600">
        <v>650</v>
      </c>
      <c r="B1600" t="s">
        <v>41</v>
      </c>
      <c r="C1600" s="2">
        <v>21</v>
      </c>
      <c r="D1600" s="2">
        <v>35</v>
      </c>
      <c r="E1600">
        <v>3</v>
      </c>
      <c r="F1600">
        <v>11</v>
      </c>
      <c r="G1600">
        <f t="shared" si="72"/>
        <v>42</v>
      </c>
      <c r="H1600">
        <f t="shared" si="73"/>
        <v>105</v>
      </c>
      <c r="I1600" s="2">
        <f t="shared" si="74"/>
        <v>40</v>
      </c>
    </row>
    <row r="1601" spans="1:9" x14ac:dyDescent="0.3">
      <c r="A1601">
        <v>651</v>
      </c>
      <c r="B1601" t="s">
        <v>30</v>
      </c>
      <c r="C1601" s="2">
        <v>25</v>
      </c>
      <c r="D1601" s="2">
        <v>40</v>
      </c>
      <c r="E1601">
        <v>2</v>
      </c>
      <c r="F1601">
        <v>50</v>
      </c>
      <c r="G1601">
        <f t="shared" si="72"/>
        <v>30</v>
      </c>
      <c r="H1601">
        <f t="shared" si="73"/>
        <v>80</v>
      </c>
      <c r="I1601" s="2">
        <f t="shared" si="74"/>
        <v>37.5</v>
      </c>
    </row>
    <row r="1602" spans="1:9" x14ac:dyDescent="0.3">
      <c r="A1602">
        <v>651</v>
      </c>
      <c r="B1602" t="s">
        <v>90</v>
      </c>
      <c r="C1602" s="2">
        <v>13</v>
      </c>
      <c r="D1602" s="2">
        <v>21</v>
      </c>
      <c r="E1602">
        <v>3</v>
      </c>
      <c r="F1602">
        <v>9</v>
      </c>
      <c r="G1602">
        <f t="shared" ref="G1602:G1665" si="75">SUM(D1602-C1602)*E1602</f>
        <v>24</v>
      </c>
      <c r="H1602">
        <f t="shared" ref="H1602:H1665" si="76">(D1602*E1602)</f>
        <v>63</v>
      </c>
      <c r="I1602" s="2">
        <f t="shared" ref="I1602:I1665" si="77">(G1602/H1602*100)</f>
        <v>38.095238095238095</v>
      </c>
    </row>
    <row r="1603" spans="1:9" x14ac:dyDescent="0.3">
      <c r="A1603">
        <v>651</v>
      </c>
      <c r="B1603" t="s">
        <v>34</v>
      </c>
      <c r="C1603" s="2">
        <v>20</v>
      </c>
      <c r="D1603" s="2">
        <v>33</v>
      </c>
      <c r="E1603">
        <v>2</v>
      </c>
      <c r="F1603">
        <v>29</v>
      </c>
      <c r="G1603">
        <f t="shared" si="75"/>
        <v>26</v>
      </c>
      <c r="H1603">
        <f t="shared" si="76"/>
        <v>66</v>
      </c>
      <c r="I1603" s="2">
        <f t="shared" si="77"/>
        <v>39.393939393939391</v>
      </c>
    </row>
    <row r="1604" spans="1:9" x14ac:dyDescent="0.3">
      <c r="A1604">
        <v>652</v>
      </c>
      <c r="B1604" t="s">
        <v>24</v>
      </c>
      <c r="C1604" s="2">
        <v>19</v>
      </c>
      <c r="D1604" s="2">
        <v>31</v>
      </c>
      <c r="E1604">
        <v>2</v>
      </c>
      <c r="F1604">
        <v>12</v>
      </c>
      <c r="G1604">
        <f t="shared" si="75"/>
        <v>24</v>
      </c>
      <c r="H1604">
        <f t="shared" si="76"/>
        <v>62</v>
      </c>
      <c r="I1604" s="2">
        <f t="shared" si="77"/>
        <v>38.70967741935484</v>
      </c>
    </row>
    <row r="1605" spans="1:9" x14ac:dyDescent="0.3">
      <c r="A1605">
        <v>652</v>
      </c>
      <c r="B1605" t="s">
        <v>93</v>
      </c>
      <c r="C1605" s="2">
        <v>22</v>
      </c>
      <c r="D1605" s="2">
        <v>36</v>
      </c>
      <c r="E1605">
        <v>3</v>
      </c>
      <c r="F1605">
        <v>38</v>
      </c>
      <c r="G1605">
        <f t="shared" si="75"/>
        <v>42</v>
      </c>
      <c r="H1605">
        <f t="shared" si="76"/>
        <v>108</v>
      </c>
      <c r="I1605" s="2">
        <f t="shared" si="77"/>
        <v>38.888888888888893</v>
      </c>
    </row>
    <row r="1606" spans="1:9" x14ac:dyDescent="0.3">
      <c r="A1606">
        <v>653</v>
      </c>
      <c r="B1606" t="s">
        <v>55</v>
      </c>
      <c r="C1606" s="2">
        <v>16</v>
      </c>
      <c r="D1606" s="2">
        <v>28</v>
      </c>
      <c r="E1606">
        <v>3</v>
      </c>
      <c r="F1606">
        <v>51</v>
      </c>
      <c r="G1606">
        <f t="shared" si="75"/>
        <v>36</v>
      </c>
      <c r="H1606">
        <f t="shared" si="76"/>
        <v>84</v>
      </c>
      <c r="I1606" s="2">
        <f t="shared" si="77"/>
        <v>42.857142857142854</v>
      </c>
    </row>
    <row r="1607" spans="1:9" x14ac:dyDescent="0.3">
      <c r="A1607">
        <v>653</v>
      </c>
      <c r="B1607" t="s">
        <v>50</v>
      </c>
      <c r="C1607" s="2">
        <v>18</v>
      </c>
      <c r="D1607" s="2">
        <v>30</v>
      </c>
      <c r="E1607">
        <v>3</v>
      </c>
      <c r="F1607">
        <v>46</v>
      </c>
      <c r="G1607">
        <f t="shared" si="75"/>
        <v>36</v>
      </c>
      <c r="H1607">
        <f t="shared" si="76"/>
        <v>90</v>
      </c>
      <c r="I1607" s="2">
        <f t="shared" si="77"/>
        <v>40</v>
      </c>
    </row>
    <row r="1608" spans="1:9" x14ac:dyDescent="0.3">
      <c r="A1608">
        <v>653</v>
      </c>
      <c r="B1608" t="s">
        <v>41</v>
      </c>
      <c r="C1608" s="2">
        <v>21</v>
      </c>
      <c r="D1608" s="2">
        <v>35</v>
      </c>
      <c r="E1608">
        <v>2</v>
      </c>
      <c r="F1608">
        <v>53</v>
      </c>
      <c r="G1608">
        <f t="shared" si="75"/>
        <v>28</v>
      </c>
      <c r="H1608">
        <f t="shared" si="76"/>
        <v>70</v>
      </c>
      <c r="I1608" s="2">
        <f t="shared" si="77"/>
        <v>40</v>
      </c>
    </row>
    <row r="1609" spans="1:9" x14ac:dyDescent="0.3">
      <c r="A1609">
        <v>654</v>
      </c>
      <c r="B1609" t="s">
        <v>47</v>
      </c>
      <c r="C1609" s="2">
        <v>13</v>
      </c>
      <c r="D1609" s="2">
        <v>22</v>
      </c>
      <c r="E1609">
        <v>1</v>
      </c>
      <c r="F1609">
        <v>31</v>
      </c>
      <c r="G1609">
        <f t="shared" si="75"/>
        <v>9</v>
      </c>
      <c r="H1609">
        <f t="shared" si="76"/>
        <v>22</v>
      </c>
      <c r="I1609" s="2">
        <f t="shared" si="77"/>
        <v>40.909090909090914</v>
      </c>
    </row>
    <row r="1610" spans="1:9" x14ac:dyDescent="0.3">
      <c r="A1610">
        <v>654</v>
      </c>
      <c r="B1610" t="s">
        <v>60</v>
      </c>
      <c r="C1610" s="2">
        <v>12</v>
      </c>
      <c r="D1610" s="2">
        <v>20</v>
      </c>
      <c r="E1610">
        <v>1</v>
      </c>
      <c r="F1610">
        <v>13</v>
      </c>
      <c r="G1610">
        <f t="shared" si="75"/>
        <v>8</v>
      </c>
      <c r="H1610">
        <f t="shared" si="76"/>
        <v>20</v>
      </c>
      <c r="I1610" s="2">
        <f t="shared" si="77"/>
        <v>40</v>
      </c>
    </row>
    <row r="1611" spans="1:9" x14ac:dyDescent="0.3">
      <c r="A1611">
        <v>655</v>
      </c>
      <c r="B1611" t="s">
        <v>24</v>
      </c>
      <c r="C1611" s="2">
        <v>19</v>
      </c>
      <c r="D1611" s="2">
        <v>31</v>
      </c>
      <c r="E1611">
        <v>3</v>
      </c>
      <c r="F1611">
        <v>36</v>
      </c>
      <c r="G1611">
        <f t="shared" si="75"/>
        <v>36</v>
      </c>
      <c r="H1611">
        <f t="shared" si="76"/>
        <v>93</v>
      </c>
      <c r="I1611" s="2">
        <f t="shared" si="77"/>
        <v>38.70967741935484</v>
      </c>
    </row>
    <row r="1612" spans="1:9" x14ac:dyDescent="0.3">
      <c r="A1612">
        <v>656</v>
      </c>
      <c r="B1612" t="s">
        <v>106</v>
      </c>
      <c r="C1612" s="2">
        <v>14</v>
      </c>
      <c r="D1612" s="2">
        <v>23</v>
      </c>
      <c r="E1612">
        <v>1</v>
      </c>
      <c r="F1612">
        <v>13</v>
      </c>
      <c r="G1612">
        <f t="shared" si="75"/>
        <v>9</v>
      </c>
      <c r="H1612">
        <f t="shared" si="76"/>
        <v>23</v>
      </c>
      <c r="I1612" s="2">
        <f t="shared" si="77"/>
        <v>39.130434782608695</v>
      </c>
    </row>
    <row r="1613" spans="1:9" x14ac:dyDescent="0.3">
      <c r="A1613">
        <v>656</v>
      </c>
      <c r="B1613" t="s">
        <v>60</v>
      </c>
      <c r="C1613" s="2">
        <v>12</v>
      </c>
      <c r="D1613" s="2">
        <v>20</v>
      </c>
      <c r="E1613">
        <v>3</v>
      </c>
      <c r="F1613">
        <v>44</v>
      </c>
      <c r="G1613">
        <f t="shared" si="75"/>
        <v>24</v>
      </c>
      <c r="H1613">
        <f t="shared" si="76"/>
        <v>60</v>
      </c>
      <c r="I1613" s="2">
        <f t="shared" si="77"/>
        <v>40</v>
      </c>
    </row>
    <row r="1614" spans="1:9" x14ac:dyDescent="0.3">
      <c r="A1614">
        <v>656</v>
      </c>
      <c r="B1614" t="s">
        <v>38</v>
      </c>
      <c r="C1614" s="2">
        <v>11</v>
      </c>
      <c r="D1614" s="2">
        <v>19</v>
      </c>
      <c r="E1614">
        <v>2</v>
      </c>
      <c r="F1614">
        <v>39</v>
      </c>
      <c r="G1614">
        <f t="shared" si="75"/>
        <v>16</v>
      </c>
      <c r="H1614">
        <f t="shared" si="76"/>
        <v>38</v>
      </c>
      <c r="I1614" s="2">
        <f t="shared" si="77"/>
        <v>42.105263157894733</v>
      </c>
    </row>
    <row r="1615" spans="1:9" x14ac:dyDescent="0.3">
      <c r="A1615">
        <v>656</v>
      </c>
      <c r="B1615" t="s">
        <v>93</v>
      </c>
      <c r="C1615" s="2">
        <v>22</v>
      </c>
      <c r="D1615" s="2">
        <v>36</v>
      </c>
      <c r="E1615">
        <v>1</v>
      </c>
      <c r="F1615">
        <v>14</v>
      </c>
      <c r="G1615">
        <f t="shared" si="75"/>
        <v>14</v>
      </c>
      <c r="H1615">
        <f t="shared" si="76"/>
        <v>36</v>
      </c>
      <c r="I1615" s="2">
        <f t="shared" si="77"/>
        <v>38.888888888888893</v>
      </c>
    </row>
    <row r="1616" spans="1:9" x14ac:dyDescent="0.3">
      <c r="A1616">
        <v>657</v>
      </c>
      <c r="B1616" t="s">
        <v>30</v>
      </c>
      <c r="C1616" s="2">
        <v>25</v>
      </c>
      <c r="D1616" s="2">
        <v>40</v>
      </c>
      <c r="E1616">
        <v>2</v>
      </c>
      <c r="F1616">
        <v>55</v>
      </c>
      <c r="G1616">
        <f t="shared" si="75"/>
        <v>30</v>
      </c>
      <c r="H1616">
        <f t="shared" si="76"/>
        <v>80</v>
      </c>
      <c r="I1616" s="2">
        <f t="shared" si="77"/>
        <v>37.5</v>
      </c>
    </row>
    <row r="1617" spans="1:9" x14ac:dyDescent="0.3">
      <c r="A1617">
        <v>657</v>
      </c>
      <c r="B1617" t="s">
        <v>106</v>
      </c>
      <c r="C1617" s="2">
        <v>14</v>
      </c>
      <c r="D1617" s="2">
        <v>23</v>
      </c>
      <c r="E1617">
        <v>2</v>
      </c>
      <c r="F1617">
        <v>39</v>
      </c>
      <c r="G1617">
        <f t="shared" si="75"/>
        <v>18</v>
      </c>
      <c r="H1617">
        <f t="shared" si="76"/>
        <v>46</v>
      </c>
      <c r="I1617" s="2">
        <f t="shared" si="77"/>
        <v>39.130434782608695</v>
      </c>
    </row>
    <row r="1618" spans="1:9" x14ac:dyDescent="0.3">
      <c r="A1618">
        <v>657</v>
      </c>
      <c r="B1618" t="s">
        <v>41</v>
      </c>
      <c r="C1618" s="2">
        <v>21</v>
      </c>
      <c r="D1618" s="2">
        <v>35</v>
      </c>
      <c r="E1618">
        <v>2</v>
      </c>
      <c r="F1618">
        <v>40</v>
      </c>
      <c r="G1618">
        <f t="shared" si="75"/>
        <v>28</v>
      </c>
      <c r="H1618">
        <f t="shared" si="76"/>
        <v>70</v>
      </c>
      <c r="I1618" s="2">
        <f t="shared" si="77"/>
        <v>40</v>
      </c>
    </row>
    <row r="1619" spans="1:9" x14ac:dyDescent="0.3">
      <c r="A1619">
        <v>658</v>
      </c>
      <c r="B1619" t="s">
        <v>45</v>
      </c>
      <c r="C1619" s="2">
        <v>19</v>
      </c>
      <c r="D1619" s="2">
        <v>32</v>
      </c>
      <c r="E1619">
        <v>1</v>
      </c>
      <c r="F1619">
        <v>21</v>
      </c>
      <c r="G1619">
        <f t="shared" si="75"/>
        <v>13</v>
      </c>
      <c r="H1619">
        <f t="shared" si="76"/>
        <v>32</v>
      </c>
      <c r="I1619" s="2">
        <f t="shared" si="77"/>
        <v>40.625</v>
      </c>
    </row>
    <row r="1620" spans="1:9" x14ac:dyDescent="0.3">
      <c r="A1620">
        <v>658</v>
      </c>
      <c r="B1620" t="s">
        <v>102</v>
      </c>
      <c r="C1620" s="2">
        <v>16</v>
      </c>
      <c r="D1620" s="2">
        <v>27</v>
      </c>
      <c r="E1620">
        <v>2</v>
      </c>
      <c r="F1620">
        <v>27</v>
      </c>
      <c r="G1620">
        <f t="shared" si="75"/>
        <v>22</v>
      </c>
      <c r="H1620">
        <f t="shared" si="76"/>
        <v>54</v>
      </c>
      <c r="I1620" s="2">
        <f t="shared" si="77"/>
        <v>40.74074074074074</v>
      </c>
    </row>
    <row r="1621" spans="1:9" x14ac:dyDescent="0.3">
      <c r="A1621">
        <v>659</v>
      </c>
      <c r="B1621" t="s">
        <v>58</v>
      </c>
      <c r="C1621" s="2">
        <v>17</v>
      </c>
      <c r="D1621" s="2">
        <v>29</v>
      </c>
      <c r="E1621">
        <v>3</v>
      </c>
      <c r="F1621">
        <v>31</v>
      </c>
      <c r="G1621">
        <f t="shared" si="75"/>
        <v>36</v>
      </c>
      <c r="H1621">
        <f t="shared" si="76"/>
        <v>87</v>
      </c>
      <c r="I1621" s="2">
        <f t="shared" si="77"/>
        <v>41.379310344827587</v>
      </c>
    </row>
    <row r="1622" spans="1:9" x14ac:dyDescent="0.3">
      <c r="A1622">
        <v>660</v>
      </c>
      <c r="B1622" t="s">
        <v>38</v>
      </c>
      <c r="C1622" s="2">
        <v>11</v>
      </c>
      <c r="D1622" s="2">
        <v>19</v>
      </c>
      <c r="E1622">
        <v>2</v>
      </c>
      <c r="F1622">
        <v>24</v>
      </c>
      <c r="G1622">
        <f t="shared" si="75"/>
        <v>16</v>
      </c>
      <c r="H1622">
        <f t="shared" si="76"/>
        <v>38</v>
      </c>
      <c r="I1622" s="2">
        <f t="shared" si="77"/>
        <v>42.105263157894733</v>
      </c>
    </row>
    <row r="1623" spans="1:9" x14ac:dyDescent="0.3">
      <c r="A1623">
        <v>660</v>
      </c>
      <c r="B1623" t="s">
        <v>50</v>
      </c>
      <c r="C1623" s="2">
        <v>18</v>
      </c>
      <c r="D1623" s="2">
        <v>30</v>
      </c>
      <c r="E1623">
        <v>3</v>
      </c>
      <c r="F1623">
        <v>16</v>
      </c>
      <c r="G1623">
        <f t="shared" si="75"/>
        <v>36</v>
      </c>
      <c r="H1623">
        <f t="shared" si="76"/>
        <v>90</v>
      </c>
      <c r="I1623" s="2">
        <f t="shared" si="77"/>
        <v>40</v>
      </c>
    </row>
    <row r="1624" spans="1:9" x14ac:dyDescent="0.3">
      <c r="A1624">
        <v>660</v>
      </c>
      <c r="B1624" t="s">
        <v>30</v>
      </c>
      <c r="C1624" s="2">
        <v>25</v>
      </c>
      <c r="D1624" s="2">
        <v>40</v>
      </c>
      <c r="E1624">
        <v>2</v>
      </c>
      <c r="F1624">
        <v>5</v>
      </c>
      <c r="G1624">
        <f t="shared" si="75"/>
        <v>30</v>
      </c>
      <c r="H1624">
        <f t="shared" si="76"/>
        <v>80</v>
      </c>
      <c r="I1624" s="2">
        <f t="shared" si="77"/>
        <v>37.5</v>
      </c>
    </row>
    <row r="1625" spans="1:9" x14ac:dyDescent="0.3">
      <c r="A1625">
        <v>661</v>
      </c>
      <c r="B1625" t="s">
        <v>106</v>
      </c>
      <c r="C1625" s="2">
        <v>14</v>
      </c>
      <c r="D1625" s="2">
        <v>23</v>
      </c>
      <c r="E1625">
        <v>3</v>
      </c>
      <c r="F1625">
        <v>56</v>
      </c>
      <c r="G1625">
        <f t="shared" si="75"/>
        <v>27</v>
      </c>
      <c r="H1625">
        <f t="shared" si="76"/>
        <v>69</v>
      </c>
      <c r="I1625" s="2">
        <f t="shared" si="77"/>
        <v>39.130434782608695</v>
      </c>
    </row>
    <row r="1626" spans="1:9" x14ac:dyDescent="0.3">
      <c r="A1626">
        <v>661</v>
      </c>
      <c r="B1626" t="s">
        <v>24</v>
      </c>
      <c r="C1626" s="2">
        <v>19</v>
      </c>
      <c r="D1626" s="2">
        <v>31</v>
      </c>
      <c r="E1626">
        <v>1</v>
      </c>
      <c r="F1626">
        <v>22</v>
      </c>
      <c r="G1626">
        <f t="shared" si="75"/>
        <v>12</v>
      </c>
      <c r="H1626">
        <f t="shared" si="76"/>
        <v>31</v>
      </c>
      <c r="I1626" s="2">
        <f t="shared" si="77"/>
        <v>38.70967741935484</v>
      </c>
    </row>
    <row r="1627" spans="1:9" x14ac:dyDescent="0.3">
      <c r="A1627">
        <v>661</v>
      </c>
      <c r="B1627" t="s">
        <v>81</v>
      </c>
      <c r="C1627" s="2">
        <v>15</v>
      </c>
      <c r="D1627" s="2">
        <v>25</v>
      </c>
      <c r="E1627">
        <v>2</v>
      </c>
      <c r="F1627">
        <v>30</v>
      </c>
      <c r="G1627">
        <f t="shared" si="75"/>
        <v>20</v>
      </c>
      <c r="H1627">
        <f t="shared" si="76"/>
        <v>50</v>
      </c>
      <c r="I1627" s="2">
        <f t="shared" si="77"/>
        <v>40</v>
      </c>
    </row>
    <row r="1628" spans="1:9" x14ac:dyDescent="0.3">
      <c r="A1628">
        <v>661</v>
      </c>
      <c r="B1628" t="s">
        <v>55</v>
      </c>
      <c r="C1628" s="2">
        <v>16</v>
      </c>
      <c r="D1628" s="2">
        <v>28</v>
      </c>
      <c r="E1628">
        <v>2</v>
      </c>
      <c r="F1628">
        <v>27</v>
      </c>
      <c r="G1628">
        <f t="shared" si="75"/>
        <v>24</v>
      </c>
      <c r="H1628">
        <f t="shared" si="76"/>
        <v>56</v>
      </c>
      <c r="I1628" s="2">
        <f t="shared" si="77"/>
        <v>42.857142857142854</v>
      </c>
    </row>
    <row r="1629" spans="1:9" x14ac:dyDescent="0.3">
      <c r="A1629">
        <v>662</v>
      </c>
      <c r="B1629" t="s">
        <v>18</v>
      </c>
      <c r="C1629" s="2">
        <v>14</v>
      </c>
      <c r="D1629" s="2">
        <v>24</v>
      </c>
      <c r="E1629">
        <v>3</v>
      </c>
      <c r="F1629">
        <v>34</v>
      </c>
      <c r="G1629">
        <f t="shared" si="75"/>
        <v>30</v>
      </c>
      <c r="H1629">
        <f t="shared" si="76"/>
        <v>72</v>
      </c>
      <c r="I1629" s="2">
        <f t="shared" si="77"/>
        <v>41.666666666666671</v>
      </c>
    </row>
    <row r="1630" spans="1:9" x14ac:dyDescent="0.3">
      <c r="A1630">
        <v>662</v>
      </c>
      <c r="B1630" t="s">
        <v>81</v>
      </c>
      <c r="C1630" s="2">
        <v>15</v>
      </c>
      <c r="D1630" s="2">
        <v>25</v>
      </c>
      <c r="E1630">
        <v>1</v>
      </c>
      <c r="F1630">
        <v>10</v>
      </c>
      <c r="G1630">
        <f t="shared" si="75"/>
        <v>10</v>
      </c>
      <c r="H1630">
        <f t="shared" si="76"/>
        <v>25</v>
      </c>
      <c r="I1630" s="2">
        <f t="shared" si="77"/>
        <v>40</v>
      </c>
    </row>
    <row r="1631" spans="1:9" x14ac:dyDescent="0.3">
      <c r="A1631">
        <v>662</v>
      </c>
      <c r="B1631" t="s">
        <v>93</v>
      </c>
      <c r="C1631" s="2">
        <v>22</v>
      </c>
      <c r="D1631" s="2">
        <v>36</v>
      </c>
      <c r="E1631">
        <v>1</v>
      </c>
      <c r="F1631">
        <v>41</v>
      </c>
      <c r="G1631">
        <f t="shared" si="75"/>
        <v>14</v>
      </c>
      <c r="H1631">
        <f t="shared" si="76"/>
        <v>36</v>
      </c>
      <c r="I1631" s="2">
        <f t="shared" si="77"/>
        <v>38.888888888888893</v>
      </c>
    </row>
    <row r="1632" spans="1:9" x14ac:dyDescent="0.3">
      <c r="A1632">
        <v>663</v>
      </c>
      <c r="B1632" t="s">
        <v>71</v>
      </c>
      <c r="C1632" s="2">
        <v>10</v>
      </c>
      <c r="D1632" s="2">
        <v>18</v>
      </c>
      <c r="E1632">
        <v>2</v>
      </c>
      <c r="F1632">
        <v>40</v>
      </c>
      <c r="G1632">
        <f t="shared" si="75"/>
        <v>16</v>
      </c>
      <c r="H1632">
        <f t="shared" si="76"/>
        <v>36</v>
      </c>
      <c r="I1632" s="2">
        <f t="shared" si="77"/>
        <v>44.444444444444443</v>
      </c>
    </row>
    <row r="1633" spans="1:9" x14ac:dyDescent="0.3">
      <c r="A1633">
        <v>663</v>
      </c>
      <c r="B1633" t="s">
        <v>58</v>
      </c>
      <c r="C1633" s="2">
        <v>17</v>
      </c>
      <c r="D1633" s="2">
        <v>29</v>
      </c>
      <c r="E1633">
        <v>2</v>
      </c>
      <c r="F1633">
        <v>5</v>
      </c>
      <c r="G1633">
        <f t="shared" si="75"/>
        <v>24</v>
      </c>
      <c r="H1633">
        <f t="shared" si="76"/>
        <v>58</v>
      </c>
      <c r="I1633" s="2">
        <f t="shared" si="77"/>
        <v>41.379310344827587</v>
      </c>
    </row>
    <row r="1634" spans="1:9" x14ac:dyDescent="0.3">
      <c r="A1634">
        <v>663</v>
      </c>
      <c r="B1634" t="s">
        <v>60</v>
      </c>
      <c r="C1634" s="2">
        <v>12</v>
      </c>
      <c r="D1634" s="2">
        <v>20</v>
      </c>
      <c r="E1634">
        <v>1</v>
      </c>
      <c r="F1634">
        <v>42</v>
      </c>
      <c r="G1634">
        <f t="shared" si="75"/>
        <v>8</v>
      </c>
      <c r="H1634">
        <f t="shared" si="76"/>
        <v>20</v>
      </c>
      <c r="I1634" s="2">
        <f t="shared" si="77"/>
        <v>40</v>
      </c>
    </row>
    <row r="1635" spans="1:9" x14ac:dyDescent="0.3">
      <c r="A1635">
        <v>664</v>
      </c>
      <c r="B1635" t="s">
        <v>71</v>
      </c>
      <c r="C1635" s="2">
        <v>10</v>
      </c>
      <c r="D1635" s="2">
        <v>18</v>
      </c>
      <c r="E1635">
        <v>1</v>
      </c>
      <c r="F1635">
        <v>9</v>
      </c>
      <c r="G1635">
        <f t="shared" si="75"/>
        <v>8</v>
      </c>
      <c r="H1635">
        <f t="shared" si="76"/>
        <v>18</v>
      </c>
      <c r="I1635" s="2">
        <f t="shared" si="77"/>
        <v>44.444444444444443</v>
      </c>
    </row>
    <row r="1636" spans="1:9" x14ac:dyDescent="0.3">
      <c r="A1636">
        <v>664</v>
      </c>
      <c r="B1636" t="s">
        <v>38</v>
      </c>
      <c r="C1636" s="2">
        <v>11</v>
      </c>
      <c r="D1636" s="2">
        <v>19</v>
      </c>
      <c r="E1636">
        <v>2</v>
      </c>
      <c r="F1636">
        <v>42</v>
      </c>
      <c r="G1636">
        <f t="shared" si="75"/>
        <v>16</v>
      </c>
      <c r="H1636">
        <f t="shared" si="76"/>
        <v>38</v>
      </c>
      <c r="I1636" s="2">
        <f t="shared" si="77"/>
        <v>42.105263157894733</v>
      </c>
    </row>
    <row r="1637" spans="1:9" x14ac:dyDescent="0.3">
      <c r="A1637">
        <v>664</v>
      </c>
      <c r="B1637" t="s">
        <v>47</v>
      </c>
      <c r="C1637" s="2">
        <v>13</v>
      </c>
      <c r="D1637" s="2">
        <v>22</v>
      </c>
      <c r="E1637">
        <v>3</v>
      </c>
      <c r="F1637">
        <v>48</v>
      </c>
      <c r="G1637">
        <f t="shared" si="75"/>
        <v>27</v>
      </c>
      <c r="H1637">
        <f t="shared" si="76"/>
        <v>66</v>
      </c>
      <c r="I1637" s="2">
        <f t="shared" si="77"/>
        <v>40.909090909090914</v>
      </c>
    </row>
    <row r="1638" spans="1:9" x14ac:dyDescent="0.3">
      <c r="A1638">
        <v>665</v>
      </c>
      <c r="B1638" t="s">
        <v>81</v>
      </c>
      <c r="C1638" s="2">
        <v>15</v>
      </c>
      <c r="D1638" s="2">
        <v>25</v>
      </c>
      <c r="E1638">
        <v>3</v>
      </c>
      <c r="F1638">
        <v>25</v>
      </c>
      <c r="G1638">
        <f t="shared" si="75"/>
        <v>30</v>
      </c>
      <c r="H1638">
        <f t="shared" si="76"/>
        <v>75</v>
      </c>
      <c r="I1638" s="2">
        <f t="shared" si="77"/>
        <v>40</v>
      </c>
    </row>
    <row r="1639" spans="1:9" x14ac:dyDescent="0.3">
      <c r="A1639">
        <v>665</v>
      </c>
      <c r="B1639" t="s">
        <v>102</v>
      </c>
      <c r="C1639" s="2">
        <v>16</v>
      </c>
      <c r="D1639" s="2">
        <v>27</v>
      </c>
      <c r="E1639">
        <v>2</v>
      </c>
      <c r="F1639">
        <v>15</v>
      </c>
      <c r="G1639">
        <f t="shared" si="75"/>
        <v>22</v>
      </c>
      <c r="H1639">
        <f t="shared" si="76"/>
        <v>54</v>
      </c>
      <c r="I1639" s="2">
        <f t="shared" si="77"/>
        <v>40.74074074074074</v>
      </c>
    </row>
    <row r="1640" spans="1:9" x14ac:dyDescent="0.3">
      <c r="A1640">
        <v>666</v>
      </c>
      <c r="B1640" t="s">
        <v>60</v>
      </c>
      <c r="C1640" s="2">
        <v>12</v>
      </c>
      <c r="D1640" s="2">
        <v>20</v>
      </c>
      <c r="E1640">
        <v>2</v>
      </c>
      <c r="F1640">
        <v>27</v>
      </c>
      <c r="G1640">
        <f t="shared" si="75"/>
        <v>16</v>
      </c>
      <c r="H1640">
        <f t="shared" si="76"/>
        <v>40</v>
      </c>
      <c r="I1640" s="2">
        <f t="shared" si="77"/>
        <v>40</v>
      </c>
    </row>
    <row r="1641" spans="1:9" x14ac:dyDescent="0.3">
      <c r="A1641">
        <v>667</v>
      </c>
      <c r="B1641" t="s">
        <v>93</v>
      </c>
      <c r="C1641" s="2">
        <v>22</v>
      </c>
      <c r="D1641" s="2">
        <v>36</v>
      </c>
      <c r="E1641">
        <v>1</v>
      </c>
      <c r="F1641">
        <v>12</v>
      </c>
      <c r="G1641">
        <f t="shared" si="75"/>
        <v>14</v>
      </c>
      <c r="H1641">
        <f t="shared" si="76"/>
        <v>36</v>
      </c>
      <c r="I1641" s="2">
        <f t="shared" si="77"/>
        <v>38.888888888888893</v>
      </c>
    </row>
    <row r="1642" spans="1:9" x14ac:dyDescent="0.3">
      <c r="A1642">
        <v>668</v>
      </c>
      <c r="B1642" t="s">
        <v>74</v>
      </c>
      <c r="C1642" s="2">
        <v>15</v>
      </c>
      <c r="D1642" s="2">
        <v>26</v>
      </c>
      <c r="E1642">
        <v>3</v>
      </c>
      <c r="F1642">
        <v>59</v>
      </c>
      <c r="G1642">
        <f t="shared" si="75"/>
        <v>33</v>
      </c>
      <c r="H1642">
        <f t="shared" si="76"/>
        <v>78</v>
      </c>
      <c r="I1642" s="2">
        <f t="shared" si="77"/>
        <v>42.307692307692307</v>
      </c>
    </row>
    <row r="1643" spans="1:9" x14ac:dyDescent="0.3">
      <c r="A1643">
        <v>668</v>
      </c>
      <c r="B1643" t="s">
        <v>18</v>
      </c>
      <c r="C1643" s="2">
        <v>14</v>
      </c>
      <c r="D1643" s="2">
        <v>24</v>
      </c>
      <c r="E1643">
        <v>2</v>
      </c>
      <c r="F1643">
        <v>9</v>
      </c>
      <c r="G1643">
        <f t="shared" si="75"/>
        <v>20</v>
      </c>
      <c r="H1643">
        <f t="shared" si="76"/>
        <v>48</v>
      </c>
      <c r="I1643" s="2">
        <f t="shared" si="77"/>
        <v>41.666666666666671</v>
      </c>
    </row>
    <row r="1644" spans="1:9" x14ac:dyDescent="0.3">
      <c r="A1644">
        <v>668</v>
      </c>
      <c r="B1644" t="s">
        <v>81</v>
      </c>
      <c r="C1644" s="2">
        <v>15</v>
      </c>
      <c r="D1644" s="2">
        <v>25</v>
      </c>
      <c r="E1644">
        <v>3</v>
      </c>
      <c r="F1644">
        <v>47</v>
      </c>
      <c r="G1644">
        <f t="shared" si="75"/>
        <v>30</v>
      </c>
      <c r="H1644">
        <f t="shared" si="76"/>
        <v>75</v>
      </c>
      <c r="I1644" s="2">
        <f t="shared" si="77"/>
        <v>40</v>
      </c>
    </row>
    <row r="1645" spans="1:9" x14ac:dyDescent="0.3">
      <c r="A1645">
        <v>669</v>
      </c>
      <c r="B1645" t="s">
        <v>24</v>
      </c>
      <c r="C1645" s="2">
        <v>19</v>
      </c>
      <c r="D1645" s="2">
        <v>31</v>
      </c>
      <c r="E1645">
        <v>1</v>
      </c>
      <c r="F1645">
        <v>13</v>
      </c>
      <c r="G1645">
        <f t="shared" si="75"/>
        <v>12</v>
      </c>
      <c r="H1645">
        <f t="shared" si="76"/>
        <v>31</v>
      </c>
      <c r="I1645" s="2">
        <f t="shared" si="77"/>
        <v>38.70967741935484</v>
      </c>
    </row>
    <row r="1646" spans="1:9" x14ac:dyDescent="0.3">
      <c r="A1646">
        <v>669</v>
      </c>
      <c r="B1646" t="s">
        <v>102</v>
      </c>
      <c r="C1646" s="2">
        <v>16</v>
      </c>
      <c r="D1646" s="2">
        <v>27</v>
      </c>
      <c r="E1646">
        <v>2</v>
      </c>
      <c r="F1646">
        <v>14</v>
      </c>
      <c r="G1646">
        <f t="shared" si="75"/>
        <v>22</v>
      </c>
      <c r="H1646">
        <f t="shared" si="76"/>
        <v>54</v>
      </c>
      <c r="I1646" s="2">
        <f t="shared" si="77"/>
        <v>40.74074074074074</v>
      </c>
    </row>
    <row r="1647" spans="1:9" x14ac:dyDescent="0.3">
      <c r="A1647">
        <v>669</v>
      </c>
      <c r="B1647" t="s">
        <v>45</v>
      </c>
      <c r="C1647" s="2">
        <v>19</v>
      </c>
      <c r="D1647" s="2">
        <v>32</v>
      </c>
      <c r="E1647">
        <v>3</v>
      </c>
      <c r="F1647">
        <v>42</v>
      </c>
      <c r="G1647">
        <f t="shared" si="75"/>
        <v>39</v>
      </c>
      <c r="H1647">
        <f t="shared" si="76"/>
        <v>96</v>
      </c>
      <c r="I1647" s="2">
        <f t="shared" si="77"/>
        <v>40.625</v>
      </c>
    </row>
    <row r="1648" spans="1:9" x14ac:dyDescent="0.3">
      <c r="A1648">
        <v>670</v>
      </c>
      <c r="B1648" t="s">
        <v>106</v>
      </c>
      <c r="C1648" s="2">
        <v>14</v>
      </c>
      <c r="D1648" s="2">
        <v>23</v>
      </c>
      <c r="E1648">
        <v>1</v>
      </c>
      <c r="F1648">
        <v>26</v>
      </c>
      <c r="G1648">
        <f t="shared" si="75"/>
        <v>9</v>
      </c>
      <c r="H1648">
        <f t="shared" si="76"/>
        <v>23</v>
      </c>
      <c r="I1648" s="2">
        <f t="shared" si="77"/>
        <v>39.130434782608695</v>
      </c>
    </row>
    <row r="1649" spans="1:9" x14ac:dyDescent="0.3">
      <c r="A1649">
        <v>670</v>
      </c>
      <c r="B1649" t="s">
        <v>41</v>
      </c>
      <c r="C1649" s="2">
        <v>21</v>
      </c>
      <c r="D1649" s="2">
        <v>35</v>
      </c>
      <c r="E1649">
        <v>1</v>
      </c>
      <c r="F1649">
        <v>17</v>
      </c>
      <c r="G1649">
        <f t="shared" si="75"/>
        <v>14</v>
      </c>
      <c r="H1649">
        <f t="shared" si="76"/>
        <v>35</v>
      </c>
      <c r="I1649" s="2">
        <f t="shared" si="77"/>
        <v>40</v>
      </c>
    </row>
    <row r="1650" spans="1:9" x14ac:dyDescent="0.3">
      <c r="A1650">
        <v>670</v>
      </c>
      <c r="B1650" t="s">
        <v>93</v>
      </c>
      <c r="C1650" s="2">
        <v>22</v>
      </c>
      <c r="D1650" s="2">
        <v>36</v>
      </c>
      <c r="E1650">
        <v>1</v>
      </c>
      <c r="F1650">
        <v>32</v>
      </c>
      <c r="G1650">
        <f t="shared" si="75"/>
        <v>14</v>
      </c>
      <c r="H1650">
        <f t="shared" si="76"/>
        <v>36</v>
      </c>
      <c r="I1650" s="2">
        <f t="shared" si="77"/>
        <v>38.888888888888893</v>
      </c>
    </row>
    <row r="1651" spans="1:9" x14ac:dyDescent="0.3">
      <c r="A1651">
        <v>671</v>
      </c>
      <c r="B1651" t="s">
        <v>41</v>
      </c>
      <c r="C1651" s="2">
        <v>21</v>
      </c>
      <c r="D1651" s="2">
        <v>35</v>
      </c>
      <c r="E1651">
        <v>2</v>
      </c>
      <c r="F1651">
        <v>29</v>
      </c>
      <c r="G1651">
        <f t="shared" si="75"/>
        <v>28</v>
      </c>
      <c r="H1651">
        <f t="shared" si="76"/>
        <v>70</v>
      </c>
      <c r="I1651" s="2">
        <f t="shared" si="77"/>
        <v>40</v>
      </c>
    </row>
    <row r="1652" spans="1:9" x14ac:dyDescent="0.3">
      <c r="A1652">
        <v>671</v>
      </c>
      <c r="B1652" t="s">
        <v>81</v>
      </c>
      <c r="C1652" s="2">
        <v>15</v>
      </c>
      <c r="D1652" s="2">
        <v>25</v>
      </c>
      <c r="E1652">
        <v>2</v>
      </c>
      <c r="F1652">
        <v>32</v>
      </c>
      <c r="G1652">
        <f t="shared" si="75"/>
        <v>20</v>
      </c>
      <c r="H1652">
        <f t="shared" si="76"/>
        <v>50</v>
      </c>
      <c r="I1652" s="2">
        <f t="shared" si="77"/>
        <v>40</v>
      </c>
    </row>
    <row r="1653" spans="1:9" x14ac:dyDescent="0.3">
      <c r="A1653">
        <v>671</v>
      </c>
      <c r="B1653" t="s">
        <v>45</v>
      </c>
      <c r="C1653" s="2">
        <v>19</v>
      </c>
      <c r="D1653" s="2">
        <v>32</v>
      </c>
      <c r="E1653">
        <v>2</v>
      </c>
      <c r="F1653">
        <v>34</v>
      </c>
      <c r="G1653">
        <f t="shared" si="75"/>
        <v>26</v>
      </c>
      <c r="H1653">
        <f t="shared" si="76"/>
        <v>64</v>
      </c>
      <c r="I1653" s="2">
        <f t="shared" si="77"/>
        <v>40.625</v>
      </c>
    </row>
    <row r="1654" spans="1:9" x14ac:dyDescent="0.3">
      <c r="A1654">
        <v>672</v>
      </c>
      <c r="B1654" t="s">
        <v>45</v>
      </c>
      <c r="C1654" s="2">
        <v>19</v>
      </c>
      <c r="D1654" s="2">
        <v>32</v>
      </c>
      <c r="E1654">
        <v>3</v>
      </c>
      <c r="F1654">
        <v>21</v>
      </c>
      <c r="G1654">
        <f t="shared" si="75"/>
        <v>39</v>
      </c>
      <c r="H1654">
        <f t="shared" si="76"/>
        <v>96</v>
      </c>
      <c r="I1654" s="2">
        <f t="shared" si="77"/>
        <v>40.625</v>
      </c>
    </row>
    <row r="1655" spans="1:9" x14ac:dyDescent="0.3">
      <c r="A1655">
        <v>672</v>
      </c>
      <c r="B1655" t="s">
        <v>90</v>
      </c>
      <c r="C1655" s="2">
        <v>13</v>
      </c>
      <c r="D1655" s="2">
        <v>21</v>
      </c>
      <c r="E1655">
        <v>2</v>
      </c>
      <c r="F1655">
        <v>15</v>
      </c>
      <c r="G1655">
        <f t="shared" si="75"/>
        <v>16</v>
      </c>
      <c r="H1655">
        <f t="shared" si="76"/>
        <v>42</v>
      </c>
      <c r="I1655" s="2">
        <f t="shared" si="77"/>
        <v>38.095238095238095</v>
      </c>
    </row>
    <row r="1656" spans="1:9" x14ac:dyDescent="0.3">
      <c r="A1656">
        <v>672</v>
      </c>
      <c r="B1656" t="s">
        <v>38</v>
      </c>
      <c r="C1656" s="2">
        <v>11</v>
      </c>
      <c r="D1656" s="2">
        <v>19</v>
      </c>
      <c r="E1656">
        <v>1</v>
      </c>
      <c r="F1656">
        <v>42</v>
      </c>
      <c r="G1656">
        <f t="shared" si="75"/>
        <v>8</v>
      </c>
      <c r="H1656">
        <f t="shared" si="76"/>
        <v>19</v>
      </c>
      <c r="I1656" s="2">
        <f t="shared" si="77"/>
        <v>42.105263157894733</v>
      </c>
    </row>
    <row r="1657" spans="1:9" x14ac:dyDescent="0.3">
      <c r="A1657">
        <v>673</v>
      </c>
      <c r="B1657" t="s">
        <v>30</v>
      </c>
      <c r="C1657" s="2">
        <v>25</v>
      </c>
      <c r="D1657" s="2">
        <v>40</v>
      </c>
      <c r="E1657">
        <v>2</v>
      </c>
      <c r="F1657">
        <v>13</v>
      </c>
      <c r="G1657">
        <f t="shared" si="75"/>
        <v>30</v>
      </c>
      <c r="H1657">
        <f t="shared" si="76"/>
        <v>80</v>
      </c>
      <c r="I1657" s="2">
        <f t="shared" si="77"/>
        <v>37.5</v>
      </c>
    </row>
    <row r="1658" spans="1:9" x14ac:dyDescent="0.3">
      <c r="A1658">
        <v>673</v>
      </c>
      <c r="B1658" t="s">
        <v>41</v>
      </c>
      <c r="C1658" s="2">
        <v>21</v>
      </c>
      <c r="D1658" s="2">
        <v>35</v>
      </c>
      <c r="E1658">
        <v>3</v>
      </c>
      <c r="F1658">
        <v>10</v>
      </c>
      <c r="G1658">
        <f t="shared" si="75"/>
        <v>42</v>
      </c>
      <c r="H1658">
        <f t="shared" si="76"/>
        <v>105</v>
      </c>
      <c r="I1658" s="2">
        <f t="shared" si="77"/>
        <v>40</v>
      </c>
    </row>
    <row r="1659" spans="1:9" x14ac:dyDescent="0.3">
      <c r="A1659">
        <v>673</v>
      </c>
      <c r="B1659" t="s">
        <v>50</v>
      </c>
      <c r="C1659" s="2">
        <v>18</v>
      </c>
      <c r="D1659" s="2">
        <v>30</v>
      </c>
      <c r="E1659">
        <v>1</v>
      </c>
      <c r="F1659">
        <v>25</v>
      </c>
      <c r="G1659">
        <f t="shared" si="75"/>
        <v>12</v>
      </c>
      <c r="H1659">
        <f t="shared" si="76"/>
        <v>30</v>
      </c>
      <c r="I1659" s="2">
        <f t="shared" si="77"/>
        <v>40</v>
      </c>
    </row>
    <row r="1660" spans="1:9" x14ac:dyDescent="0.3">
      <c r="A1660">
        <v>673</v>
      </c>
      <c r="B1660" t="s">
        <v>81</v>
      </c>
      <c r="C1660" s="2">
        <v>15</v>
      </c>
      <c r="D1660" s="2">
        <v>25</v>
      </c>
      <c r="E1660">
        <v>2</v>
      </c>
      <c r="F1660">
        <v>45</v>
      </c>
      <c r="G1660">
        <f t="shared" si="75"/>
        <v>20</v>
      </c>
      <c r="H1660">
        <f t="shared" si="76"/>
        <v>50</v>
      </c>
      <c r="I1660" s="2">
        <f t="shared" si="77"/>
        <v>40</v>
      </c>
    </row>
    <row r="1661" spans="1:9" x14ac:dyDescent="0.3">
      <c r="A1661">
        <v>674</v>
      </c>
      <c r="B1661" t="s">
        <v>38</v>
      </c>
      <c r="C1661" s="2">
        <v>11</v>
      </c>
      <c r="D1661" s="2">
        <v>19</v>
      </c>
      <c r="E1661">
        <v>3</v>
      </c>
      <c r="F1661">
        <v>11</v>
      </c>
      <c r="G1661">
        <f t="shared" si="75"/>
        <v>24</v>
      </c>
      <c r="H1661">
        <f t="shared" si="76"/>
        <v>57</v>
      </c>
      <c r="I1661" s="2">
        <f t="shared" si="77"/>
        <v>42.105263157894733</v>
      </c>
    </row>
    <row r="1662" spans="1:9" x14ac:dyDescent="0.3">
      <c r="A1662">
        <v>674</v>
      </c>
      <c r="B1662" t="s">
        <v>71</v>
      </c>
      <c r="C1662" s="2">
        <v>10</v>
      </c>
      <c r="D1662" s="2">
        <v>18</v>
      </c>
      <c r="E1662">
        <v>2</v>
      </c>
      <c r="F1662">
        <v>12</v>
      </c>
      <c r="G1662">
        <f t="shared" si="75"/>
        <v>16</v>
      </c>
      <c r="H1662">
        <f t="shared" si="76"/>
        <v>36</v>
      </c>
      <c r="I1662" s="2">
        <f t="shared" si="77"/>
        <v>44.444444444444443</v>
      </c>
    </row>
    <row r="1663" spans="1:9" x14ac:dyDescent="0.3">
      <c r="A1663">
        <v>674</v>
      </c>
      <c r="B1663" t="s">
        <v>24</v>
      </c>
      <c r="C1663" s="2">
        <v>19</v>
      </c>
      <c r="D1663" s="2">
        <v>31</v>
      </c>
      <c r="E1663">
        <v>3</v>
      </c>
      <c r="F1663">
        <v>7</v>
      </c>
      <c r="G1663">
        <f t="shared" si="75"/>
        <v>36</v>
      </c>
      <c r="H1663">
        <f t="shared" si="76"/>
        <v>93</v>
      </c>
      <c r="I1663" s="2">
        <f t="shared" si="77"/>
        <v>38.70967741935484</v>
      </c>
    </row>
    <row r="1664" spans="1:9" x14ac:dyDescent="0.3">
      <c r="A1664">
        <v>674</v>
      </c>
      <c r="B1664" t="s">
        <v>90</v>
      </c>
      <c r="C1664" s="2">
        <v>13</v>
      </c>
      <c r="D1664" s="2">
        <v>21</v>
      </c>
      <c r="E1664">
        <v>1</v>
      </c>
      <c r="F1664">
        <v>35</v>
      </c>
      <c r="G1664">
        <f t="shared" si="75"/>
        <v>8</v>
      </c>
      <c r="H1664">
        <f t="shared" si="76"/>
        <v>21</v>
      </c>
      <c r="I1664" s="2">
        <f t="shared" si="77"/>
        <v>38.095238095238095</v>
      </c>
    </row>
    <row r="1665" spans="1:9" x14ac:dyDescent="0.3">
      <c r="A1665">
        <v>675</v>
      </c>
      <c r="B1665" t="s">
        <v>81</v>
      </c>
      <c r="C1665" s="2">
        <v>15</v>
      </c>
      <c r="D1665" s="2">
        <v>25</v>
      </c>
      <c r="E1665">
        <v>1</v>
      </c>
      <c r="F1665">
        <v>8</v>
      </c>
      <c r="G1665">
        <f t="shared" si="75"/>
        <v>10</v>
      </c>
      <c r="H1665">
        <f t="shared" si="76"/>
        <v>25</v>
      </c>
      <c r="I1665" s="2">
        <f t="shared" si="77"/>
        <v>40</v>
      </c>
    </row>
    <row r="1666" spans="1:9" x14ac:dyDescent="0.3">
      <c r="A1666">
        <v>675</v>
      </c>
      <c r="B1666" t="s">
        <v>60</v>
      </c>
      <c r="C1666" s="2">
        <v>12</v>
      </c>
      <c r="D1666" s="2">
        <v>20</v>
      </c>
      <c r="E1666">
        <v>3</v>
      </c>
      <c r="F1666">
        <v>54</v>
      </c>
      <c r="G1666">
        <f t="shared" ref="G1666:G1729" si="78">SUM(D1666-C1666)*E1666</f>
        <v>24</v>
      </c>
      <c r="H1666">
        <f t="shared" ref="H1666:H1729" si="79">(D1666*E1666)</f>
        <v>60</v>
      </c>
      <c r="I1666" s="2">
        <f t="shared" ref="I1666:I1729" si="80">(G1666/H1666*100)</f>
        <v>40</v>
      </c>
    </row>
    <row r="1667" spans="1:9" x14ac:dyDescent="0.3">
      <c r="A1667">
        <v>675</v>
      </c>
      <c r="B1667" t="s">
        <v>93</v>
      </c>
      <c r="C1667" s="2">
        <v>22</v>
      </c>
      <c r="D1667" s="2">
        <v>36</v>
      </c>
      <c r="E1667">
        <v>3</v>
      </c>
      <c r="F1667">
        <v>59</v>
      </c>
      <c r="G1667">
        <f t="shared" si="78"/>
        <v>42</v>
      </c>
      <c r="H1667">
        <f t="shared" si="79"/>
        <v>108</v>
      </c>
      <c r="I1667" s="2">
        <f t="shared" si="80"/>
        <v>38.888888888888893</v>
      </c>
    </row>
    <row r="1668" spans="1:9" x14ac:dyDescent="0.3">
      <c r="A1668">
        <v>676</v>
      </c>
      <c r="B1668" t="s">
        <v>24</v>
      </c>
      <c r="C1668" s="2">
        <v>19</v>
      </c>
      <c r="D1668" s="2">
        <v>31</v>
      </c>
      <c r="E1668">
        <v>1</v>
      </c>
      <c r="F1668">
        <v>45</v>
      </c>
      <c r="G1668">
        <f t="shared" si="78"/>
        <v>12</v>
      </c>
      <c r="H1668">
        <f t="shared" si="79"/>
        <v>31</v>
      </c>
      <c r="I1668" s="2">
        <f t="shared" si="80"/>
        <v>38.70967741935484</v>
      </c>
    </row>
    <row r="1669" spans="1:9" x14ac:dyDescent="0.3">
      <c r="A1669">
        <v>676</v>
      </c>
      <c r="B1669" t="s">
        <v>106</v>
      </c>
      <c r="C1669" s="2">
        <v>14</v>
      </c>
      <c r="D1669" s="2">
        <v>23</v>
      </c>
      <c r="E1669">
        <v>1</v>
      </c>
      <c r="F1669">
        <v>40</v>
      </c>
      <c r="G1669">
        <f t="shared" si="78"/>
        <v>9</v>
      </c>
      <c r="H1669">
        <f t="shared" si="79"/>
        <v>23</v>
      </c>
      <c r="I1669" s="2">
        <f t="shared" si="80"/>
        <v>39.130434782608695</v>
      </c>
    </row>
    <row r="1670" spans="1:9" x14ac:dyDescent="0.3">
      <c r="A1670">
        <v>676</v>
      </c>
      <c r="B1670" t="s">
        <v>55</v>
      </c>
      <c r="C1670" s="2">
        <v>16</v>
      </c>
      <c r="D1670" s="2">
        <v>28</v>
      </c>
      <c r="E1670">
        <v>1</v>
      </c>
      <c r="F1670">
        <v>12</v>
      </c>
      <c r="G1670">
        <f t="shared" si="78"/>
        <v>12</v>
      </c>
      <c r="H1670">
        <f t="shared" si="79"/>
        <v>28</v>
      </c>
      <c r="I1670" s="2">
        <f t="shared" si="80"/>
        <v>42.857142857142854</v>
      </c>
    </row>
    <row r="1671" spans="1:9" x14ac:dyDescent="0.3">
      <c r="A1671">
        <v>676</v>
      </c>
      <c r="B1671" t="s">
        <v>90</v>
      </c>
      <c r="C1671" s="2">
        <v>13</v>
      </c>
      <c r="D1671" s="2">
        <v>21</v>
      </c>
      <c r="E1671">
        <v>2</v>
      </c>
      <c r="F1671">
        <v>24</v>
      </c>
      <c r="G1671">
        <f t="shared" si="78"/>
        <v>16</v>
      </c>
      <c r="H1671">
        <f t="shared" si="79"/>
        <v>42</v>
      </c>
      <c r="I1671" s="2">
        <f t="shared" si="80"/>
        <v>38.095238095238095</v>
      </c>
    </row>
    <row r="1672" spans="1:9" x14ac:dyDescent="0.3">
      <c r="A1672">
        <v>677</v>
      </c>
      <c r="B1672" t="s">
        <v>60</v>
      </c>
      <c r="C1672" s="2">
        <v>12</v>
      </c>
      <c r="D1672" s="2">
        <v>20</v>
      </c>
      <c r="E1672">
        <v>2</v>
      </c>
      <c r="F1672">
        <v>55</v>
      </c>
      <c r="G1672">
        <f t="shared" si="78"/>
        <v>16</v>
      </c>
      <c r="H1672">
        <f t="shared" si="79"/>
        <v>40</v>
      </c>
      <c r="I1672" s="2">
        <f t="shared" si="80"/>
        <v>40</v>
      </c>
    </row>
    <row r="1673" spans="1:9" x14ac:dyDescent="0.3">
      <c r="A1673">
        <v>677</v>
      </c>
      <c r="B1673" t="s">
        <v>41</v>
      </c>
      <c r="C1673" s="2">
        <v>21</v>
      </c>
      <c r="D1673" s="2">
        <v>35</v>
      </c>
      <c r="E1673">
        <v>2</v>
      </c>
      <c r="F1673">
        <v>59</v>
      </c>
      <c r="G1673">
        <f t="shared" si="78"/>
        <v>28</v>
      </c>
      <c r="H1673">
        <f t="shared" si="79"/>
        <v>70</v>
      </c>
      <c r="I1673" s="2">
        <f t="shared" si="80"/>
        <v>40</v>
      </c>
    </row>
    <row r="1674" spans="1:9" x14ac:dyDescent="0.3">
      <c r="A1674">
        <v>677</v>
      </c>
      <c r="B1674" t="s">
        <v>53</v>
      </c>
      <c r="C1674" s="2">
        <v>20</v>
      </c>
      <c r="D1674" s="2">
        <v>34</v>
      </c>
      <c r="E1674">
        <v>1</v>
      </c>
      <c r="F1674">
        <v>34</v>
      </c>
      <c r="G1674">
        <f t="shared" si="78"/>
        <v>14</v>
      </c>
      <c r="H1674">
        <f t="shared" si="79"/>
        <v>34</v>
      </c>
      <c r="I1674" s="2">
        <f t="shared" si="80"/>
        <v>41.17647058823529</v>
      </c>
    </row>
    <row r="1675" spans="1:9" x14ac:dyDescent="0.3">
      <c r="A1675">
        <v>678</v>
      </c>
      <c r="B1675" t="s">
        <v>58</v>
      </c>
      <c r="C1675" s="2">
        <v>17</v>
      </c>
      <c r="D1675" s="2">
        <v>29</v>
      </c>
      <c r="E1675">
        <v>1</v>
      </c>
      <c r="F1675">
        <v>27</v>
      </c>
      <c r="G1675">
        <f t="shared" si="78"/>
        <v>12</v>
      </c>
      <c r="H1675">
        <f t="shared" si="79"/>
        <v>29</v>
      </c>
      <c r="I1675" s="2">
        <f t="shared" si="80"/>
        <v>41.379310344827587</v>
      </c>
    </row>
    <row r="1676" spans="1:9" x14ac:dyDescent="0.3">
      <c r="A1676">
        <v>678</v>
      </c>
      <c r="B1676" t="s">
        <v>38</v>
      </c>
      <c r="C1676" s="2">
        <v>11</v>
      </c>
      <c r="D1676" s="2">
        <v>19</v>
      </c>
      <c r="E1676">
        <v>3</v>
      </c>
      <c r="F1676">
        <v>37</v>
      </c>
      <c r="G1676">
        <f t="shared" si="78"/>
        <v>24</v>
      </c>
      <c r="H1676">
        <f t="shared" si="79"/>
        <v>57</v>
      </c>
      <c r="I1676" s="2">
        <f t="shared" si="80"/>
        <v>42.105263157894733</v>
      </c>
    </row>
    <row r="1677" spans="1:9" x14ac:dyDescent="0.3">
      <c r="A1677">
        <v>678</v>
      </c>
      <c r="B1677" t="s">
        <v>41</v>
      </c>
      <c r="C1677" s="2">
        <v>21</v>
      </c>
      <c r="D1677" s="2">
        <v>35</v>
      </c>
      <c r="E1677">
        <v>2</v>
      </c>
      <c r="F1677">
        <v>37</v>
      </c>
      <c r="G1677">
        <f t="shared" si="78"/>
        <v>28</v>
      </c>
      <c r="H1677">
        <f t="shared" si="79"/>
        <v>70</v>
      </c>
      <c r="I1677" s="2">
        <f t="shared" si="80"/>
        <v>40</v>
      </c>
    </row>
    <row r="1678" spans="1:9" x14ac:dyDescent="0.3">
      <c r="A1678">
        <v>678</v>
      </c>
      <c r="B1678" t="s">
        <v>18</v>
      </c>
      <c r="C1678" s="2">
        <v>14</v>
      </c>
      <c r="D1678" s="2">
        <v>24</v>
      </c>
      <c r="E1678">
        <v>2</v>
      </c>
      <c r="F1678">
        <v>20</v>
      </c>
      <c r="G1678">
        <f t="shared" si="78"/>
        <v>20</v>
      </c>
      <c r="H1678">
        <f t="shared" si="79"/>
        <v>48</v>
      </c>
      <c r="I1678" s="2">
        <f t="shared" si="80"/>
        <v>41.666666666666671</v>
      </c>
    </row>
    <row r="1679" spans="1:9" x14ac:dyDescent="0.3">
      <c r="A1679">
        <v>679</v>
      </c>
      <c r="B1679" t="s">
        <v>90</v>
      </c>
      <c r="C1679" s="2">
        <v>13</v>
      </c>
      <c r="D1679" s="2">
        <v>21</v>
      </c>
      <c r="E1679">
        <v>2</v>
      </c>
      <c r="F1679">
        <v>27</v>
      </c>
      <c r="G1679">
        <f t="shared" si="78"/>
        <v>16</v>
      </c>
      <c r="H1679">
        <f t="shared" si="79"/>
        <v>42</v>
      </c>
      <c r="I1679" s="2">
        <f t="shared" si="80"/>
        <v>38.095238095238095</v>
      </c>
    </row>
    <row r="1680" spans="1:9" x14ac:dyDescent="0.3">
      <c r="A1680">
        <v>679</v>
      </c>
      <c r="B1680" t="s">
        <v>74</v>
      </c>
      <c r="C1680" s="2">
        <v>15</v>
      </c>
      <c r="D1680" s="2">
        <v>26</v>
      </c>
      <c r="E1680">
        <v>1</v>
      </c>
      <c r="F1680">
        <v>11</v>
      </c>
      <c r="G1680">
        <f t="shared" si="78"/>
        <v>11</v>
      </c>
      <c r="H1680">
        <f t="shared" si="79"/>
        <v>26</v>
      </c>
      <c r="I1680" s="2">
        <f t="shared" si="80"/>
        <v>42.307692307692307</v>
      </c>
    </row>
    <row r="1681" spans="1:9" x14ac:dyDescent="0.3">
      <c r="A1681">
        <v>679</v>
      </c>
      <c r="B1681" t="s">
        <v>55</v>
      </c>
      <c r="C1681" s="2">
        <v>16</v>
      </c>
      <c r="D1681" s="2">
        <v>28</v>
      </c>
      <c r="E1681">
        <v>2</v>
      </c>
      <c r="F1681">
        <v>16</v>
      </c>
      <c r="G1681">
        <f t="shared" si="78"/>
        <v>24</v>
      </c>
      <c r="H1681">
        <f t="shared" si="79"/>
        <v>56</v>
      </c>
      <c r="I1681" s="2">
        <f t="shared" si="80"/>
        <v>42.857142857142854</v>
      </c>
    </row>
    <row r="1682" spans="1:9" x14ac:dyDescent="0.3">
      <c r="A1682">
        <v>679</v>
      </c>
      <c r="B1682" t="s">
        <v>81</v>
      </c>
      <c r="C1682" s="2">
        <v>15</v>
      </c>
      <c r="D1682" s="2">
        <v>25</v>
      </c>
      <c r="E1682">
        <v>3</v>
      </c>
      <c r="F1682">
        <v>52</v>
      </c>
      <c r="G1682">
        <f t="shared" si="78"/>
        <v>30</v>
      </c>
      <c r="H1682">
        <f t="shared" si="79"/>
        <v>75</v>
      </c>
      <c r="I1682" s="2">
        <f t="shared" si="80"/>
        <v>40</v>
      </c>
    </row>
    <row r="1683" spans="1:9" x14ac:dyDescent="0.3">
      <c r="A1683">
        <v>680</v>
      </c>
      <c r="B1683" t="s">
        <v>71</v>
      </c>
      <c r="C1683" s="2">
        <v>10</v>
      </c>
      <c r="D1683" s="2">
        <v>18</v>
      </c>
      <c r="E1683">
        <v>2</v>
      </c>
      <c r="F1683">
        <v>6</v>
      </c>
      <c r="G1683">
        <f t="shared" si="78"/>
        <v>16</v>
      </c>
      <c r="H1683">
        <f t="shared" si="79"/>
        <v>36</v>
      </c>
      <c r="I1683" s="2">
        <f t="shared" si="80"/>
        <v>44.444444444444443</v>
      </c>
    </row>
    <row r="1684" spans="1:9" x14ac:dyDescent="0.3">
      <c r="A1684">
        <v>680</v>
      </c>
      <c r="B1684" t="s">
        <v>60</v>
      </c>
      <c r="C1684" s="2">
        <v>12</v>
      </c>
      <c r="D1684" s="2">
        <v>20</v>
      </c>
      <c r="E1684">
        <v>3</v>
      </c>
      <c r="F1684">
        <v>49</v>
      </c>
      <c r="G1684">
        <f t="shared" si="78"/>
        <v>24</v>
      </c>
      <c r="H1684">
        <f t="shared" si="79"/>
        <v>60</v>
      </c>
      <c r="I1684" s="2">
        <f t="shared" si="80"/>
        <v>40</v>
      </c>
    </row>
    <row r="1685" spans="1:9" x14ac:dyDescent="0.3">
      <c r="A1685">
        <v>680</v>
      </c>
      <c r="B1685" t="s">
        <v>34</v>
      </c>
      <c r="C1685" s="2">
        <v>20</v>
      </c>
      <c r="D1685" s="2">
        <v>33</v>
      </c>
      <c r="E1685">
        <v>2</v>
      </c>
      <c r="F1685">
        <v>56</v>
      </c>
      <c r="G1685">
        <f t="shared" si="78"/>
        <v>26</v>
      </c>
      <c r="H1685">
        <f t="shared" si="79"/>
        <v>66</v>
      </c>
      <c r="I1685" s="2">
        <f t="shared" si="80"/>
        <v>39.393939393939391</v>
      </c>
    </row>
    <row r="1686" spans="1:9" x14ac:dyDescent="0.3">
      <c r="A1686">
        <v>681</v>
      </c>
      <c r="B1686" t="s">
        <v>34</v>
      </c>
      <c r="C1686" s="2">
        <v>20</v>
      </c>
      <c r="D1686" s="2">
        <v>33</v>
      </c>
      <c r="E1686">
        <v>1</v>
      </c>
      <c r="F1686">
        <v>44</v>
      </c>
      <c r="G1686">
        <f t="shared" si="78"/>
        <v>13</v>
      </c>
      <c r="H1686">
        <f t="shared" si="79"/>
        <v>33</v>
      </c>
      <c r="I1686" s="2">
        <f t="shared" si="80"/>
        <v>39.393939393939391</v>
      </c>
    </row>
    <row r="1687" spans="1:9" x14ac:dyDescent="0.3">
      <c r="A1687">
        <v>681</v>
      </c>
      <c r="B1687" t="s">
        <v>90</v>
      </c>
      <c r="C1687" s="2">
        <v>13</v>
      </c>
      <c r="D1687" s="2">
        <v>21</v>
      </c>
      <c r="E1687">
        <v>2</v>
      </c>
      <c r="F1687">
        <v>21</v>
      </c>
      <c r="G1687">
        <f t="shared" si="78"/>
        <v>16</v>
      </c>
      <c r="H1687">
        <f t="shared" si="79"/>
        <v>42</v>
      </c>
      <c r="I1687" s="2">
        <f t="shared" si="80"/>
        <v>38.095238095238095</v>
      </c>
    </row>
    <row r="1688" spans="1:9" x14ac:dyDescent="0.3">
      <c r="A1688">
        <v>682</v>
      </c>
      <c r="B1688" t="s">
        <v>106</v>
      </c>
      <c r="C1688" s="2">
        <v>14</v>
      </c>
      <c r="D1688" s="2">
        <v>23</v>
      </c>
      <c r="E1688">
        <v>1</v>
      </c>
      <c r="F1688">
        <v>43</v>
      </c>
      <c r="G1688">
        <f t="shared" si="78"/>
        <v>9</v>
      </c>
      <c r="H1688">
        <f t="shared" si="79"/>
        <v>23</v>
      </c>
      <c r="I1688" s="2">
        <f t="shared" si="80"/>
        <v>39.130434782608695</v>
      </c>
    </row>
    <row r="1689" spans="1:9" x14ac:dyDescent="0.3">
      <c r="A1689">
        <v>683</v>
      </c>
      <c r="B1689" t="s">
        <v>47</v>
      </c>
      <c r="C1689" s="2">
        <v>13</v>
      </c>
      <c r="D1689" s="2">
        <v>22</v>
      </c>
      <c r="E1689">
        <v>1</v>
      </c>
      <c r="F1689">
        <v>25</v>
      </c>
      <c r="G1689">
        <f t="shared" si="78"/>
        <v>9</v>
      </c>
      <c r="H1689">
        <f t="shared" si="79"/>
        <v>22</v>
      </c>
      <c r="I1689" s="2">
        <f t="shared" si="80"/>
        <v>40.909090909090914</v>
      </c>
    </row>
    <row r="1690" spans="1:9" x14ac:dyDescent="0.3">
      <c r="A1690">
        <v>683</v>
      </c>
      <c r="B1690" t="s">
        <v>60</v>
      </c>
      <c r="C1690" s="2">
        <v>12</v>
      </c>
      <c r="D1690" s="2">
        <v>20</v>
      </c>
      <c r="E1690">
        <v>2</v>
      </c>
      <c r="F1690">
        <v>35</v>
      </c>
      <c r="G1690">
        <f t="shared" si="78"/>
        <v>16</v>
      </c>
      <c r="H1690">
        <f t="shared" si="79"/>
        <v>40</v>
      </c>
      <c r="I1690" s="2">
        <f t="shared" si="80"/>
        <v>40</v>
      </c>
    </row>
    <row r="1691" spans="1:9" x14ac:dyDescent="0.3">
      <c r="A1691">
        <v>683</v>
      </c>
      <c r="B1691" t="s">
        <v>30</v>
      </c>
      <c r="C1691" s="2">
        <v>25</v>
      </c>
      <c r="D1691" s="2">
        <v>40</v>
      </c>
      <c r="E1691">
        <v>1</v>
      </c>
      <c r="F1691">
        <v>6</v>
      </c>
      <c r="G1691">
        <f t="shared" si="78"/>
        <v>15</v>
      </c>
      <c r="H1691">
        <f t="shared" si="79"/>
        <v>40</v>
      </c>
      <c r="I1691" s="2">
        <f t="shared" si="80"/>
        <v>37.5</v>
      </c>
    </row>
    <row r="1692" spans="1:9" x14ac:dyDescent="0.3">
      <c r="A1692">
        <v>683</v>
      </c>
      <c r="B1692" t="s">
        <v>24</v>
      </c>
      <c r="C1692" s="2">
        <v>19</v>
      </c>
      <c r="D1692" s="2">
        <v>31</v>
      </c>
      <c r="E1692">
        <v>2</v>
      </c>
      <c r="F1692">
        <v>16</v>
      </c>
      <c r="G1692">
        <f t="shared" si="78"/>
        <v>24</v>
      </c>
      <c r="H1692">
        <f t="shared" si="79"/>
        <v>62</v>
      </c>
      <c r="I1692" s="2">
        <f t="shared" si="80"/>
        <v>38.70967741935484</v>
      </c>
    </row>
    <row r="1693" spans="1:9" x14ac:dyDescent="0.3">
      <c r="A1693">
        <v>684</v>
      </c>
      <c r="B1693" t="s">
        <v>93</v>
      </c>
      <c r="C1693" s="2">
        <v>22</v>
      </c>
      <c r="D1693" s="2">
        <v>36</v>
      </c>
      <c r="E1693">
        <v>1</v>
      </c>
      <c r="F1693">
        <v>38</v>
      </c>
      <c r="G1693">
        <f t="shared" si="78"/>
        <v>14</v>
      </c>
      <c r="H1693">
        <f t="shared" si="79"/>
        <v>36</v>
      </c>
      <c r="I1693" s="2">
        <f t="shared" si="80"/>
        <v>38.888888888888893</v>
      </c>
    </row>
    <row r="1694" spans="1:9" x14ac:dyDescent="0.3">
      <c r="A1694">
        <v>684</v>
      </c>
      <c r="B1694" t="s">
        <v>24</v>
      </c>
      <c r="C1694" s="2">
        <v>19</v>
      </c>
      <c r="D1694" s="2">
        <v>31</v>
      </c>
      <c r="E1694">
        <v>1</v>
      </c>
      <c r="F1694">
        <v>10</v>
      </c>
      <c r="G1694">
        <f t="shared" si="78"/>
        <v>12</v>
      </c>
      <c r="H1694">
        <f t="shared" si="79"/>
        <v>31</v>
      </c>
      <c r="I1694" s="2">
        <f t="shared" si="80"/>
        <v>38.70967741935484</v>
      </c>
    </row>
    <row r="1695" spans="1:9" x14ac:dyDescent="0.3">
      <c r="A1695">
        <v>684</v>
      </c>
      <c r="B1695" t="s">
        <v>74</v>
      </c>
      <c r="C1695" s="2">
        <v>15</v>
      </c>
      <c r="D1695" s="2">
        <v>26</v>
      </c>
      <c r="E1695">
        <v>1</v>
      </c>
      <c r="F1695">
        <v>25</v>
      </c>
      <c r="G1695">
        <f t="shared" si="78"/>
        <v>11</v>
      </c>
      <c r="H1695">
        <f t="shared" si="79"/>
        <v>26</v>
      </c>
      <c r="I1695" s="2">
        <f t="shared" si="80"/>
        <v>42.307692307692307</v>
      </c>
    </row>
    <row r="1696" spans="1:9" x14ac:dyDescent="0.3">
      <c r="A1696">
        <v>684</v>
      </c>
      <c r="B1696" t="s">
        <v>58</v>
      </c>
      <c r="C1696" s="2">
        <v>17</v>
      </c>
      <c r="D1696" s="2">
        <v>29</v>
      </c>
      <c r="E1696">
        <v>3</v>
      </c>
      <c r="F1696">
        <v>37</v>
      </c>
      <c r="G1696">
        <f t="shared" si="78"/>
        <v>36</v>
      </c>
      <c r="H1696">
        <f t="shared" si="79"/>
        <v>87</v>
      </c>
      <c r="I1696" s="2">
        <f t="shared" si="80"/>
        <v>41.379310344827587</v>
      </c>
    </row>
    <row r="1697" spans="1:9" x14ac:dyDescent="0.3">
      <c r="A1697">
        <v>685</v>
      </c>
      <c r="B1697" t="s">
        <v>102</v>
      </c>
      <c r="C1697" s="2">
        <v>16</v>
      </c>
      <c r="D1697" s="2">
        <v>27</v>
      </c>
      <c r="E1697">
        <v>2</v>
      </c>
      <c r="F1697">
        <v>17</v>
      </c>
      <c r="G1697">
        <f t="shared" si="78"/>
        <v>22</v>
      </c>
      <c r="H1697">
        <f t="shared" si="79"/>
        <v>54</v>
      </c>
      <c r="I1697" s="2">
        <f t="shared" si="80"/>
        <v>40.74074074074074</v>
      </c>
    </row>
    <row r="1698" spans="1:9" x14ac:dyDescent="0.3">
      <c r="A1698">
        <v>686</v>
      </c>
      <c r="B1698" t="s">
        <v>24</v>
      </c>
      <c r="C1698" s="2">
        <v>19</v>
      </c>
      <c r="D1698" s="2">
        <v>31</v>
      </c>
      <c r="E1698">
        <v>2</v>
      </c>
      <c r="F1698">
        <v>37</v>
      </c>
      <c r="G1698">
        <f t="shared" si="78"/>
        <v>24</v>
      </c>
      <c r="H1698">
        <f t="shared" si="79"/>
        <v>62</v>
      </c>
      <c r="I1698" s="2">
        <f t="shared" si="80"/>
        <v>38.70967741935484</v>
      </c>
    </row>
    <row r="1699" spans="1:9" x14ac:dyDescent="0.3">
      <c r="A1699">
        <v>686</v>
      </c>
      <c r="B1699" t="s">
        <v>60</v>
      </c>
      <c r="C1699" s="2">
        <v>12</v>
      </c>
      <c r="D1699" s="2">
        <v>20</v>
      </c>
      <c r="E1699">
        <v>2</v>
      </c>
      <c r="F1699">
        <v>21</v>
      </c>
      <c r="G1699">
        <f t="shared" si="78"/>
        <v>16</v>
      </c>
      <c r="H1699">
        <f t="shared" si="79"/>
        <v>40</v>
      </c>
      <c r="I1699" s="2">
        <f t="shared" si="80"/>
        <v>40</v>
      </c>
    </row>
    <row r="1700" spans="1:9" x14ac:dyDescent="0.3">
      <c r="A1700">
        <v>687</v>
      </c>
      <c r="B1700" t="s">
        <v>93</v>
      </c>
      <c r="C1700" s="2">
        <v>22</v>
      </c>
      <c r="D1700" s="2">
        <v>36</v>
      </c>
      <c r="E1700">
        <v>2</v>
      </c>
      <c r="F1700">
        <v>29</v>
      </c>
      <c r="G1700">
        <f t="shared" si="78"/>
        <v>28</v>
      </c>
      <c r="H1700">
        <f t="shared" si="79"/>
        <v>72</v>
      </c>
      <c r="I1700" s="2">
        <f t="shared" si="80"/>
        <v>38.888888888888893</v>
      </c>
    </row>
    <row r="1701" spans="1:9" x14ac:dyDescent="0.3">
      <c r="A1701">
        <v>688</v>
      </c>
      <c r="B1701" t="s">
        <v>58</v>
      </c>
      <c r="C1701" s="2">
        <v>17</v>
      </c>
      <c r="D1701" s="2">
        <v>29</v>
      </c>
      <c r="E1701">
        <v>1</v>
      </c>
      <c r="F1701">
        <v>14</v>
      </c>
      <c r="G1701">
        <f t="shared" si="78"/>
        <v>12</v>
      </c>
      <c r="H1701">
        <f t="shared" si="79"/>
        <v>29</v>
      </c>
      <c r="I1701" s="2">
        <f t="shared" si="80"/>
        <v>41.379310344827587</v>
      </c>
    </row>
    <row r="1702" spans="1:9" x14ac:dyDescent="0.3">
      <c r="A1702">
        <v>689</v>
      </c>
      <c r="B1702" t="s">
        <v>106</v>
      </c>
      <c r="C1702" s="2">
        <v>14</v>
      </c>
      <c r="D1702" s="2">
        <v>23</v>
      </c>
      <c r="E1702">
        <v>3</v>
      </c>
      <c r="F1702">
        <v>16</v>
      </c>
      <c r="G1702">
        <f t="shared" si="78"/>
        <v>27</v>
      </c>
      <c r="H1702">
        <f t="shared" si="79"/>
        <v>69</v>
      </c>
      <c r="I1702" s="2">
        <f t="shared" si="80"/>
        <v>39.130434782608695</v>
      </c>
    </row>
    <row r="1703" spans="1:9" x14ac:dyDescent="0.3">
      <c r="A1703">
        <v>689</v>
      </c>
      <c r="B1703" t="s">
        <v>81</v>
      </c>
      <c r="C1703" s="2">
        <v>15</v>
      </c>
      <c r="D1703" s="2">
        <v>25</v>
      </c>
      <c r="E1703">
        <v>3</v>
      </c>
      <c r="F1703">
        <v>7</v>
      </c>
      <c r="G1703">
        <f t="shared" si="78"/>
        <v>30</v>
      </c>
      <c r="H1703">
        <f t="shared" si="79"/>
        <v>75</v>
      </c>
      <c r="I1703" s="2">
        <f t="shared" si="80"/>
        <v>40</v>
      </c>
    </row>
    <row r="1704" spans="1:9" x14ac:dyDescent="0.3">
      <c r="A1704">
        <v>689</v>
      </c>
      <c r="B1704" t="s">
        <v>90</v>
      </c>
      <c r="C1704" s="2">
        <v>13</v>
      </c>
      <c r="D1704" s="2">
        <v>21</v>
      </c>
      <c r="E1704">
        <v>1</v>
      </c>
      <c r="F1704">
        <v>6</v>
      </c>
      <c r="G1704">
        <f t="shared" si="78"/>
        <v>8</v>
      </c>
      <c r="H1704">
        <f t="shared" si="79"/>
        <v>21</v>
      </c>
      <c r="I1704" s="2">
        <f t="shared" si="80"/>
        <v>38.095238095238095</v>
      </c>
    </row>
    <row r="1705" spans="1:9" x14ac:dyDescent="0.3">
      <c r="A1705">
        <v>690</v>
      </c>
      <c r="B1705" t="s">
        <v>30</v>
      </c>
      <c r="C1705" s="2">
        <v>25</v>
      </c>
      <c r="D1705" s="2">
        <v>40</v>
      </c>
      <c r="E1705">
        <v>1</v>
      </c>
      <c r="F1705">
        <v>49</v>
      </c>
      <c r="G1705">
        <f t="shared" si="78"/>
        <v>15</v>
      </c>
      <c r="H1705">
        <f t="shared" si="79"/>
        <v>40</v>
      </c>
      <c r="I1705" s="2">
        <f t="shared" si="80"/>
        <v>37.5</v>
      </c>
    </row>
    <row r="1706" spans="1:9" x14ac:dyDescent="0.3">
      <c r="A1706">
        <v>690</v>
      </c>
      <c r="B1706" t="s">
        <v>24</v>
      </c>
      <c r="C1706" s="2">
        <v>19</v>
      </c>
      <c r="D1706" s="2">
        <v>31</v>
      </c>
      <c r="E1706">
        <v>2</v>
      </c>
      <c r="F1706">
        <v>16</v>
      </c>
      <c r="G1706">
        <f t="shared" si="78"/>
        <v>24</v>
      </c>
      <c r="H1706">
        <f t="shared" si="79"/>
        <v>62</v>
      </c>
      <c r="I1706" s="2">
        <f t="shared" si="80"/>
        <v>38.70967741935484</v>
      </c>
    </row>
    <row r="1707" spans="1:9" x14ac:dyDescent="0.3">
      <c r="A1707">
        <v>690</v>
      </c>
      <c r="B1707" t="s">
        <v>55</v>
      </c>
      <c r="C1707" s="2">
        <v>16</v>
      </c>
      <c r="D1707" s="2">
        <v>28</v>
      </c>
      <c r="E1707">
        <v>2</v>
      </c>
      <c r="F1707">
        <v>54</v>
      </c>
      <c r="G1707">
        <f t="shared" si="78"/>
        <v>24</v>
      </c>
      <c r="H1707">
        <f t="shared" si="79"/>
        <v>56</v>
      </c>
      <c r="I1707" s="2">
        <f t="shared" si="80"/>
        <v>42.857142857142854</v>
      </c>
    </row>
    <row r="1708" spans="1:9" x14ac:dyDescent="0.3">
      <c r="A1708">
        <v>690</v>
      </c>
      <c r="B1708" t="s">
        <v>34</v>
      </c>
      <c r="C1708" s="2">
        <v>20</v>
      </c>
      <c r="D1708" s="2">
        <v>33</v>
      </c>
      <c r="E1708">
        <v>1</v>
      </c>
      <c r="F1708">
        <v>24</v>
      </c>
      <c r="G1708">
        <f t="shared" si="78"/>
        <v>13</v>
      </c>
      <c r="H1708">
        <f t="shared" si="79"/>
        <v>33</v>
      </c>
      <c r="I1708" s="2">
        <f t="shared" si="80"/>
        <v>39.393939393939391</v>
      </c>
    </row>
    <row r="1709" spans="1:9" x14ac:dyDescent="0.3">
      <c r="A1709">
        <v>691</v>
      </c>
      <c r="B1709" t="s">
        <v>47</v>
      </c>
      <c r="C1709" s="2">
        <v>13</v>
      </c>
      <c r="D1709" s="2">
        <v>22</v>
      </c>
      <c r="E1709">
        <v>3</v>
      </c>
      <c r="F1709">
        <v>34</v>
      </c>
      <c r="G1709">
        <f t="shared" si="78"/>
        <v>27</v>
      </c>
      <c r="H1709">
        <f t="shared" si="79"/>
        <v>66</v>
      </c>
      <c r="I1709" s="2">
        <f t="shared" si="80"/>
        <v>40.909090909090914</v>
      </c>
    </row>
    <row r="1710" spans="1:9" x14ac:dyDescent="0.3">
      <c r="A1710">
        <v>692</v>
      </c>
      <c r="B1710" t="s">
        <v>41</v>
      </c>
      <c r="C1710" s="2">
        <v>21</v>
      </c>
      <c r="D1710" s="2">
        <v>35</v>
      </c>
      <c r="E1710">
        <v>3</v>
      </c>
      <c r="F1710">
        <v>33</v>
      </c>
      <c r="G1710">
        <f t="shared" si="78"/>
        <v>42</v>
      </c>
      <c r="H1710">
        <f t="shared" si="79"/>
        <v>105</v>
      </c>
      <c r="I1710" s="2">
        <f t="shared" si="80"/>
        <v>40</v>
      </c>
    </row>
    <row r="1711" spans="1:9" x14ac:dyDescent="0.3">
      <c r="A1711">
        <v>692</v>
      </c>
      <c r="B1711" t="s">
        <v>50</v>
      </c>
      <c r="C1711" s="2">
        <v>18</v>
      </c>
      <c r="D1711" s="2">
        <v>30</v>
      </c>
      <c r="E1711">
        <v>1</v>
      </c>
      <c r="F1711">
        <v>49</v>
      </c>
      <c r="G1711">
        <f t="shared" si="78"/>
        <v>12</v>
      </c>
      <c r="H1711">
        <f t="shared" si="79"/>
        <v>30</v>
      </c>
      <c r="I1711" s="2">
        <f t="shared" si="80"/>
        <v>40</v>
      </c>
    </row>
    <row r="1712" spans="1:9" x14ac:dyDescent="0.3">
      <c r="A1712">
        <v>692</v>
      </c>
      <c r="B1712" t="s">
        <v>71</v>
      </c>
      <c r="C1712" s="2">
        <v>10</v>
      </c>
      <c r="D1712" s="2">
        <v>18</v>
      </c>
      <c r="E1712">
        <v>1</v>
      </c>
      <c r="F1712">
        <v>11</v>
      </c>
      <c r="G1712">
        <f t="shared" si="78"/>
        <v>8</v>
      </c>
      <c r="H1712">
        <f t="shared" si="79"/>
        <v>18</v>
      </c>
      <c r="I1712" s="2">
        <f t="shared" si="80"/>
        <v>44.444444444444443</v>
      </c>
    </row>
    <row r="1713" spans="1:9" x14ac:dyDescent="0.3">
      <c r="A1713">
        <v>692</v>
      </c>
      <c r="B1713" t="s">
        <v>60</v>
      </c>
      <c r="C1713" s="2">
        <v>12</v>
      </c>
      <c r="D1713" s="2">
        <v>20</v>
      </c>
      <c r="E1713">
        <v>1</v>
      </c>
      <c r="F1713">
        <v>7</v>
      </c>
      <c r="G1713">
        <f t="shared" si="78"/>
        <v>8</v>
      </c>
      <c r="H1713">
        <f t="shared" si="79"/>
        <v>20</v>
      </c>
      <c r="I1713" s="2">
        <f t="shared" si="80"/>
        <v>40</v>
      </c>
    </row>
    <row r="1714" spans="1:9" x14ac:dyDescent="0.3">
      <c r="A1714">
        <v>693</v>
      </c>
      <c r="B1714" t="s">
        <v>93</v>
      </c>
      <c r="C1714" s="2">
        <v>22</v>
      </c>
      <c r="D1714" s="2">
        <v>36</v>
      </c>
      <c r="E1714">
        <v>1</v>
      </c>
      <c r="F1714">
        <v>20</v>
      </c>
      <c r="G1714">
        <f t="shared" si="78"/>
        <v>14</v>
      </c>
      <c r="H1714">
        <f t="shared" si="79"/>
        <v>36</v>
      </c>
      <c r="I1714" s="2">
        <f t="shared" si="80"/>
        <v>38.888888888888893</v>
      </c>
    </row>
    <row r="1715" spans="1:9" x14ac:dyDescent="0.3">
      <c r="A1715">
        <v>693</v>
      </c>
      <c r="B1715" t="s">
        <v>90</v>
      </c>
      <c r="C1715" s="2">
        <v>13</v>
      </c>
      <c r="D1715" s="2">
        <v>21</v>
      </c>
      <c r="E1715">
        <v>2</v>
      </c>
      <c r="F1715">
        <v>24</v>
      </c>
      <c r="G1715">
        <f t="shared" si="78"/>
        <v>16</v>
      </c>
      <c r="H1715">
        <f t="shared" si="79"/>
        <v>42</v>
      </c>
      <c r="I1715" s="2">
        <f t="shared" si="80"/>
        <v>38.095238095238095</v>
      </c>
    </row>
    <row r="1716" spans="1:9" x14ac:dyDescent="0.3">
      <c r="A1716">
        <v>694</v>
      </c>
      <c r="B1716" t="s">
        <v>60</v>
      </c>
      <c r="C1716" s="2">
        <v>12</v>
      </c>
      <c r="D1716" s="2">
        <v>20</v>
      </c>
      <c r="E1716">
        <v>3</v>
      </c>
      <c r="F1716">
        <v>20</v>
      </c>
      <c r="G1716">
        <f t="shared" si="78"/>
        <v>24</v>
      </c>
      <c r="H1716">
        <f t="shared" si="79"/>
        <v>60</v>
      </c>
      <c r="I1716" s="2">
        <f t="shared" si="80"/>
        <v>40</v>
      </c>
    </row>
    <row r="1717" spans="1:9" x14ac:dyDescent="0.3">
      <c r="A1717">
        <v>694</v>
      </c>
      <c r="B1717" t="s">
        <v>71</v>
      </c>
      <c r="C1717" s="2">
        <v>10</v>
      </c>
      <c r="D1717" s="2">
        <v>18</v>
      </c>
      <c r="E1717">
        <v>2</v>
      </c>
      <c r="F1717">
        <v>26</v>
      </c>
      <c r="G1717">
        <f t="shared" si="78"/>
        <v>16</v>
      </c>
      <c r="H1717">
        <f t="shared" si="79"/>
        <v>36</v>
      </c>
      <c r="I1717" s="2">
        <f t="shared" si="80"/>
        <v>44.444444444444443</v>
      </c>
    </row>
    <row r="1718" spans="1:9" x14ac:dyDescent="0.3">
      <c r="A1718">
        <v>694</v>
      </c>
      <c r="B1718" t="s">
        <v>30</v>
      </c>
      <c r="C1718" s="2">
        <v>25</v>
      </c>
      <c r="D1718" s="2">
        <v>40</v>
      </c>
      <c r="E1718">
        <v>1</v>
      </c>
      <c r="F1718">
        <v>40</v>
      </c>
      <c r="G1718">
        <f t="shared" si="78"/>
        <v>15</v>
      </c>
      <c r="H1718">
        <f t="shared" si="79"/>
        <v>40</v>
      </c>
      <c r="I1718" s="2">
        <f t="shared" si="80"/>
        <v>37.5</v>
      </c>
    </row>
    <row r="1719" spans="1:9" x14ac:dyDescent="0.3">
      <c r="A1719">
        <v>694</v>
      </c>
      <c r="B1719" t="s">
        <v>90</v>
      </c>
      <c r="C1719" s="2">
        <v>13</v>
      </c>
      <c r="D1719" s="2">
        <v>21</v>
      </c>
      <c r="E1719">
        <v>1</v>
      </c>
      <c r="F1719">
        <v>42</v>
      </c>
      <c r="G1719">
        <f t="shared" si="78"/>
        <v>8</v>
      </c>
      <c r="H1719">
        <f t="shared" si="79"/>
        <v>21</v>
      </c>
      <c r="I1719" s="2">
        <f t="shared" si="80"/>
        <v>38.095238095238095</v>
      </c>
    </row>
    <row r="1720" spans="1:9" x14ac:dyDescent="0.3">
      <c r="A1720">
        <v>695</v>
      </c>
      <c r="B1720" t="s">
        <v>55</v>
      </c>
      <c r="C1720" s="2">
        <v>16</v>
      </c>
      <c r="D1720" s="2">
        <v>28</v>
      </c>
      <c r="E1720">
        <v>2</v>
      </c>
      <c r="F1720">
        <v>30</v>
      </c>
      <c r="G1720">
        <f t="shared" si="78"/>
        <v>24</v>
      </c>
      <c r="H1720">
        <f t="shared" si="79"/>
        <v>56</v>
      </c>
      <c r="I1720" s="2">
        <f t="shared" si="80"/>
        <v>42.857142857142854</v>
      </c>
    </row>
    <row r="1721" spans="1:9" x14ac:dyDescent="0.3">
      <c r="A1721">
        <v>695</v>
      </c>
      <c r="B1721" t="s">
        <v>50</v>
      </c>
      <c r="C1721" s="2">
        <v>18</v>
      </c>
      <c r="D1721" s="2">
        <v>30</v>
      </c>
      <c r="E1721">
        <v>2</v>
      </c>
      <c r="F1721">
        <v>7</v>
      </c>
      <c r="G1721">
        <f t="shared" si="78"/>
        <v>24</v>
      </c>
      <c r="H1721">
        <f t="shared" si="79"/>
        <v>60</v>
      </c>
      <c r="I1721" s="2">
        <f t="shared" si="80"/>
        <v>40</v>
      </c>
    </row>
    <row r="1722" spans="1:9" x14ac:dyDescent="0.3">
      <c r="A1722">
        <v>696</v>
      </c>
      <c r="B1722" t="s">
        <v>106</v>
      </c>
      <c r="C1722" s="2">
        <v>14</v>
      </c>
      <c r="D1722" s="2">
        <v>23</v>
      </c>
      <c r="E1722">
        <v>2</v>
      </c>
      <c r="F1722">
        <v>23</v>
      </c>
      <c r="G1722">
        <f t="shared" si="78"/>
        <v>18</v>
      </c>
      <c r="H1722">
        <f t="shared" si="79"/>
        <v>46</v>
      </c>
      <c r="I1722" s="2">
        <f t="shared" si="80"/>
        <v>39.130434782608695</v>
      </c>
    </row>
    <row r="1723" spans="1:9" x14ac:dyDescent="0.3">
      <c r="A1723">
        <v>697</v>
      </c>
      <c r="B1723" t="s">
        <v>106</v>
      </c>
      <c r="C1723" s="2">
        <v>14</v>
      </c>
      <c r="D1723" s="2">
        <v>23</v>
      </c>
      <c r="E1723">
        <v>2</v>
      </c>
      <c r="F1723">
        <v>24</v>
      </c>
      <c r="G1723">
        <f t="shared" si="78"/>
        <v>18</v>
      </c>
      <c r="H1723">
        <f t="shared" si="79"/>
        <v>46</v>
      </c>
      <c r="I1723" s="2">
        <f t="shared" si="80"/>
        <v>39.130434782608695</v>
      </c>
    </row>
    <row r="1724" spans="1:9" x14ac:dyDescent="0.3">
      <c r="A1724">
        <v>697</v>
      </c>
      <c r="B1724" t="s">
        <v>34</v>
      </c>
      <c r="C1724" s="2">
        <v>20</v>
      </c>
      <c r="D1724" s="2">
        <v>33</v>
      </c>
      <c r="E1724">
        <v>2</v>
      </c>
      <c r="F1724">
        <v>41</v>
      </c>
      <c r="G1724">
        <f t="shared" si="78"/>
        <v>26</v>
      </c>
      <c r="H1724">
        <f t="shared" si="79"/>
        <v>66</v>
      </c>
      <c r="I1724" s="2">
        <f t="shared" si="80"/>
        <v>39.393939393939391</v>
      </c>
    </row>
    <row r="1725" spans="1:9" x14ac:dyDescent="0.3">
      <c r="A1725">
        <v>697</v>
      </c>
      <c r="B1725" t="s">
        <v>50</v>
      </c>
      <c r="C1725" s="2">
        <v>18</v>
      </c>
      <c r="D1725" s="2">
        <v>30</v>
      </c>
      <c r="E1725">
        <v>2</v>
      </c>
      <c r="F1725">
        <v>35</v>
      </c>
      <c r="G1725">
        <f t="shared" si="78"/>
        <v>24</v>
      </c>
      <c r="H1725">
        <f t="shared" si="79"/>
        <v>60</v>
      </c>
      <c r="I1725" s="2">
        <f t="shared" si="80"/>
        <v>40</v>
      </c>
    </row>
    <row r="1726" spans="1:9" x14ac:dyDescent="0.3">
      <c r="A1726">
        <v>697</v>
      </c>
      <c r="B1726" t="s">
        <v>102</v>
      </c>
      <c r="C1726" s="2">
        <v>16</v>
      </c>
      <c r="D1726" s="2">
        <v>27</v>
      </c>
      <c r="E1726">
        <v>1</v>
      </c>
      <c r="F1726">
        <v>7</v>
      </c>
      <c r="G1726">
        <f t="shared" si="78"/>
        <v>11</v>
      </c>
      <c r="H1726">
        <f t="shared" si="79"/>
        <v>27</v>
      </c>
      <c r="I1726" s="2">
        <f t="shared" si="80"/>
        <v>40.74074074074074</v>
      </c>
    </row>
    <row r="1727" spans="1:9" x14ac:dyDescent="0.3">
      <c r="A1727">
        <v>698</v>
      </c>
      <c r="B1727" t="s">
        <v>102</v>
      </c>
      <c r="C1727" s="2">
        <v>16</v>
      </c>
      <c r="D1727" s="2">
        <v>27</v>
      </c>
      <c r="E1727">
        <v>1</v>
      </c>
      <c r="F1727">
        <v>55</v>
      </c>
      <c r="G1727">
        <f t="shared" si="78"/>
        <v>11</v>
      </c>
      <c r="H1727">
        <f t="shared" si="79"/>
        <v>27</v>
      </c>
      <c r="I1727" s="2">
        <f t="shared" si="80"/>
        <v>40.74074074074074</v>
      </c>
    </row>
    <row r="1728" spans="1:9" x14ac:dyDescent="0.3">
      <c r="A1728">
        <v>698</v>
      </c>
      <c r="B1728" t="s">
        <v>74</v>
      </c>
      <c r="C1728" s="2">
        <v>15</v>
      </c>
      <c r="D1728" s="2">
        <v>26</v>
      </c>
      <c r="E1728">
        <v>1</v>
      </c>
      <c r="F1728">
        <v>12</v>
      </c>
      <c r="G1728">
        <f t="shared" si="78"/>
        <v>11</v>
      </c>
      <c r="H1728">
        <f t="shared" si="79"/>
        <v>26</v>
      </c>
      <c r="I1728" s="2">
        <f t="shared" si="80"/>
        <v>42.307692307692307</v>
      </c>
    </row>
    <row r="1729" spans="1:9" x14ac:dyDescent="0.3">
      <c r="A1729">
        <v>698</v>
      </c>
      <c r="B1729" t="s">
        <v>106</v>
      </c>
      <c r="C1729" s="2">
        <v>14</v>
      </c>
      <c r="D1729" s="2">
        <v>23</v>
      </c>
      <c r="E1729">
        <v>3</v>
      </c>
      <c r="F1729">
        <v>19</v>
      </c>
      <c r="G1729">
        <f t="shared" si="78"/>
        <v>27</v>
      </c>
      <c r="H1729">
        <f t="shared" si="79"/>
        <v>69</v>
      </c>
      <c r="I1729" s="2">
        <f t="shared" si="80"/>
        <v>39.130434782608695</v>
      </c>
    </row>
    <row r="1730" spans="1:9" x14ac:dyDescent="0.3">
      <c r="A1730">
        <v>698</v>
      </c>
      <c r="B1730" t="s">
        <v>90</v>
      </c>
      <c r="C1730" s="2">
        <v>13</v>
      </c>
      <c r="D1730" s="2">
        <v>21</v>
      </c>
      <c r="E1730">
        <v>3</v>
      </c>
      <c r="F1730">
        <v>15</v>
      </c>
      <c r="G1730">
        <f t="shared" ref="G1730:G1793" si="81">SUM(D1730-C1730)*E1730</f>
        <v>24</v>
      </c>
      <c r="H1730">
        <f t="shared" ref="H1730:H1793" si="82">(D1730*E1730)</f>
        <v>63</v>
      </c>
      <c r="I1730" s="2">
        <f t="shared" ref="I1730:I1793" si="83">(G1730/H1730*100)</f>
        <v>38.095238095238095</v>
      </c>
    </row>
    <row r="1731" spans="1:9" x14ac:dyDescent="0.3">
      <c r="A1731">
        <v>699</v>
      </c>
      <c r="B1731" t="s">
        <v>58</v>
      </c>
      <c r="C1731" s="2">
        <v>17</v>
      </c>
      <c r="D1731" s="2">
        <v>29</v>
      </c>
      <c r="E1731">
        <v>2</v>
      </c>
      <c r="F1731">
        <v>11</v>
      </c>
      <c r="G1731">
        <f t="shared" si="81"/>
        <v>24</v>
      </c>
      <c r="H1731">
        <f t="shared" si="82"/>
        <v>58</v>
      </c>
      <c r="I1731" s="2">
        <f t="shared" si="83"/>
        <v>41.379310344827587</v>
      </c>
    </row>
    <row r="1732" spans="1:9" x14ac:dyDescent="0.3">
      <c r="A1732">
        <v>700</v>
      </c>
      <c r="B1732" t="s">
        <v>53</v>
      </c>
      <c r="C1732" s="2">
        <v>20</v>
      </c>
      <c r="D1732" s="2">
        <v>34</v>
      </c>
      <c r="E1732">
        <v>3</v>
      </c>
      <c r="F1732">
        <v>37</v>
      </c>
      <c r="G1732">
        <f t="shared" si="81"/>
        <v>42</v>
      </c>
      <c r="H1732">
        <f t="shared" si="82"/>
        <v>102</v>
      </c>
      <c r="I1732" s="2">
        <f t="shared" si="83"/>
        <v>41.17647058823529</v>
      </c>
    </row>
    <row r="1733" spans="1:9" x14ac:dyDescent="0.3">
      <c r="A1733">
        <v>700</v>
      </c>
      <c r="B1733" t="s">
        <v>74</v>
      </c>
      <c r="C1733" s="2">
        <v>15</v>
      </c>
      <c r="D1733" s="2">
        <v>26</v>
      </c>
      <c r="E1733">
        <v>3</v>
      </c>
      <c r="F1733">
        <v>35</v>
      </c>
      <c r="G1733">
        <f t="shared" si="81"/>
        <v>33</v>
      </c>
      <c r="H1733">
        <f t="shared" si="82"/>
        <v>78</v>
      </c>
      <c r="I1733" s="2">
        <f t="shared" si="83"/>
        <v>42.307692307692307</v>
      </c>
    </row>
    <row r="1734" spans="1:9" x14ac:dyDescent="0.3">
      <c r="A1734">
        <v>700</v>
      </c>
      <c r="B1734" t="s">
        <v>102</v>
      </c>
      <c r="C1734" s="2">
        <v>16</v>
      </c>
      <c r="D1734" s="2">
        <v>27</v>
      </c>
      <c r="E1734">
        <v>2</v>
      </c>
      <c r="F1734">
        <v>14</v>
      </c>
      <c r="G1734">
        <f t="shared" si="81"/>
        <v>22</v>
      </c>
      <c r="H1734">
        <f t="shared" si="82"/>
        <v>54</v>
      </c>
      <c r="I1734" s="2">
        <f t="shared" si="83"/>
        <v>40.74074074074074</v>
      </c>
    </row>
    <row r="1735" spans="1:9" x14ac:dyDescent="0.3">
      <c r="A1735">
        <v>701</v>
      </c>
      <c r="B1735" t="s">
        <v>34</v>
      </c>
      <c r="C1735" s="2">
        <v>20</v>
      </c>
      <c r="D1735" s="2">
        <v>33</v>
      </c>
      <c r="E1735">
        <v>2</v>
      </c>
      <c r="F1735">
        <v>42</v>
      </c>
      <c r="G1735">
        <f t="shared" si="81"/>
        <v>26</v>
      </c>
      <c r="H1735">
        <f t="shared" si="82"/>
        <v>66</v>
      </c>
      <c r="I1735" s="2">
        <f t="shared" si="83"/>
        <v>39.393939393939391</v>
      </c>
    </row>
    <row r="1736" spans="1:9" x14ac:dyDescent="0.3">
      <c r="A1736">
        <v>701</v>
      </c>
      <c r="B1736" t="s">
        <v>71</v>
      </c>
      <c r="C1736" s="2">
        <v>10</v>
      </c>
      <c r="D1736" s="2">
        <v>18</v>
      </c>
      <c r="E1736">
        <v>2</v>
      </c>
      <c r="F1736">
        <v>55</v>
      </c>
      <c r="G1736">
        <f t="shared" si="81"/>
        <v>16</v>
      </c>
      <c r="H1736">
        <f t="shared" si="82"/>
        <v>36</v>
      </c>
      <c r="I1736" s="2">
        <f t="shared" si="83"/>
        <v>44.444444444444443</v>
      </c>
    </row>
    <row r="1737" spans="1:9" x14ac:dyDescent="0.3">
      <c r="A1737">
        <v>702</v>
      </c>
      <c r="B1737" t="s">
        <v>71</v>
      </c>
      <c r="C1737" s="2">
        <v>10</v>
      </c>
      <c r="D1737" s="2">
        <v>18</v>
      </c>
      <c r="E1737">
        <v>2</v>
      </c>
      <c r="F1737">
        <v>59</v>
      </c>
      <c r="G1737">
        <f t="shared" si="81"/>
        <v>16</v>
      </c>
      <c r="H1737">
        <f t="shared" si="82"/>
        <v>36</v>
      </c>
      <c r="I1737" s="2">
        <f t="shared" si="83"/>
        <v>44.444444444444443</v>
      </c>
    </row>
    <row r="1738" spans="1:9" x14ac:dyDescent="0.3">
      <c r="A1738">
        <v>702</v>
      </c>
      <c r="B1738" t="s">
        <v>90</v>
      </c>
      <c r="C1738" s="2">
        <v>13</v>
      </c>
      <c r="D1738" s="2">
        <v>21</v>
      </c>
      <c r="E1738">
        <v>1</v>
      </c>
      <c r="F1738">
        <v>36</v>
      </c>
      <c r="G1738">
        <f t="shared" si="81"/>
        <v>8</v>
      </c>
      <c r="H1738">
        <f t="shared" si="82"/>
        <v>21</v>
      </c>
      <c r="I1738" s="2">
        <f t="shared" si="83"/>
        <v>38.095238095238095</v>
      </c>
    </row>
    <row r="1739" spans="1:9" x14ac:dyDescent="0.3">
      <c r="A1739">
        <v>702</v>
      </c>
      <c r="B1739" t="s">
        <v>102</v>
      </c>
      <c r="C1739" s="2">
        <v>16</v>
      </c>
      <c r="D1739" s="2">
        <v>27</v>
      </c>
      <c r="E1739">
        <v>2</v>
      </c>
      <c r="F1739">
        <v>29</v>
      </c>
      <c r="G1739">
        <f t="shared" si="81"/>
        <v>22</v>
      </c>
      <c r="H1739">
        <f t="shared" si="82"/>
        <v>54</v>
      </c>
      <c r="I1739" s="2">
        <f t="shared" si="83"/>
        <v>40.74074074074074</v>
      </c>
    </row>
    <row r="1740" spans="1:9" x14ac:dyDescent="0.3">
      <c r="A1740">
        <v>702</v>
      </c>
      <c r="B1740" t="s">
        <v>55</v>
      </c>
      <c r="C1740" s="2">
        <v>16</v>
      </c>
      <c r="D1740" s="2">
        <v>28</v>
      </c>
      <c r="E1740">
        <v>3</v>
      </c>
      <c r="F1740">
        <v>31</v>
      </c>
      <c r="G1740">
        <f t="shared" si="81"/>
        <v>36</v>
      </c>
      <c r="H1740">
        <f t="shared" si="82"/>
        <v>84</v>
      </c>
      <c r="I1740" s="2">
        <f t="shared" si="83"/>
        <v>42.857142857142854</v>
      </c>
    </row>
    <row r="1741" spans="1:9" x14ac:dyDescent="0.3">
      <c r="A1741">
        <v>703</v>
      </c>
      <c r="B1741" t="s">
        <v>90</v>
      </c>
      <c r="C1741" s="2">
        <v>13</v>
      </c>
      <c r="D1741" s="2">
        <v>21</v>
      </c>
      <c r="E1741">
        <v>3</v>
      </c>
      <c r="F1741">
        <v>29</v>
      </c>
      <c r="G1741">
        <f t="shared" si="81"/>
        <v>24</v>
      </c>
      <c r="H1741">
        <f t="shared" si="82"/>
        <v>63</v>
      </c>
      <c r="I1741" s="2">
        <f t="shared" si="83"/>
        <v>38.095238095238095</v>
      </c>
    </row>
    <row r="1742" spans="1:9" x14ac:dyDescent="0.3">
      <c r="A1742">
        <v>704</v>
      </c>
      <c r="B1742" t="s">
        <v>71</v>
      </c>
      <c r="C1742" s="2">
        <v>10</v>
      </c>
      <c r="D1742" s="2">
        <v>18</v>
      </c>
      <c r="E1742">
        <v>1</v>
      </c>
      <c r="F1742">
        <v>38</v>
      </c>
      <c r="G1742">
        <f t="shared" si="81"/>
        <v>8</v>
      </c>
      <c r="H1742">
        <f t="shared" si="82"/>
        <v>18</v>
      </c>
      <c r="I1742" s="2">
        <f t="shared" si="83"/>
        <v>44.444444444444443</v>
      </c>
    </row>
    <row r="1743" spans="1:9" x14ac:dyDescent="0.3">
      <c r="A1743">
        <v>705</v>
      </c>
      <c r="B1743" t="s">
        <v>60</v>
      </c>
      <c r="C1743" s="2">
        <v>12</v>
      </c>
      <c r="D1743" s="2">
        <v>20</v>
      </c>
      <c r="E1743">
        <v>3</v>
      </c>
      <c r="F1743">
        <v>25</v>
      </c>
      <c r="G1743">
        <f t="shared" si="81"/>
        <v>24</v>
      </c>
      <c r="H1743">
        <f t="shared" si="82"/>
        <v>60</v>
      </c>
      <c r="I1743" s="2">
        <f t="shared" si="83"/>
        <v>40</v>
      </c>
    </row>
    <row r="1744" spans="1:9" x14ac:dyDescent="0.3">
      <c r="A1744">
        <v>705</v>
      </c>
      <c r="B1744" t="s">
        <v>74</v>
      </c>
      <c r="C1744" s="2">
        <v>15</v>
      </c>
      <c r="D1744" s="2">
        <v>26</v>
      </c>
      <c r="E1744">
        <v>2</v>
      </c>
      <c r="F1744">
        <v>8</v>
      </c>
      <c r="G1744">
        <f t="shared" si="81"/>
        <v>22</v>
      </c>
      <c r="H1744">
        <f t="shared" si="82"/>
        <v>52</v>
      </c>
      <c r="I1744" s="2">
        <f t="shared" si="83"/>
        <v>42.307692307692307</v>
      </c>
    </row>
    <row r="1745" spans="1:9" x14ac:dyDescent="0.3">
      <c r="A1745">
        <v>706</v>
      </c>
      <c r="B1745" t="s">
        <v>71</v>
      </c>
      <c r="C1745" s="2">
        <v>10</v>
      </c>
      <c r="D1745" s="2">
        <v>18</v>
      </c>
      <c r="E1745">
        <v>3</v>
      </c>
      <c r="F1745">
        <v>33</v>
      </c>
      <c r="G1745">
        <f t="shared" si="81"/>
        <v>24</v>
      </c>
      <c r="H1745">
        <f t="shared" si="82"/>
        <v>54</v>
      </c>
      <c r="I1745" s="2">
        <f t="shared" si="83"/>
        <v>44.444444444444443</v>
      </c>
    </row>
    <row r="1746" spans="1:9" x14ac:dyDescent="0.3">
      <c r="A1746">
        <v>707</v>
      </c>
      <c r="B1746" t="s">
        <v>45</v>
      </c>
      <c r="C1746" s="2">
        <v>19</v>
      </c>
      <c r="D1746" s="2">
        <v>32</v>
      </c>
      <c r="E1746">
        <v>1</v>
      </c>
      <c r="F1746">
        <v>31</v>
      </c>
      <c r="G1746">
        <f t="shared" si="81"/>
        <v>13</v>
      </c>
      <c r="H1746">
        <f t="shared" si="82"/>
        <v>32</v>
      </c>
      <c r="I1746" s="2">
        <f t="shared" si="83"/>
        <v>40.625</v>
      </c>
    </row>
    <row r="1747" spans="1:9" x14ac:dyDescent="0.3">
      <c r="A1747">
        <v>707</v>
      </c>
      <c r="B1747" t="s">
        <v>90</v>
      </c>
      <c r="C1747" s="2">
        <v>13</v>
      </c>
      <c r="D1747" s="2">
        <v>21</v>
      </c>
      <c r="E1747">
        <v>1</v>
      </c>
      <c r="F1747">
        <v>42</v>
      </c>
      <c r="G1747">
        <f t="shared" si="81"/>
        <v>8</v>
      </c>
      <c r="H1747">
        <f t="shared" si="82"/>
        <v>21</v>
      </c>
      <c r="I1747" s="2">
        <f t="shared" si="83"/>
        <v>38.095238095238095</v>
      </c>
    </row>
    <row r="1748" spans="1:9" x14ac:dyDescent="0.3">
      <c r="A1748">
        <v>707</v>
      </c>
      <c r="B1748" t="s">
        <v>50</v>
      </c>
      <c r="C1748" s="2">
        <v>18</v>
      </c>
      <c r="D1748" s="2">
        <v>30</v>
      </c>
      <c r="E1748">
        <v>2</v>
      </c>
      <c r="F1748">
        <v>53</v>
      </c>
      <c r="G1748">
        <f t="shared" si="81"/>
        <v>24</v>
      </c>
      <c r="H1748">
        <f t="shared" si="82"/>
        <v>60</v>
      </c>
      <c r="I1748" s="2">
        <f t="shared" si="83"/>
        <v>40</v>
      </c>
    </row>
    <row r="1749" spans="1:9" x14ac:dyDescent="0.3">
      <c r="A1749">
        <v>707</v>
      </c>
      <c r="B1749" t="s">
        <v>93</v>
      </c>
      <c r="C1749" s="2">
        <v>22</v>
      </c>
      <c r="D1749" s="2">
        <v>36</v>
      </c>
      <c r="E1749">
        <v>2</v>
      </c>
      <c r="F1749">
        <v>11</v>
      </c>
      <c r="G1749">
        <f t="shared" si="81"/>
        <v>28</v>
      </c>
      <c r="H1749">
        <f t="shared" si="82"/>
        <v>72</v>
      </c>
      <c r="I1749" s="2">
        <f t="shared" si="83"/>
        <v>38.888888888888893</v>
      </c>
    </row>
    <row r="1750" spans="1:9" x14ac:dyDescent="0.3">
      <c r="A1750">
        <v>708</v>
      </c>
      <c r="B1750" t="s">
        <v>102</v>
      </c>
      <c r="C1750" s="2">
        <v>16</v>
      </c>
      <c r="D1750" s="2">
        <v>27</v>
      </c>
      <c r="E1750">
        <v>2</v>
      </c>
      <c r="F1750">
        <v>24</v>
      </c>
      <c r="G1750">
        <f t="shared" si="81"/>
        <v>22</v>
      </c>
      <c r="H1750">
        <f t="shared" si="82"/>
        <v>54</v>
      </c>
      <c r="I1750" s="2">
        <f t="shared" si="83"/>
        <v>40.74074074074074</v>
      </c>
    </row>
    <row r="1751" spans="1:9" x14ac:dyDescent="0.3">
      <c r="A1751">
        <v>709</v>
      </c>
      <c r="B1751" t="s">
        <v>90</v>
      </c>
      <c r="C1751" s="2">
        <v>13</v>
      </c>
      <c r="D1751" s="2">
        <v>21</v>
      </c>
      <c r="E1751">
        <v>2</v>
      </c>
      <c r="F1751">
        <v>7</v>
      </c>
      <c r="G1751">
        <f t="shared" si="81"/>
        <v>16</v>
      </c>
      <c r="H1751">
        <f t="shared" si="82"/>
        <v>42</v>
      </c>
      <c r="I1751" s="2">
        <f t="shared" si="83"/>
        <v>38.095238095238095</v>
      </c>
    </row>
    <row r="1752" spans="1:9" x14ac:dyDescent="0.3">
      <c r="A1752">
        <v>709</v>
      </c>
      <c r="B1752" t="s">
        <v>41</v>
      </c>
      <c r="C1752" s="2">
        <v>21</v>
      </c>
      <c r="D1752" s="2">
        <v>35</v>
      </c>
      <c r="E1752">
        <v>1</v>
      </c>
      <c r="F1752">
        <v>33</v>
      </c>
      <c r="G1752">
        <f t="shared" si="81"/>
        <v>14</v>
      </c>
      <c r="H1752">
        <f t="shared" si="82"/>
        <v>35</v>
      </c>
      <c r="I1752" s="2">
        <f t="shared" si="83"/>
        <v>40</v>
      </c>
    </row>
    <row r="1753" spans="1:9" x14ac:dyDescent="0.3">
      <c r="A1753">
        <v>709</v>
      </c>
      <c r="B1753" t="s">
        <v>34</v>
      </c>
      <c r="C1753" s="2">
        <v>20</v>
      </c>
      <c r="D1753" s="2">
        <v>33</v>
      </c>
      <c r="E1753">
        <v>2</v>
      </c>
      <c r="F1753">
        <v>27</v>
      </c>
      <c r="G1753">
        <f t="shared" si="81"/>
        <v>26</v>
      </c>
      <c r="H1753">
        <f t="shared" si="82"/>
        <v>66</v>
      </c>
      <c r="I1753" s="2">
        <f t="shared" si="83"/>
        <v>39.393939393939391</v>
      </c>
    </row>
    <row r="1754" spans="1:9" x14ac:dyDescent="0.3">
      <c r="A1754">
        <v>709</v>
      </c>
      <c r="B1754" t="s">
        <v>81</v>
      </c>
      <c r="C1754" s="2">
        <v>15</v>
      </c>
      <c r="D1754" s="2">
        <v>25</v>
      </c>
      <c r="E1754">
        <v>2</v>
      </c>
      <c r="F1754">
        <v>31</v>
      </c>
      <c r="G1754">
        <f t="shared" si="81"/>
        <v>20</v>
      </c>
      <c r="H1754">
        <f t="shared" si="82"/>
        <v>50</v>
      </c>
      <c r="I1754" s="2">
        <f t="shared" si="83"/>
        <v>40</v>
      </c>
    </row>
    <row r="1755" spans="1:9" x14ac:dyDescent="0.3">
      <c r="A1755">
        <v>710</v>
      </c>
      <c r="B1755" t="s">
        <v>60</v>
      </c>
      <c r="C1755" s="2">
        <v>12</v>
      </c>
      <c r="D1755" s="2">
        <v>20</v>
      </c>
      <c r="E1755">
        <v>2</v>
      </c>
      <c r="F1755">
        <v>32</v>
      </c>
      <c r="G1755">
        <f t="shared" si="81"/>
        <v>16</v>
      </c>
      <c r="H1755">
        <f t="shared" si="82"/>
        <v>40</v>
      </c>
      <c r="I1755" s="2">
        <f t="shared" si="83"/>
        <v>40</v>
      </c>
    </row>
    <row r="1756" spans="1:9" x14ac:dyDescent="0.3">
      <c r="A1756">
        <v>710</v>
      </c>
      <c r="B1756" t="s">
        <v>38</v>
      </c>
      <c r="C1756" s="2">
        <v>11</v>
      </c>
      <c r="D1756" s="2">
        <v>19</v>
      </c>
      <c r="E1756">
        <v>3</v>
      </c>
      <c r="F1756">
        <v>45</v>
      </c>
      <c r="G1756">
        <f t="shared" si="81"/>
        <v>24</v>
      </c>
      <c r="H1756">
        <f t="shared" si="82"/>
        <v>57</v>
      </c>
      <c r="I1756" s="2">
        <f t="shared" si="83"/>
        <v>42.105263157894733</v>
      </c>
    </row>
    <row r="1757" spans="1:9" x14ac:dyDescent="0.3">
      <c r="A1757">
        <v>710</v>
      </c>
      <c r="B1757" t="s">
        <v>71</v>
      </c>
      <c r="C1757" s="2">
        <v>10</v>
      </c>
      <c r="D1757" s="2">
        <v>18</v>
      </c>
      <c r="E1757">
        <v>1</v>
      </c>
      <c r="F1757">
        <v>20</v>
      </c>
      <c r="G1757">
        <f t="shared" si="81"/>
        <v>8</v>
      </c>
      <c r="H1757">
        <f t="shared" si="82"/>
        <v>18</v>
      </c>
      <c r="I1757" s="2">
        <f t="shared" si="83"/>
        <v>44.444444444444443</v>
      </c>
    </row>
    <row r="1758" spans="1:9" x14ac:dyDescent="0.3">
      <c r="A1758">
        <v>710</v>
      </c>
      <c r="B1758" t="s">
        <v>106</v>
      </c>
      <c r="C1758" s="2">
        <v>14</v>
      </c>
      <c r="D1758" s="2">
        <v>23</v>
      </c>
      <c r="E1758">
        <v>1</v>
      </c>
      <c r="F1758">
        <v>43</v>
      </c>
      <c r="G1758">
        <f t="shared" si="81"/>
        <v>9</v>
      </c>
      <c r="H1758">
        <f t="shared" si="82"/>
        <v>23</v>
      </c>
      <c r="I1758" s="2">
        <f t="shared" si="83"/>
        <v>39.130434782608695</v>
      </c>
    </row>
    <row r="1759" spans="1:9" x14ac:dyDescent="0.3">
      <c r="A1759">
        <v>711</v>
      </c>
      <c r="B1759" t="s">
        <v>53</v>
      </c>
      <c r="C1759" s="2">
        <v>20</v>
      </c>
      <c r="D1759" s="2">
        <v>34</v>
      </c>
      <c r="E1759">
        <v>3</v>
      </c>
      <c r="F1759">
        <v>43</v>
      </c>
      <c r="G1759">
        <f t="shared" si="81"/>
        <v>42</v>
      </c>
      <c r="H1759">
        <f t="shared" si="82"/>
        <v>102</v>
      </c>
      <c r="I1759" s="2">
        <f t="shared" si="83"/>
        <v>41.17647058823529</v>
      </c>
    </row>
    <row r="1760" spans="1:9" x14ac:dyDescent="0.3">
      <c r="A1760">
        <v>711</v>
      </c>
      <c r="B1760" t="s">
        <v>45</v>
      </c>
      <c r="C1760" s="2">
        <v>19</v>
      </c>
      <c r="D1760" s="2">
        <v>32</v>
      </c>
      <c r="E1760">
        <v>2</v>
      </c>
      <c r="F1760">
        <v>16</v>
      </c>
      <c r="G1760">
        <f t="shared" si="81"/>
        <v>26</v>
      </c>
      <c r="H1760">
        <f t="shared" si="82"/>
        <v>64</v>
      </c>
      <c r="I1760" s="2">
        <f t="shared" si="83"/>
        <v>40.625</v>
      </c>
    </row>
    <row r="1761" spans="1:9" x14ac:dyDescent="0.3">
      <c r="A1761">
        <v>712</v>
      </c>
      <c r="B1761" t="s">
        <v>18</v>
      </c>
      <c r="C1761" s="2">
        <v>14</v>
      </c>
      <c r="D1761" s="2">
        <v>24</v>
      </c>
      <c r="E1761">
        <v>2</v>
      </c>
      <c r="F1761">
        <v>49</v>
      </c>
      <c r="G1761">
        <f t="shared" si="81"/>
        <v>20</v>
      </c>
      <c r="H1761">
        <f t="shared" si="82"/>
        <v>48</v>
      </c>
      <c r="I1761" s="2">
        <f t="shared" si="83"/>
        <v>41.666666666666671</v>
      </c>
    </row>
    <row r="1762" spans="1:9" x14ac:dyDescent="0.3">
      <c r="A1762">
        <v>713</v>
      </c>
      <c r="B1762" t="s">
        <v>34</v>
      </c>
      <c r="C1762" s="2">
        <v>20</v>
      </c>
      <c r="D1762" s="2">
        <v>33</v>
      </c>
      <c r="E1762">
        <v>3</v>
      </c>
      <c r="F1762">
        <v>41</v>
      </c>
      <c r="G1762">
        <f t="shared" si="81"/>
        <v>39</v>
      </c>
      <c r="H1762">
        <f t="shared" si="82"/>
        <v>99</v>
      </c>
      <c r="I1762" s="2">
        <f t="shared" si="83"/>
        <v>39.393939393939391</v>
      </c>
    </row>
    <row r="1763" spans="1:9" x14ac:dyDescent="0.3">
      <c r="A1763">
        <v>713</v>
      </c>
      <c r="B1763" t="s">
        <v>58</v>
      </c>
      <c r="C1763" s="2">
        <v>17</v>
      </c>
      <c r="D1763" s="2">
        <v>29</v>
      </c>
      <c r="E1763">
        <v>3</v>
      </c>
      <c r="F1763">
        <v>14</v>
      </c>
      <c r="G1763">
        <f t="shared" si="81"/>
        <v>36</v>
      </c>
      <c r="H1763">
        <f t="shared" si="82"/>
        <v>87</v>
      </c>
      <c r="I1763" s="2">
        <f t="shared" si="83"/>
        <v>41.379310344827587</v>
      </c>
    </row>
    <row r="1764" spans="1:9" x14ac:dyDescent="0.3">
      <c r="A1764">
        <v>713</v>
      </c>
      <c r="B1764" t="s">
        <v>45</v>
      </c>
      <c r="C1764" s="2">
        <v>19</v>
      </c>
      <c r="D1764" s="2">
        <v>32</v>
      </c>
      <c r="E1764">
        <v>3</v>
      </c>
      <c r="F1764">
        <v>45</v>
      </c>
      <c r="G1764">
        <f t="shared" si="81"/>
        <v>39</v>
      </c>
      <c r="H1764">
        <f t="shared" si="82"/>
        <v>96</v>
      </c>
      <c r="I1764" s="2">
        <f t="shared" si="83"/>
        <v>40.625</v>
      </c>
    </row>
    <row r="1765" spans="1:9" x14ac:dyDescent="0.3">
      <c r="A1765">
        <v>713</v>
      </c>
      <c r="B1765" t="s">
        <v>74</v>
      </c>
      <c r="C1765" s="2">
        <v>15</v>
      </c>
      <c r="D1765" s="2">
        <v>26</v>
      </c>
      <c r="E1765">
        <v>3</v>
      </c>
      <c r="F1765">
        <v>25</v>
      </c>
      <c r="G1765">
        <f t="shared" si="81"/>
        <v>33</v>
      </c>
      <c r="H1765">
        <f t="shared" si="82"/>
        <v>78</v>
      </c>
      <c r="I1765" s="2">
        <f t="shared" si="83"/>
        <v>42.307692307692307</v>
      </c>
    </row>
    <row r="1766" spans="1:9" x14ac:dyDescent="0.3">
      <c r="A1766">
        <v>714</v>
      </c>
      <c r="B1766" t="s">
        <v>53</v>
      </c>
      <c r="C1766" s="2">
        <v>20</v>
      </c>
      <c r="D1766" s="2">
        <v>34</v>
      </c>
      <c r="E1766">
        <v>3</v>
      </c>
      <c r="F1766">
        <v>17</v>
      </c>
      <c r="G1766">
        <f t="shared" si="81"/>
        <v>42</v>
      </c>
      <c r="H1766">
        <f t="shared" si="82"/>
        <v>102</v>
      </c>
      <c r="I1766" s="2">
        <f t="shared" si="83"/>
        <v>41.17647058823529</v>
      </c>
    </row>
    <row r="1767" spans="1:9" x14ac:dyDescent="0.3">
      <c r="A1767">
        <v>714</v>
      </c>
      <c r="B1767" t="s">
        <v>50</v>
      </c>
      <c r="C1767" s="2">
        <v>18</v>
      </c>
      <c r="D1767" s="2">
        <v>30</v>
      </c>
      <c r="E1767">
        <v>3</v>
      </c>
      <c r="F1767">
        <v>17</v>
      </c>
      <c r="G1767">
        <f t="shared" si="81"/>
        <v>36</v>
      </c>
      <c r="H1767">
        <f t="shared" si="82"/>
        <v>90</v>
      </c>
      <c r="I1767" s="2">
        <f t="shared" si="83"/>
        <v>40</v>
      </c>
    </row>
    <row r="1768" spans="1:9" x14ac:dyDescent="0.3">
      <c r="A1768">
        <v>714</v>
      </c>
      <c r="B1768" t="s">
        <v>34</v>
      </c>
      <c r="C1768" s="2">
        <v>20</v>
      </c>
      <c r="D1768" s="2">
        <v>33</v>
      </c>
      <c r="E1768">
        <v>1</v>
      </c>
      <c r="F1768">
        <v>29</v>
      </c>
      <c r="G1768">
        <f t="shared" si="81"/>
        <v>13</v>
      </c>
      <c r="H1768">
        <f t="shared" si="82"/>
        <v>33</v>
      </c>
      <c r="I1768" s="2">
        <f t="shared" si="83"/>
        <v>39.393939393939391</v>
      </c>
    </row>
    <row r="1769" spans="1:9" x14ac:dyDescent="0.3">
      <c r="A1769">
        <v>715</v>
      </c>
      <c r="B1769" t="s">
        <v>50</v>
      </c>
      <c r="C1769" s="2">
        <v>18</v>
      </c>
      <c r="D1769" s="2">
        <v>30</v>
      </c>
      <c r="E1769">
        <v>3</v>
      </c>
      <c r="F1769">
        <v>35</v>
      </c>
      <c r="G1769">
        <f t="shared" si="81"/>
        <v>36</v>
      </c>
      <c r="H1769">
        <f t="shared" si="82"/>
        <v>90</v>
      </c>
      <c r="I1769" s="2">
        <f t="shared" si="83"/>
        <v>40</v>
      </c>
    </row>
    <row r="1770" spans="1:9" x14ac:dyDescent="0.3">
      <c r="A1770">
        <v>715</v>
      </c>
      <c r="B1770" t="s">
        <v>102</v>
      </c>
      <c r="C1770" s="2">
        <v>16</v>
      </c>
      <c r="D1770" s="2">
        <v>27</v>
      </c>
      <c r="E1770">
        <v>1</v>
      </c>
      <c r="F1770">
        <v>14</v>
      </c>
      <c r="G1770">
        <f t="shared" si="81"/>
        <v>11</v>
      </c>
      <c r="H1770">
        <f t="shared" si="82"/>
        <v>27</v>
      </c>
      <c r="I1770" s="2">
        <f t="shared" si="83"/>
        <v>40.74074074074074</v>
      </c>
    </row>
    <row r="1771" spans="1:9" x14ac:dyDescent="0.3">
      <c r="A1771">
        <v>715</v>
      </c>
      <c r="B1771" t="s">
        <v>81</v>
      </c>
      <c r="C1771" s="2">
        <v>15</v>
      </c>
      <c r="D1771" s="2">
        <v>25</v>
      </c>
      <c r="E1771">
        <v>3</v>
      </c>
      <c r="F1771">
        <v>38</v>
      </c>
      <c r="G1771">
        <f t="shared" si="81"/>
        <v>30</v>
      </c>
      <c r="H1771">
        <f t="shared" si="82"/>
        <v>75</v>
      </c>
      <c r="I1771" s="2">
        <f t="shared" si="83"/>
        <v>40</v>
      </c>
    </row>
    <row r="1772" spans="1:9" x14ac:dyDescent="0.3">
      <c r="A1772">
        <v>715</v>
      </c>
      <c r="B1772" t="s">
        <v>71</v>
      </c>
      <c r="C1772" s="2">
        <v>10</v>
      </c>
      <c r="D1772" s="2">
        <v>18</v>
      </c>
      <c r="E1772">
        <v>3</v>
      </c>
      <c r="F1772">
        <v>49</v>
      </c>
      <c r="G1772">
        <f t="shared" si="81"/>
        <v>24</v>
      </c>
      <c r="H1772">
        <f t="shared" si="82"/>
        <v>54</v>
      </c>
      <c r="I1772" s="2">
        <f t="shared" si="83"/>
        <v>44.444444444444443</v>
      </c>
    </row>
    <row r="1773" spans="1:9" x14ac:dyDescent="0.3">
      <c r="A1773">
        <v>716</v>
      </c>
      <c r="B1773" t="s">
        <v>90</v>
      </c>
      <c r="C1773" s="2">
        <v>13</v>
      </c>
      <c r="D1773" s="2">
        <v>21</v>
      </c>
      <c r="E1773">
        <v>3</v>
      </c>
      <c r="F1773">
        <v>12</v>
      </c>
      <c r="G1773">
        <f t="shared" si="81"/>
        <v>24</v>
      </c>
      <c r="H1773">
        <f t="shared" si="82"/>
        <v>63</v>
      </c>
      <c r="I1773" s="2">
        <f t="shared" si="83"/>
        <v>38.095238095238095</v>
      </c>
    </row>
    <row r="1774" spans="1:9" x14ac:dyDescent="0.3">
      <c r="A1774">
        <v>716</v>
      </c>
      <c r="B1774" t="s">
        <v>81</v>
      </c>
      <c r="C1774" s="2">
        <v>15</v>
      </c>
      <c r="D1774" s="2">
        <v>25</v>
      </c>
      <c r="E1774">
        <v>3</v>
      </c>
      <c r="F1774">
        <v>48</v>
      </c>
      <c r="G1774">
        <f t="shared" si="81"/>
        <v>30</v>
      </c>
      <c r="H1774">
        <f t="shared" si="82"/>
        <v>75</v>
      </c>
      <c r="I1774" s="2">
        <f t="shared" si="83"/>
        <v>40</v>
      </c>
    </row>
    <row r="1775" spans="1:9" x14ac:dyDescent="0.3">
      <c r="A1775">
        <v>716</v>
      </c>
      <c r="B1775" t="s">
        <v>24</v>
      </c>
      <c r="C1775" s="2">
        <v>19</v>
      </c>
      <c r="D1775" s="2">
        <v>31</v>
      </c>
      <c r="E1775">
        <v>3</v>
      </c>
      <c r="F1775">
        <v>30</v>
      </c>
      <c r="G1775">
        <f t="shared" si="81"/>
        <v>36</v>
      </c>
      <c r="H1775">
        <f t="shared" si="82"/>
        <v>93</v>
      </c>
      <c r="I1775" s="2">
        <f t="shared" si="83"/>
        <v>38.70967741935484</v>
      </c>
    </row>
    <row r="1776" spans="1:9" x14ac:dyDescent="0.3">
      <c r="A1776">
        <v>717</v>
      </c>
      <c r="B1776" t="s">
        <v>47</v>
      </c>
      <c r="C1776" s="2">
        <v>13</v>
      </c>
      <c r="D1776" s="2">
        <v>22</v>
      </c>
      <c r="E1776">
        <v>2</v>
      </c>
      <c r="F1776">
        <v>23</v>
      </c>
      <c r="G1776">
        <f t="shared" si="81"/>
        <v>18</v>
      </c>
      <c r="H1776">
        <f t="shared" si="82"/>
        <v>44</v>
      </c>
      <c r="I1776" s="2">
        <f t="shared" si="83"/>
        <v>40.909090909090914</v>
      </c>
    </row>
    <row r="1777" spans="1:9" x14ac:dyDescent="0.3">
      <c r="A1777">
        <v>717</v>
      </c>
      <c r="B1777" t="s">
        <v>50</v>
      </c>
      <c r="C1777" s="2">
        <v>18</v>
      </c>
      <c r="D1777" s="2">
        <v>30</v>
      </c>
      <c r="E1777">
        <v>1</v>
      </c>
      <c r="F1777">
        <v>36</v>
      </c>
      <c r="G1777">
        <f t="shared" si="81"/>
        <v>12</v>
      </c>
      <c r="H1777">
        <f t="shared" si="82"/>
        <v>30</v>
      </c>
      <c r="I1777" s="2">
        <f t="shared" si="83"/>
        <v>40</v>
      </c>
    </row>
    <row r="1778" spans="1:9" x14ac:dyDescent="0.3">
      <c r="A1778">
        <v>717</v>
      </c>
      <c r="B1778" t="s">
        <v>102</v>
      </c>
      <c r="C1778" s="2">
        <v>16</v>
      </c>
      <c r="D1778" s="2">
        <v>27</v>
      </c>
      <c r="E1778">
        <v>3</v>
      </c>
      <c r="F1778">
        <v>13</v>
      </c>
      <c r="G1778">
        <f t="shared" si="81"/>
        <v>33</v>
      </c>
      <c r="H1778">
        <f t="shared" si="82"/>
        <v>81</v>
      </c>
      <c r="I1778" s="2">
        <f t="shared" si="83"/>
        <v>40.74074074074074</v>
      </c>
    </row>
    <row r="1779" spans="1:9" x14ac:dyDescent="0.3">
      <c r="A1779">
        <v>718</v>
      </c>
      <c r="B1779" t="s">
        <v>60</v>
      </c>
      <c r="C1779" s="2">
        <v>12</v>
      </c>
      <c r="D1779" s="2">
        <v>20</v>
      </c>
      <c r="E1779">
        <v>1</v>
      </c>
      <c r="F1779">
        <v>58</v>
      </c>
      <c r="G1779">
        <f t="shared" si="81"/>
        <v>8</v>
      </c>
      <c r="H1779">
        <f t="shared" si="82"/>
        <v>20</v>
      </c>
      <c r="I1779" s="2">
        <f t="shared" si="83"/>
        <v>40</v>
      </c>
    </row>
    <row r="1780" spans="1:9" x14ac:dyDescent="0.3">
      <c r="A1780">
        <v>719</v>
      </c>
      <c r="B1780" t="s">
        <v>30</v>
      </c>
      <c r="C1780" s="2">
        <v>25</v>
      </c>
      <c r="D1780" s="2">
        <v>40</v>
      </c>
      <c r="E1780">
        <v>1</v>
      </c>
      <c r="F1780">
        <v>15</v>
      </c>
      <c r="G1780">
        <f t="shared" si="81"/>
        <v>15</v>
      </c>
      <c r="H1780">
        <f t="shared" si="82"/>
        <v>40</v>
      </c>
      <c r="I1780" s="2">
        <f t="shared" si="83"/>
        <v>37.5</v>
      </c>
    </row>
    <row r="1781" spans="1:9" x14ac:dyDescent="0.3">
      <c r="A1781">
        <v>719</v>
      </c>
      <c r="B1781" t="s">
        <v>38</v>
      </c>
      <c r="C1781" s="2">
        <v>11</v>
      </c>
      <c r="D1781" s="2">
        <v>19</v>
      </c>
      <c r="E1781">
        <v>2</v>
      </c>
      <c r="F1781">
        <v>34</v>
      </c>
      <c r="G1781">
        <f t="shared" si="81"/>
        <v>16</v>
      </c>
      <c r="H1781">
        <f t="shared" si="82"/>
        <v>38</v>
      </c>
      <c r="I1781" s="2">
        <f t="shared" si="83"/>
        <v>42.105263157894733</v>
      </c>
    </row>
    <row r="1782" spans="1:9" x14ac:dyDescent="0.3">
      <c r="A1782">
        <v>719</v>
      </c>
      <c r="B1782" t="s">
        <v>58</v>
      </c>
      <c r="C1782" s="2">
        <v>17</v>
      </c>
      <c r="D1782" s="2">
        <v>29</v>
      </c>
      <c r="E1782">
        <v>1</v>
      </c>
      <c r="F1782">
        <v>21</v>
      </c>
      <c r="G1782">
        <f t="shared" si="81"/>
        <v>12</v>
      </c>
      <c r="H1782">
        <f t="shared" si="82"/>
        <v>29</v>
      </c>
      <c r="I1782" s="2">
        <f t="shared" si="83"/>
        <v>41.379310344827587</v>
      </c>
    </row>
    <row r="1783" spans="1:9" x14ac:dyDescent="0.3">
      <c r="A1783">
        <v>720</v>
      </c>
      <c r="B1783" t="s">
        <v>34</v>
      </c>
      <c r="C1783" s="2">
        <v>20</v>
      </c>
      <c r="D1783" s="2">
        <v>33</v>
      </c>
      <c r="E1783">
        <v>1</v>
      </c>
      <c r="F1783">
        <v>36</v>
      </c>
      <c r="G1783">
        <f t="shared" si="81"/>
        <v>13</v>
      </c>
      <c r="H1783">
        <f t="shared" si="82"/>
        <v>33</v>
      </c>
      <c r="I1783" s="2">
        <f t="shared" si="83"/>
        <v>39.393939393939391</v>
      </c>
    </row>
    <row r="1784" spans="1:9" x14ac:dyDescent="0.3">
      <c r="A1784">
        <v>720</v>
      </c>
      <c r="B1784" t="s">
        <v>58</v>
      </c>
      <c r="C1784" s="2">
        <v>17</v>
      </c>
      <c r="D1784" s="2">
        <v>29</v>
      </c>
      <c r="E1784">
        <v>3</v>
      </c>
      <c r="F1784">
        <v>44</v>
      </c>
      <c r="G1784">
        <f t="shared" si="81"/>
        <v>36</v>
      </c>
      <c r="H1784">
        <f t="shared" si="82"/>
        <v>87</v>
      </c>
      <c r="I1784" s="2">
        <f t="shared" si="83"/>
        <v>41.379310344827587</v>
      </c>
    </row>
    <row r="1785" spans="1:9" x14ac:dyDescent="0.3">
      <c r="A1785">
        <v>720</v>
      </c>
      <c r="B1785" t="s">
        <v>18</v>
      </c>
      <c r="C1785" s="2">
        <v>14</v>
      </c>
      <c r="D1785" s="2">
        <v>24</v>
      </c>
      <c r="E1785">
        <v>2</v>
      </c>
      <c r="F1785">
        <v>53</v>
      </c>
      <c r="G1785">
        <f t="shared" si="81"/>
        <v>20</v>
      </c>
      <c r="H1785">
        <f t="shared" si="82"/>
        <v>48</v>
      </c>
      <c r="I1785" s="2">
        <f t="shared" si="83"/>
        <v>41.666666666666671</v>
      </c>
    </row>
    <row r="1786" spans="1:9" x14ac:dyDescent="0.3">
      <c r="A1786">
        <v>721</v>
      </c>
      <c r="B1786" t="s">
        <v>58</v>
      </c>
      <c r="C1786" s="2">
        <v>17</v>
      </c>
      <c r="D1786" s="2">
        <v>29</v>
      </c>
      <c r="E1786">
        <v>1</v>
      </c>
      <c r="F1786">
        <v>20</v>
      </c>
      <c r="G1786">
        <f t="shared" si="81"/>
        <v>12</v>
      </c>
      <c r="H1786">
        <f t="shared" si="82"/>
        <v>29</v>
      </c>
      <c r="I1786" s="2">
        <f t="shared" si="83"/>
        <v>41.379310344827587</v>
      </c>
    </row>
    <row r="1787" spans="1:9" x14ac:dyDescent="0.3">
      <c r="A1787">
        <v>721</v>
      </c>
      <c r="B1787" t="s">
        <v>93</v>
      </c>
      <c r="C1787" s="2">
        <v>22</v>
      </c>
      <c r="D1787" s="2">
        <v>36</v>
      </c>
      <c r="E1787">
        <v>1</v>
      </c>
      <c r="F1787">
        <v>15</v>
      </c>
      <c r="G1787">
        <f t="shared" si="81"/>
        <v>14</v>
      </c>
      <c r="H1787">
        <f t="shared" si="82"/>
        <v>36</v>
      </c>
      <c r="I1787" s="2">
        <f t="shared" si="83"/>
        <v>38.888888888888893</v>
      </c>
    </row>
    <row r="1788" spans="1:9" x14ac:dyDescent="0.3">
      <c r="A1788">
        <v>721</v>
      </c>
      <c r="B1788" t="s">
        <v>18</v>
      </c>
      <c r="C1788" s="2">
        <v>14</v>
      </c>
      <c r="D1788" s="2">
        <v>24</v>
      </c>
      <c r="E1788">
        <v>3</v>
      </c>
      <c r="F1788">
        <v>44</v>
      </c>
      <c r="G1788">
        <f t="shared" si="81"/>
        <v>30</v>
      </c>
      <c r="H1788">
        <f t="shared" si="82"/>
        <v>72</v>
      </c>
      <c r="I1788" s="2">
        <f t="shared" si="83"/>
        <v>41.666666666666671</v>
      </c>
    </row>
    <row r="1789" spans="1:9" x14ac:dyDescent="0.3">
      <c r="A1789">
        <v>721</v>
      </c>
      <c r="B1789" t="s">
        <v>102</v>
      </c>
      <c r="C1789" s="2">
        <v>16</v>
      </c>
      <c r="D1789" s="2">
        <v>27</v>
      </c>
      <c r="E1789">
        <v>3</v>
      </c>
      <c r="F1789">
        <v>54</v>
      </c>
      <c r="G1789">
        <f t="shared" si="81"/>
        <v>33</v>
      </c>
      <c r="H1789">
        <f t="shared" si="82"/>
        <v>81</v>
      </c>
      <c r="I1789" s="2">
        <f t="shared" si="83"/>
        <v>40.74074074074074</v>
      </c>
    </row>
    <row r="1790" spans="1:9" x14ac:dyDescent="0.3">
      <c r="A1790">
        <v>722</v>
      </c>
      <c r="B1790" t="s">
        <v>90</v>
      </c>
      <c r="C1790" s="2">
        <v>13</v>
      </c>
      <c r="D1790" s="2">
        <v>21</v>
      </c>
      <c r="E1790">
        <v>3</v>
      </c>
      <c r="F1790">
        <v>43</v>
      </c>
      <c r="G1790">
        <f t="shared" si="81"/>
        <v>24</v>
      </c>
      <c r="H1790">
        <f t="shared" si="82"/>
        <v>63</v>
      </c>
      <c r="I1790" s="2">
        <f t="shared" si="83"/>
        <v>38.095238095238095</v>
      </c>
    </row>
    <row r="1791" spans="1:9" x14ac:dyDescent="0.3">
      <c r="A1791">
        <v>722</v>
      </c>
      <c r="B1791" t="s">
        <v>47</v>
      </c>
      <c r="C1791" s="2">
        <v>13</v>
      </c>
      <c r="D1791" s="2">
        <v>22</v>
      </c>
      <c r="E1791">
        <v>1</v>
      </c>
      <c r="F1791">
        <v>16</v>
      </c>
      <c r="G1791">
        <f t="shared" si="81"/>
        <v>9</v>
      </c>
      <c r="H1791">
        <f t="shared" si="82"/>
        <v>22</v>
      </c>
      <c r="I1791" s="2">
        <f t="shared" si="83"/>
        <v>40.909090909090914</v>
      </c>
    </row>
    <row r="1792" spans="1:9" x14ac:dyDescent="0.3">
      <c r="A1792">
        <v>723</v>
      </c>
      <c r="B1792" t="s">
        <v>55</v>
      </c>
      <c r="C1792" s="2">
        <v>16</v>
      </c>
      <c r="D1792" s="2">
        <v>28</v>
      </c>
      <c r="E1792">
        <v>2</v>
      </c>
      <c r="F1792">
        <v>22</v>
      </c>
      <c r="G1792">
        <f t="shared" si="81"/>
        <v>24</v>
      </c>
      <c r="H1792">
        <f t="shared" si="82"/>
        <v>56</v>
      </c>
      <c r="I1792" s="2">
        <f t="shared" si="83"/>
        <v>42.857142857142854</v>
      </c>
    </row>
    <row r="1793" spans="1:9" x14ac:dyDescent="0.3">
      <c r="A1793">
        <v>723</v>
      </c>
      <c r="B1793" t="s">
        <v>41</v>
      </c>
      <c r="C1793" s="2">
        <v>21</v>
      </c>
      <c r="D1793" s="2">
        <v>35</v>
      </c>
      <c r="E1793">
        <v>2</v>
      </c>
      <c r="F1793">
        <v>9</v>
      </c>
      <c r="G1793">
        <f t="shared" si="81"/>
        <v>28</v>
      </c>
      <c r="H1793">
        <f t="shared" si="82"/>
        <v>70</v>
      </c>
      <c r="I1793" s="2">
        <f t="shared" si="83"/>
        <v>40</v>
      </c>
    </row>
    <row r="1794" spans="1:9" x14ac:dyDescent="0.3">
      <c r="A1794">
        <v>724</v>
      </c>
      <c r="B1794" t="s">
        <v>47</v>
      </c>
      <c r="C1794" s="2">
        <v>13</v>
      </c>
      <c r="D1794" s="2">
        <v>22</v>
      </c>
      <c r="E1794">
        <v>3</v>
      </c>
      <c r="F1794">
        <v>56</v>
      </c>
      <c r="G1794">
        <f t="shared" ref="G1794:G1857" si="84">SUM(D1794-C1794)*E1794</f>
        <v>27</v>
      </c>
      <c r="H1794">
        <f t="shared" ref="H1794:H1857" si="85">(D1794*E1794)</f>
        <v>66</v>
      </c>
      <c r="I1794" s="2">
        <f t="shared" ref="I1794:I1857" si="86">(G1794/H1794*100)</f>
        <v>40.909090909090914</v>
      </c>
    </row>
    <row r="1795" spans="1:9" x14ac:dyDescent="0.3">
      <c r="A1795">
        <v>725</v>
      </c>
      <c r="B1795" t="s">
        <v>53</v>
      </c>
      <c r="C1795" s="2">
        <v>20</v>
      </c>
      <c r="D1795" s="2">
        <v>34</v>
      </c>
      <c r="E1795">
        <v>3</v>
      </c>
      <c r="F1795">
        <v>30</v>
      </c>
      <c r="G1795">
        <f t="shared" si="84"/>
        <v>42</v>
      </c>
      <c r="H1795">
        <f t="shared" si="85"/>
        <v>102</v>
      </c>
      <c r="I1795" s="2">
        <f t="shared" si="86"/>
        <v>41.17647058823529</v>
      </c>
    </row>
    <row r="1796" spans="1:9" x14ac:dyDescent="0.3">
      <c r="A1796">
        <v>725</v>
      </c>
      <c r="B1796" t="s">
        <v>47</v>
      </c>
      <c r="C1796" s="2">
        <v>13</v>
      </c>
      <c r="D1796" s="2">
        <v>22</v>
      </c>
      <c r="E1796">
        <v>3</v>
      </c>
      <c r="F1796">
        <v>55</v>
      </c>
      <c r="G1796">
        <f t="shared" si="84"/>
        <v>27</v>
      </c>
      <c r="H1796">
        <f t="shared" si="85"/>
        <v>66</v>
      </c>
      <c r="I1796" s="2">
        <f t="shared" si="86"/>
        <v>40.909090909090914</v>
      </c>
    </row>
    <row r="1797" spans="1:9" x14ac:dyDescent="0.3">
      <c r="A1797">
        <v>726</v>
      </c>
      <c r="B1797" t="s">
        <v>47</v>
      </c>
      <c r="C1797" s="2">
        <v>13</v>
      </c>
      <c r="D1797" s="2">
        <v>22</v>
      </c>
      <c r="E1797">
        <v>2</v>
      </c>
      <c r="F1797">
        <v>6</v>
      </c>
      <c r="G1797">
        <f t="shared" si="84"/>
        <v>18</v>
      </c>
      <c r="H1797">
        <f t="shared" si="85"/>
        <v>44</v>
      </c>
      <c r="I1797" s="2">
        <f t="shared" si="86"/>
        <v>40.909090909090914</v>
      </c>
    </row>
    <row r="1798" spans="1:9" x14ac:dyDescent="0.3">
      <c r="A1798">
        <v>726</v>
      </c>
      <c r="B1798" t="s">
        <v>93</v>
      </c>
      <c r="C1798" s="2">
        <v>22</v>
      </c>
      <c r="D1798" s="2">
        <v>36</v>
      </c>
      <c r="E1798">
        <v>1</v>
      </c>
      <c r="F1798">
        <v>13</v>
      </c>
      <c r="G1798">
        <f t="shared" si="84"/>
        <v>14</v>
      </c>
      <c r="H1798">
        <f t="shared" si="85"/>
        <v>36</v>
      </c>
      <c r="I1798" s="2">
        <f t="shared" si="86"/>
        <v>38.888888888888893</v>
      </c>
    </row>
    <row r="1799" spans="1:9" x14ac:dyDescent="0.3">
      <c r="A1799">
        <v>726</v>
      </c>
      <c r="B1799" t="s">
        <v>106</v>
      </c>
      <c r="C1799" s="2">
        <v>14</v>
      </c>
      <c r="D1799" s="2">
        <v>23</v>
      </c>
      <c r="E1799">
        <v>2</v>
      </c>
      <c r="F1799">
        <v>55</v>
      </c>
      <c r="G1799">
        <f t="shared" si="84"/>
        <v>18</v>
      </c>
      <c r="H1799">
        <f t="shared" si="85"/>
        <v>46</v>
      </c>
      <c r="I1799" s="2">
        <f t="shared" si="86"/>
        <v>39.130434782608695</v>
      </c>
    </row>
    <row r="1800" spans="1:9" x14ac:dyDescent="0.3">
      <c r="A1800">
        <v>727</v>
      </c>
      <c r="B1800" t="s">
        <v>60</v>
      </c>
      <c r="C1800" s="2">
        <v>12</v>
      </c>
      <c r="D1800" s="2">
        <v>20</v>
      </c>
      <c r="E1800">
        <v>2</v>
      </c>
      <c r="F1800">
        <v>21</v>
      </c>
      <c r="G1800">
        <f t="shared" si="84"/>
        <v>16</v>
      </c>
      <c r="H1800">
        <f t="shared" si="85"/>
        <v>40</v>
      </c>
      <c r="I1800" s="2">
        <f t="shared" si="86"/>
        <v>40</v>
      </c>
    </row>
    <row r="1801" spans="1:9" x14ac:dyDescent="0.3">
      <c r="A1801">
        <v>728</v>
      </c>
      <c r="B1801" t="s">
        <v>71</v>
      </c>
      <c r="C1801" s="2">
        <v>10</v>
      </c>
      <c r="D1801" s="2">
        <v>18</v>
      </c>
      <c r="E1801">
        <v>1</v>
      </c>
      <c r="F1801">
        <v>42</v>
      </c>
      <c r="G1801">
        <f t="shared" si="84"/>
        <v>8</v>
      </c>
      <c r="H1801">
        <f t="shared" si="85"/>
        <v>18</v>
      </c>
      <c r="I1801" s="2">
        <f t="shared" si="86"/>
        <v>44.444444444444443</v>
      </c>
    </row>
    <row r="1802" spans="1:9" x14ac:dyDescent="0.3">
      <c r="A1802">
        <v>728</v>
      </c>
      <c r="B1802" t="s">
        <v>102</v>
      </c>
      <c r="C1802" s="2">
        <v>16</v>
      </c>
      <c r="D1802" s="2">
        <v>27</v>
      </c>
      <c r="E1802">
        <v>3</v>
      </c>
      <c r="F1802">
        <v>8</v>
      </c>
      <c r="G1802">
        <f t="shared" si="84"/>
        <v>33</v>
      </c>
      <c r="H1802">
        <f t="shared" si="85"/>
        <v>81</v>
      </c>
      <c r="I1802" s="2">
        <f t="shared" si="86"/>
        <v>40.74074074074074</v>
      </c>
    </row>
    <row r="1803" spans="1:9" x14ac:dyDescent="0.3">
      <c r="A1803">
        <v>728</v>
      </c>
      <c r="B1803" t="s">
        <v>45</v>
      </c>
      <c r="C1803" s="2">
        <v>19</v>
      </c>
      <c r="D1803" s="2">
        <v>32</v>
      </c>
      <c r="E1803">
        <v>3</v>
      </c>
      <c r="F1803">
        <v>22</v>
      </c>
      <c r="G1803">
        <f t="shared" si="84"/>
        <v>39</v>
      </c>
      <c r="H1803">
        <f t="shared" si="85"/>
        <v>96</v>
      </c>
      <c r="I1803" s="2">
        <f t="shared" si="86"/>
        <v>40.625</v>
      </c>
    </row>
    <row r="1804" spans="1:9" x14ac:dyDescent="0.3">
      <c r="A1804">
        <v>729</v>
      </c>
      <c r="B1804" t="s">
        <v>53</v>
      </c>
      <c r="C1804" s="2">
        <v>20</v>
      </c>
      <c r="D1804" s="2">
        <v>34</v>
      </c>
      <c r="E1804">
        <v>2</v>
      </c>
      <c r="F1804">
        <v>57</v>
      </c>
      <c r="G1804">
        <f t="shared" si="84"/>
        <v>28</v>
      </c>
      <c r="H1804">
        <f t="shared" si="85"/>
        <v>68</v>
      </c>
      <c r="I1804" s="2">
        <f t="shared" si="86"/>
        <v>41.17647058823529</v>
      </c>
    </row>
    <row r="1805" spans="1:9" x14ac:dyDescent="0.3">
      <c r="A1805">
        <v>729</v>
      </c>
      <c r="B1805" t="s">
        <v>60</v>
      </c>
      <c r="C1805" s="2">
        <v>12</v>
      </c>
      <c r="D1805" s="2">
        <v>20</v>
      </c>
      <c r="E1805">
        <v>3</v>
      </c>
      <c r="F1805">
        <v>8</v>
      </c>
      <c r="G1805">
        <f t="shared" si="84"/>
        <v>24</v>
      </c>
      <c r="H1805">
        <f t="shared" si="85"/>
        <v>60</v>
      </c>
      <c r="I1805" s="2">
        <f t="shared" si="86"/>
        <v>40</v>
      </c>
    </row>
    <row r="1806" spans="1:9" x14ac:dyDescent="0.3">
      <c r="A1806">
        <v>730</v>
      </c>
      <c r="B1806" t="s">
        <v>50</v>
      </c>
      <c r="C1806" s="2">
        <v>18</v>
      </c>
      <c r="D1806" s="2">
        <v>30</v>
      </c>
      <c r="E1806">
        <v>3</v>
      </c>
      <c r="F1806">
        <v>32</v>
      </c>
      <c r="G1806">
        <f t="shared" si="84"/>
        <v>36</v>
      </c>
      <c r="H1806">
        <f t="shared" si="85"/>
        <v>90</v>
      </c>
      <c r="I1806" s="2">
        <f t="shared" si="86"/>
        <v>40</v>
      </c>
    </row>
    <row r="1807" spans="1:9" x14ac:dyDescent="0.3">
      <c r="A1807">
        <v>730</v>
      </c>
      <c r="B1807" t="s">
        <v>18</v>
      </c>
      <c r="C1807" s="2">
        <v>14</v>
      </c>
      <c r="D1807" s="2">
        <v>24</v>
      </c>
      <c r="E1807">
        <v>1</v>
      </c>
      <c r="F1807">
        <v>47</v>
      </c>
      <c r="G1807">
        <f t="shared" si="84"/>
        <v>10</v>
      </c>
      <c r="H1807">
        <f t="shared" si="85"/>
        <v>24</v>
      </c>
      <c r="I1807" s="2">
        <f t="shared" si="86"/>
        <v>41.666666666666671</v>
      </c>
    </row>
    <row r="1808" spans="1:9" x14ac:dyDescent="0.3">
      <c r="A1808">
        <v>731</v>
      </c>
      <c r="B1808" t="s">
        <v>45</v>
      </c>
      <c r="C1808" s="2">
        <v>19</v>
      </c>
      <c r="D1808" s="2">
        <v>32</v>
      </c>
      <c r="E1808">
        <v>2</v>
      </c>
      <c r="F1808">
        <v>47</v>
      </c>
      <c r="G1808">
        <f t="shared" si="84"/>
        <v>26</v>
      </c>
      <c r="H1808">
        <f t="shared" si="85"/>
        <v>64</v>
      </c>
      <c r="I1808" s="2">
        <f t="shared" si="86"/>
        <v>40.625</v>
      </c>
    </row>
    <row r="1809" spans="1:9" x14ac:dyDescent="0.3">
      <c r="A1809">
        <v>732</v>
      </c>
      <c r="B1809" t="s">
        <v>30</v>
      </c>
      <c r="C1809" s="2">
        <v>25</v>
      </c>
      <c r="D1809" s="2">
        <v>40</v>
      </c>
      <c r="E1809">
        <v>3</v>
      </c>
      <c r="F1809">
        <v>29</v>
      </c>
      <c r="G1809">
        <f t="shared" si="84"/>
        <v>45</v>
      </c>
      <c r="H1809">
        <f t="shared" si="85"/>
        <v>120</v>
      </c>
      <c r="I1809" s="2">
        <f t="shared" si="86"/>
        <v>37.5</v>
      </c>
    </row>
    <row r="1810" spans="1:9" x14ac:dyDescent="0.3">
      <c r="A1810">
        <v>732</v>
      </c>
      <c r="B1810" t="s">
        <v>74</v>
      </c>
      <c r="C1810" s="2">
        <v>15</v>
      </c>
      <c r="D1810" s="2">
        <v>26</v>
      </c>
      <c r="E1810">
        <v>3</v>
      </c>
      <c r="F1810">
        <v>36</v>
      </c>
      <c r="G1810">
        <f t="shared" si="84"/>
        <v>33</v>
      </c>
      <c r="H1810">
        <f t="shared" si="85"/>
        <v>78</v>
      </c>
      <c r="I1810" s="2">
        <f t="shared" si="86"/>
        <v>42.307692307692307</v>
      </c>
    </row>
    <row r="1811" spans="1:9" x14ac:dyDescent="0.3">
      <c r="A1811">
        <v>732</v>
      </c>
      <c r="B1811" t="s">
        <v>93</v>
      </c>
      <c r="C1811" s="2">
        <v>22</v>
      </c>
      <c r="D1811" s="2">
        <v>36</v>
      </c>
      <c r="E1811">
        <v>3</v>
      </c>
      <c r="F1811">
        <v>56</v>
      </c>
      <c r="G1811">
        <f t="shared" si="84"/>
        <v>42</v>
      </c>
      <c r="H1811">
        <f t="shared" si="85"/>
        <v>108</v>
      </c>
      <c r="I1811" s="2">
        <f t="shared" si="86"/>
        <v>38.888888888888893</v>
      </c>
    </row>
    <row r="1812" spans="1:9" x14ac:dyDescent="0.3">
      <c r="A1812">
        <v>733</v>
      </c>
      <c r="B1812" t="s">
        <v>93</v>
      </c>
      <c r="C1812" s="2">
        <v>22</v>
      </c>
      <c r="D1812" s="2">
        <v>36</v>
      </c>
      <c r="E1812">
        <v>3</v>
      </c>
      <c r="F1812">
        <v>31</v>
      </c>
      <c r="G1812">
        <f t="shared" si="84"/>
        <v>42</v>
      </c>
      <c r="H1812">
        <f t="shared" si="85"/>
        <v>108</v>
      </c>
      <c r="I1812" s="2">
        <f t="shared" si="86"/>
        <v>38.888888888888893</v>
      </c>
    </row>
    <row r="1813" spans="1:9" x14ac:dyDescent="0.3">
      <c r="A1813">
        <v>733</v>
      </c>
      <c r="B1813" t="s">
        <v>18</v>
      </c>
      <c r="C1813" s="2">
        <v>14</v>
      </c>
      <c r="D1813" s="2">
        <v>24</v>
      </c>
      <c r="E1813">
        <v>1</v>
      </c>
      <c r="F1813">
        <v>34</v>
      </c>
      <c r="G1813">
        <f t="shared" si="84"/>
        <v>10</v>
      </c>
      <c r="H1813">
        <f t="shared" si="85"/>
        <v>24</v>
      </c>
      <c r="I1813" s="2">
        <f t="shared" si="86"/>
        <v>41.666666666666671</v>
      </c>
    </row>
    <row r="1814" spans="1:9" x14ac:dyDescent="0.3">
      <c r="A1814">
        <v>733</v>
      </c>
      <c r="B1814" t="s">
        <v>102</v>
      </c>
      <c r="C1814" s="2">
        <v>16</v>
      </c>
      <c r="D1814" s="2">
        <v>27</v>
      </c>
      <c r="E1814">
        <v>2</v>
      </c>
      <c r="F1814">
        <v>9</v>
      </c>
      <c r="G1814">
        <f t="shared" si="84"/>
        <v>22</v>
      </c>
      <c r="H1814">
        <f t="shared" si="85"/>
        <v>54</v>
      </c>
      <c r="I1814" s="2">
        <f t="shared" si="86"/>
        <v>40.74074074074074</v>
      </c>
    </row>
    <row r="1815" spans="1:9" x14ac:dyDescent="0.3">
      <c r="A1815">
        <v>734</v>
      </c>
      <c r="B1815" t="s">
        <v>45</v>
      </c>
      <c r="C1815" s="2">
        <v>19</v>
      </c>
      <c r="D1815" s="2">
        <v>32</v>
      </c>
      <c r="E1815">
        <v>3</v>
      </c>
      <c r="F1815">
        <v>11</v>
      </c>
      <c r="G1815">
        <f t="shared" si="84"/>
        <v>39</v>
      </c>
      <c r="H1815">
        <f t="shared" si="85"/>
        <v>96</v>
      </c>
      <c r="I1815" s="2">
        <f t="shared" si="86"/>
        <v>40.625</v>
      </c>
    </row>
    <row r="1816" spans="1:9" x14ac:dyDescent="0.3">
      <c r="A1816">
        <v>734</v>
      </c>
      <c r="B1816" t="s">
        <v>18</v>
      </c>
      <c r="C1816" s="2">
        <v>14</v>
      </c>
      <c r="D1816" s="2">
        <v>24</v>
      </c>
      <c r="E1816">
        <v>1</v>
      </c>
      <c r="F1816">
        <v>16</v>
      </c>
      <c r="G1816">
        <f t="shared" si="84"/>
        <v>10</v>
      </c>
      <c r="H1816">
        <f t="shared" si="85"/>
        <v>24</v>
      </c>
      <c r="I1816" s="2">
        <f t="shared" si="86"/>
        <v>41.666666666666671</v>
      </c>
    </row>
    <row r="1817" spans="1:9" x14ac:dyDescent="0.3">
      <c r="A1817">
        <v>734</v>
      </c>
      <c r="B1817" t="s">
        <v>38</v>
      </c>
      <c r="C1817" s="2">
        <v>11</v>
      </c>
      <c r="D1817" s="2">
        <v>19</v>
      </c>
      <c r="E1817">
        <v>1</v>
      </c>
      <c r="F1817">
        <v>25</v>
      </c>
      <c r="G1817">
        <f t="shared" si="84"/>
        <v>8</v>
      </c>
      <c r="H1817">
        <f t="shared" si="85"/>
        <v>19</v>
      </c>
      <c r="I1817" s="2">
        <f t="shared" si="86"/>
        <v>42.105263157894733</v>
      </c>
    </row>
    <row r="1818" spans="1:9" x14ac:dyDescent="0.3">
      <c r="A1818">
        <v>735</v>
      </c>
      <c r="B1818" t="s">
        <v>106</v>
      </c>
      <c r="C1818" s="2">
        <v>14</v>
      </c>
      <c r="D1818" s="2">
        <v>23</v>
      </c>
      <c r="E1818">
        <v>2</v>
      </c>
      <c r="F1818">
        <v>30</v>
      </c>
      <c r="G1818">
        <f t="shared" si="84"/>
        <v>18</v>
      </c>
      <c r="H1818">
        <f t="shared" si="85"/>
        <v>46</v>
      </c>
      <c r="I1818" s="2">
        <f t="shared" si="86"/>
        <v>39.130434782608695</v>
      </c>
    </row>
    <row r="1819" spans="1:9" x14ac:dyDescent="0.3">
      <c r="A1819">
        <v>735</v>
      </c>
      <c r="B1819" t="s">
        <v>45</v>
      </c>
      <c r="C1819" s="2">
        <v>19</v>
      </c>
      <c r="D1819" s="2">
        <v>32</v>
      </c>
      <c r="E1819">
        <v>3</v>
      </c>
      <c r="F1819">
        <v>57</v>
      </c>
      <c r="G1819">
        <f t="shared" si="84"/>
        <v>39</v>
      </c>
      <c r="H1819">
        <f t="shared" si="85"/>
        <v>96</v>
      </c>
      <c r="I1819" s="2">
        <f t="shared" si="86"/>
        <v>40.625</v>
      </c>
    </row>
    <row r="1820" spans="1:9" x14ac:dyDescent="0.3">
      <c r="A1820">
        <v>736</v>
      </c>
      <c r="B1820" t="s">
        <v>47</v>
      </c>
      <c r="C1820" s="2">
        <v>13</v>
      </c>
      <c r="D1820" s="2">
        <v>22</v>
      </c>
      <c r="E1820">
        <v>3</v>
      </c>
      <c r="F1820">
        <v>22</v>
      </c>
      <c r="G1820">
        <f t="shared" si="84"/>
        <v>27</v>
      </c>
      <c r="H1820">
        <f t="shared" si="85"/>
        <v>66</v>
      </c>
      <c r="I1820" s="2">
        <f t="shared" si="86"/>
        <v>40.909090909090914</v>
      </c>
    </row>
    <row r="1821" spans="1:9" x14ac:dyDescent="0.3">
      <c r="A1821">
        <v>736</v>
      </c>
      <c r="B1821" t="s">
        <v>55</v>
      </c>
      <c r="C1821" s="2">
        <v>16</v>
      </c>
      <c r="D1821" s="2">
        <v>28</v>
      </c>
      <c r="E1821">
        <v>2</v>
      </c>
      <c r="F1821">
        <v>43</v>
      </c>
      <c r="G1821">
        <f t="shared" si="84"/>
        <v>24</v>
      </c>
      <c r="H1821">
        <f t="shared" si="85"/>
        <v>56</v>
      </c>
      <c r="I1821" s="2">
        <f t="shared" si="86"/>
        <v>42.857142857142854</v>
      </c>
    </row>
    <row r="1822" spans="1:9" x14ac:dyDescent="0.3">
      <c r="A1822">
        <v>736</v>
      </c>
      <c r="B1822" t="s">
        <v>24</v>
      </c>
      <c r="C1822" s="2">
        <v>19</v>
      </c>
      <c r="D1822" s="2">
        <v>31</v>
      </c>
      <c r="E1822">
        <v>3</v>
      </c>
      <c r="F1822">
        <v>27</v>
      </c>
      <c r="G1822">
        <f t="shared" si="84"/>
        <v>36</v>
      </c>
      <c r="H1822">
        <f t="shared" si="85"/>
        <v>93</v>
      </c>
      <c r="I1822" s="2">
        <f t="shared" si="86"/>
        <v>38.70967741935484</v>
      </c>
    </row>
    <row r="1823" spans="1:9" x14ac:dyDescent="0.3">
      <c r="A1823">
        <v>737</v>
      </c>
      <c r="B1823" t="s">
        <v>58</v>
      </c>
      <c r="C1823" s="2">
        <v>17</v>
      </c>
      <c r="D1823" s="2">
        <v>29</v>
      </c>
      <c r="E1823">
        <v>2</v>
      </c>
      <c r="F1823">
        <v>17</v>
      </c>
      <c r="G1823">
        <f t="shared" si="84"/>
        <v>24</v>
      </c>
      <c r="H1823">
        <f t="shared" si="85"/>
        <v>58</v>
      </c>
      <c r="I1823" s="2">
        <f t="shared" si="86"/>
        <v>41.379310344827587</v>
      </c>
    </row>
    <row r="1824" spans="1:9" x14ac:dyDescent="0.3">
      <c r="A1824">
        <v>737</v>
      </c>
      <c r="B1824" t="s">
        <v>50</v>
      </c>
      <c r="C1824" s="2">
        <v>18</v>
      </c>
      <c r="D1824" s="2">
        <v>30</v>
      </c>
      <c r="E1824">
        <v>2</v>
      </c>
      <c r="F1824">
        <v>5</v>
      </c>
      <c r="G1824">
        <f t="shared" si="84"/>
        <v>24</v>
      </c>
      <c r="H1824">
        <f t="shared" si="85"/>
        <v>60</v>
      </c>
      <c r="I1824" s="2">
        <f t="shared" si="86"/>
        <v>40</v>
      </c>
    </row>
    <row r="1825" spans="1:9" x14ac:dyDescent="0.3">
      <c r="A1825">
        <v>738</v>
      </c>
      <c r="B1825" t="s">
        <v>74</v>
      </c>
      <c r="C1825" s="2">
        <v>15</v>
      </c>
      <c r="D1825" s="2">
        <v>26</v>
      </c>
      <c r="E1825">
        <v>2</v>
      </c>
      <c r="F1825">
        <v>59</v>
      </c>
      <c r="G1825">
        <f t="shared" si="84"/>
        <v>22</v>
      </c>
      <c r="H1825">
        <f t="shared" si="85"/>
        <v>52</v>
      </c>
      <c r="I1825" s="2">
        <f t="shared" si="86"/>
        <v>42.307692307692307</v>
      </c>
    </row>
    <row r="1826" spans="1:9" x14ac:dyDescent="0.3">
      <c r="A1826">
        <v>738</v>
      </c>
      <c r="B1826" t="s">
        <v>55</v>
      </c>
      <c r="C1826" s="2">
        <v>16</v>
      </c>
      <c r="D1826" s="2">
        <v>28</v>
      </c>
      <c r="E1826">
        <v>1</v>
      </c>
      <c r="F1826">
        <v>15</v>
      </c>
      <c r="G1826">
        <f t="shared" si="84"/>
        <v>12</v>
      </c>
      <c r="H1826">
        <f t="shared" si="85"/>
        <v>28</v>
      </c>
      <c r="I1826" s="2">
        <f t="shared" si="86"/>
        <v>42.857142857142854</v>
      </c>
    </row>
    <row r="1827" spans="1:9" x14ac:dyDescent="0.3">
      <c r="A1827">
        <v>738</v>
      </c>
      <c r="B1827" t="s">
        <v>71</v>
      </c>
      <c r="C1827" s="2">
        <v>10</v>
      </c>
      <c r="D1827" s="2">
        <v>18</v>
      </c>
      <c r="E1827">
        <v>3</v>
      </c>
      <c r="F1827">
        <v>20</v>
      </c>
      <c r="G1827">
        <f t="shared" si="84"/>
        <v>24</v>
      </c>
      <c r="H1827">
        <f t="shared" si="85"/>
        <v>54</v>
      </c>
      <c r="I1827" s="2">
        <f t="shared" si="86"/>
        <v>44.444444444444443</v>
      </c>
    </row>
    <row r="1828" spans="1:9" x14ac:dyDescent="0.3">
      <c r="A1828">
        <v>739</v>
      </c>
      <c r="B1828" t="s">
        <v>106</v>
      </c>
      <c r="C1828" s="2">
        <v>14</v>
      </c>
      <c r="D1828" s="2">
        <v>23</v>
      </c>
      <c r="E1828">
        <v>2</v>
      </c>
      <c r="F1828">
        <v>54</v>
      </c>
      <c r="G1828">
        <f t="shared" si="84"/>
        <v>18</v>
      </c>
      <c r="H1828">
        <f t="shared" si="85"/>
        <v>46</v>
      </c>
      <c r="I1828" s="2">
        <f t="shared" si="86"/>
        <v>39.130434782608695</v>
      </c>
    </row>
    <row r="1829" spans="1:9" x14ac:dyDescent="0.3">
      <c r="A1829">
        <v>740</v>
      </c>
      <c r="B1829" t="s">
        <v>55</v>
      </c>
      <c r="C1829" s="2">
        <v>16</v>
      </c>
      <c r="D1829" s="2">
        <v>28</v>
      </c>
      <c r="E1829">
        <v>3</v>
      </c>
      <c r="F1829">
        <v>31</v>
      </c>
      <c r="G1829">
        <f t="shared" si="84"/>
        <v>36</v>
      </c>
      <c r="H1829">
        <f t="shared" si="85"/>
        <v>84</v>
      </c>
      <c r="I1829" s="2">
        <f t="shared" si="86"/>
        <v>42.857142857142854</v>
      </c>
    </row>
    <row r="1830" spans="1:9" x14ac:dyDescent="0.3">
      <c r="A1830">
        <v>740</v>
      </c>
      <c r="B1830" t="s">
        <v>45</v>
      </c>
      <c r="C1830" s="2">
        <v>19</v>
      </c>
      <c r="D1830" s="2">
        <v>32</v>
      </c>
      <c r="E1830">
        <v>1</v>
      </c>
      <c r="F1830">
        <v>16</v>
      </c>
      <c r="G1830">
        <f t="shared" si="84"/>
        <v>13</v>
      </c>
      <c r="H1830">
        <f t="shared" si="85"/>
        <v>32</v>
      </c>
      <c r="I1830" s="2">
        <f t="shared" si="86"/>
        <v>40.625</v>
      </c>
    </row>
    <row r="1831" spans="1:9" x14ac:dyDescent="0.3">
      <c r="A1831">
        <v>740</v>
      </c>
      <c r="B1831" t="s">
        <v>93</v>
      </c>
      <c r="C1831" s="2">
        <v>22</v>
      </c>
      <c r="D1831" s="2">
        <v>36</v>
      </c>
      <c r="E1831">
        <v>3</v>
      </c>
      <c r="F1831">
        <v>45</v>
      </c>
      <c r="G1831">
        <f t="shared" si="84"/>
        <v>42</v>
      </c>
      <c r="H1831">
        <f t="shared" si="85"/>
        <v>108</v>
      </c>
      <c r="I1831" s="2">
        <f t="shared" si="86"/>
        <v>38.888888888888893</v>
      </c>
    </row>
    <row r="1832" spans="1:9" x14ac:dyDescent="0.3">
      <c r="A1832">
        <v>740</v>
      </c>
      <c r="B1832" t="s">
        <v>106</v>
      </c>
      <c r="C1832" s="2">
        <v>14</v>
      </c>
      <c r="D1832" s="2">
        <v>23</v>
      </c>
      <c r="E1832">
        <v>3</v>
      </c>
      <c r="F1832">
        <v>21</v>
      </c>
      <c r="G1832">
        <f t="shared" si="84"/>
        <v>27</v>
      </c>
      <c r="H1832">
        <f t="shared" si="85"/>
        <v>69</v>
      </c>
      <c r="I1832" s="2">
        <f t="shared" si="86"/>
        <v>39.130434782608695</v>
      </c>
    </row>
    <row r="1833" spans="1:9" x14ac:dyDescent="0.3">
      <c r="A1833">
        <v>741</v>
      </c>
      <c r="B1833" t="s">
        <v>18</v>
      </c>
      <c r="C1833" s="2">
        <v>14</v>
      </c>
      <c r="D1833" s="2">
        <v>24</v>
      </c>
      <c r="E1833">
        <v>3</v>
      </c>
      <c r="F1833">
        <v>52</v>
      </c>
      <c r="G1833">
        <f t="shared" si="84"/>
        <v>30</v>
      </c>
      <c r="H1833">
        <f t="shared" si="85"/>
        <v>72</v>
      </c>
      <c r="I1833" s="2">
        <f t="shared" si="86"/>
        <v>41.666666666666671</v>
      </c>
    </row>
    <row r="1834" spans="1:9" x14ac:dyDescent="0.3">
      <c r="A1834">
        <v>741</v>
      </c>
      <c r="B1834" t="s">
        <v>58</v>
      </c>
      <c r="C1834" s="2">
        <v>17</v>
      </c>
      <c r="D1834" s="2">
        <v>29</v>
      </c>
      <c r="E1834">
        <v>2</v>
      </c>
      <c r="F1834">
        <v>40</v>
      </c>
      <c r="G1834">
        <f t="shared" si="84"/>
        <v>24</v>
      </c>
      <c r="H1834">
        <f t="shared" si="85"/>
        <v>58</v>
      </c>
      <c r="I1834" s="2">
        <f t="shared" si="86"/>
        <v>41.379310344827587</v>
      </c>
    </row>
    <row r="1835" spans="1:9" x14ac:dyDescent="0.3">
      <c r="A1835">
        <v>741</v>
      </c>
      <c r="B1835" t="s">
        <v>34</v>
      </c>
      <c r="C1835" s="2">
        <v>20</v>
      </c>
      <c r="D1835" s="2">
        <v>33</v>
      </c>
      <c r="E1835">
        <v>3</v>
      </c>
      <c r="F1835">
        <v>39</v>
      </c>
      <c r="G1835">
        <f t="shared" si="84"/>
        <v>39</v>
      </c>
      <c r="H1835">
        <f t="shared" si="85"/>
        <v>99</v>
      </c>
      <c r="I1835" s="2">
        <f t="shared" si="86"/>
        <v>39.393939393939391</v>
      </c>
    </row>
    <row r="1836" spans="1:9" x14ac:dyDescent="0.3">
      <c r="A1836">
        <v>741</v>
      </c>
      <c r="B1836" t="s">
        <v>55</v>
      </c>
      <c r="C1836" s="2">
        <v>16</v>
      </c>
      <c r="D1836" s="2">
        <v>28</v>
      </c>
      <c r="E1836">
        <v>2</v>
      </c>
      <c r="F1836">
        <v>34</v>
      </c>
      <c r="G1836">
        <f t="shared" si="84"/>
        <v>24</v>
      </c>
      <c r="H1836">
        <f t="shared" si="85"/>
        <v>56</v>
      </c>
      <c r="I1836" s="2">
        <f t="shared" si="86"/>
        <v>42.857142857142854</v>
      </c>
    </row>
    <row r="1837" spans="1:9" x14ac:dyDescent="0.3">
      <c r="A1837">
        <v>742</v>
      </c>
      <c r="B1837" t="s">
        <v>24</v>
      </c>
      <c r="C1837" s="2">
        <v>19</v>
      </c>
      <c r="D1837" s="2">
        <v>31</v>
      </c>
      <c r="E1837">
        <v>1</v>
      </c>
      <c r="F1837">
        <v>41</v>
      </c>
      <c r="G1837">
        <f t="shared" si="84"/>
        <v>12</v>
      </c>
      <c r="H1837">
        <f t="shared" si="85"/>
        <v>31</v>
      </c>
      <c r="I1837" s="2">
        <f t="shared" si="86"/>
        <v>38.70967741935484</v>
      </c>
    </row>
    <row r="1838" spans="1:9" x14ac:dyDescent="0.3">
      <c r="A1838">
        <v>742</v>
      </c>
      <c r="B1838" t="s">
        <v>50</v>
      </c>
      <c r="C1838" s="2">
        <v>18</v>
      </c>
      <c r="D1838" s="2">
        <v>30</v>
      </c>
      <c r="E1838">
        <v>3</v>
      </c>
      <c r="F1838">
        <v>43</v>
      </c>
      <c r="G1838">
        <f t="shared" si="84"/>
        <v>36</v>
      </c>
      <c r="H1838">
        <f t="shared" si="85"/>
        <v>90</v>
      </c>
      <c r="I1838" s="2">
        <f t="shared" si="86"/>
        <v>40</v>
      </c>
    </row>
    <row r="1839" spans="1:9" x14ac:dyDescent="0.3">
      <c r="A1839">
        <v>742</v>
      </c>
      <c r="B1839" t="s">
        <v>74</v>
      </c>
      <c r="C1839" s="2">
        <v>15</v>
      </c>
      <c r="D1839" s="2">
        <v>26</v>
      </c>
      <c r="E1839">
        <v>1</v>
      </c>
      <c r="F1839">
        <v>26</v>
      </c>
      <c r="G1839">
        <f t="shared" si="84"/>
        <v>11</v>
      </c>
      <c r="H1839">
        <f t="shared" si="85"/>
        <v>26</v>
      </c>
      <c r="I1839" s="2">
        <f t="shared" si="86"/>
        <v>42.307692307692307</v>
      </c>
    </row>
    <row r="1840" spans="1:9" x14ac:dyDescent="0.3">
      <c r="A1840">
        <v>742</v>
      </c>
      <c r="B1840" t="s">
        <v>38</v>
      </c>
      <c r="C1840" s="2">
        <v>11</v>
      </c>
      <c r="D1840" s="2">
        <v>19</v>
      </c>
      <c r="E1840">
        <v>1</v>
      </c>
      <c r="F1840">
        <v>35</v>
      </c>
      <c r="G1840">
        <f t="shared" si="84"/>
        <v>8</v>
      </c>
      <c r="H1840">
        <f t="shared" si="85"/>
        <v>19</v>
      </c>
      <c r="I1840" s="2">
        <f t="shared" si="86"/>
        <v>42.105263157894733</v>
      </c>
    </row>
    <row r="1841" spans="1:9" x14ac:dyDescent="0.3">
      <c r="A1841">
        <v>743</v>
      </c>
      <c r="B1841" t="s">
        <v>74</v>
      </c>
      <c r="C1841" s="2">
        <v>15</v>
      </c>
      <c r="D1841" s="2">
        <v>26</v>
      </c>
      <c r="E1841">
        <v>2</v>
      </c>
      <c r="F1841">
        <v>59</v>
      </c>
      <c r="G1841">
        <f t="shared" si="84"/>
        <v>22</v>
      </c>
      <c r="H1841">
        <f t="shared" si="85"/>
        <v>52</v>
      </c>
      <c r="I1841" s="2">
        <f t="shared" si="86"/>
        <v>42.307692307692307</v>
      </c>
    </row>
    <row r="1842" spans="1:9" x14ac:dyDescent="0.3">
      <c r="A1842">
        <v>743</v>
      </c>
      <c r="B1842" t="s">
        <v>71</v>
      </c>
      <c r="C1842" s="2">
        <v>10</v>
      </c>
      <c r="D1842" s="2">
        <v>18</v>
      </c>
      <c r="E1842">
        <v>2</v>
      </c>
      <c r="F1842">
        <v>41</v>
      </c>
      <c r="G1842">
        <f t="shared" si="84"/>
        <v>16</v>
      </c>
      <c r="H1842">
        <f t="shared" si="85"/>
        <v>36</v>
      </c>
      <c r="I1842" s="2">
        <f t="shared" si="86"/>
        <v>44.444444444444443</v>
      </c>
    </row>
    <row r="1843" spans="1:9" x14ac:dyDescent="0.3">
      <c r="A1843">
        <v>743</v>
      </c>
      <c r="B1843" t="s">
        <v>106</v>
      </c>
      <c r="C1843" s="2">
        <v>14</v>
      </c>
      <c r="D1843" s="2">
        <v>23</v>
      </c>
      <c r="E1843">
        <v>2</v>
      </c>
      <c r="F1843">
        <v>43</v>
      </c>
      <c r="G1843">
        <f t="shared" si="84"/>
        <v>18</v>
      </c>
      <c r="H1843">
        <f t="shared" si="85"/>
        <v>46</v>
      </c>
      <c r="I1843" s="2">
        <f t="shared" si="86"/>
        <v>39.130434782608695</v>
      </c>
    </row>
    <row r="1844" spans="1:9" x14ac:dyDescent="0.3">
      <c r="A1844">
        <v>744</v>
      </c>
      <c r="B1844" t="s">
        <v>71</v>
      </c>
      <c r="C1844" s="2">
        <v>10</v>
      </c>
      <c r="D1844" s="2">
        <v>18</v>
      </c>
      <c r="E1844">
        <v>1</v>
      </c>
      <c r="F1844">
        <v>57</v>
      </c>
      <c r="G1844">
        <f t="shared" si="84"/>
        <v>8</v>
      </c>
      <c r="H1844">
        <f t="shared" si="85"/>
        <v>18</v>
      </c>
      <c r="I1844" s="2">
        <f t="shared" si="86"/>
        <v>44.444444444444443</v>
      </c>
    </row>
    <row r="1845" spans="1:9" x14ac:dyDescent="0.3">
      <c r="A1845">
        <v>744</v>
      </c>
      <c r="B1845" t="s">
        <v>58</v>
      </c>
      <c r="C1845" s="2">
        <v>17</v>
      </c>
      <c r="D1845" s="2">
        <v>29</v>
      </c>
      <c r="E1845">
        <v>2</v>
      </c>
      <c r="F1845">
        <v>10</v>
      </c>
      <c r="G1845">
        <f t="shared" si="84"/>
        <v>24</v>
      </c>
      <c r="H1845">
        <f t="shared" si="85"/>
        <v>58</v>
      </c>
      <c r="I1845" s="2">
        <f t="shared" si="86"/>
        <v>41.379310344827587</v>
      </c>
    </row>
    <row r="1846" spans="1:9" x14ac:dyDescent="0.3">
      <c r="A1846">
        <v>745</v>
      </c>
      <c r="B1846" t="s">
        <v>41</v>
      </c>
      <c r="C1846" s="2">
        <v>21</v>
      </c>
      <c r="D1846" s="2">
        <v>35</v>
      </c>
      <c r="E1846">
        <v>3</v>
      </c>
      <c r="F1846">
        <v>34</v>
      </c>
      <c r="G1846">
        <f t="shared" si="84"/>
        <v>42</v>
      </c>
      <c r="H1846">
        <f t="shared" si="85"/>
        <v>105</v>
      </c>
      <c r="I1846" s="2">
        <f t="shared" si="86"/>
        <v>40</v>
      </c>
    </row>
    <row r="1847" spans="1:9" x14ac:dyDescent="0.3">
      <c r="A1847">
        <v>745</v>
      </c>
      <c r="B1847" t="s">
        <v>18</v>
      </c>
      <c r="C1847" s="2">
        <v>14</v>
      </c>
      <c r="D1847" s="2">
        <v>24</v>
      </c>
      <c r="E1847">
        <v>2</v>
      </c>
      <c r="F1847">
        <v>9</v>
      </c>
      <c r="G1847">
        <f t="shared" si="84"/>
        <v>20</v>
      </c>
      <c r="H1847">
        <f t="shared" si="85"/>
        <v>48</v>
      </c>
      <c r="I1847" s="2">
        <f t="shared" si="86"/>
        <v>41.666666666666671</v>
      </c>
    </row>
    <row r="1848" spans="1:9" x14ac:dyDescent="0.3">
      <c r="A1848">
        <v>745</v>
      </c>
      <c r="B1848" t="s">
        <v>81</v>
      </c>
      <c r="C1848" s="2">
        <v>15</v>
      </c>
      <c r="D1848" s="2">
        <v>25</v>
      </c>
      <c r="E1848">
        <v>2</v>
      </c>
      <c r="F1848">
        <v>23</v>
      </c>
      <c r="G1848">
        <f t="shared" si="84"/>
        <v>20</v>
      </c>
      <c r="H1848">
        <f t="shared" si="85"/>
        <v>50</v>
      </c>
      <c r="I1848" s="2">
        <f t="shared" si="86"/>
        <v>40</v>
      </c>
    </row>
    <row r="1849" spans="1:9" x14ac:dyDescent="0.3">
      <c r="A1849">
        <v>745</v>
      </c>
      <c r="B1849" t="s">
        <v>102</v>
      </c>
      <c r="C1849" s="2">
        <v>16</v>
      </c>
      <c r="D1849" s="2">
        <v>27</v>
      </c>
      <c r="E1849">
        <v>3</v>
      </c>
      <c r="F1849">
        <v>7</v>
      </c>
      <c r="G1849">
        <f t="shared" si="84"/>
        <v>33</v>
      </c>
      <c r="H1849">
        <f t="shared" si="85"/>
        <v>81</v>
      </c>
      <c r="I1849" s="2">
        <f t="shared" si="86"/>
        <v>40.74074074074074</v>
      </c>
    </row>
    <row r="1850" spans="1:9" x14ac:dyDescent="0.3">
      <c r="A1850">
        <v>746</v>
      </c>
      <c r="B1850" t="s">
        <v>41</v>
      </c>
      <c r="C1850" s="2">
        <v>21</v>
      </c>
      <c r="D1850" s="2">
        <v>35</v>
      </c>
      <c r="E1850">
        <v>3</v>
      </c>
      <c r="F1850">
        <v>34</v>
      </c>
      <c r="G1850">
        <f t="shared" si="84"/>
        <v>42</v>
      </c>
      <c r="H1850">
        <f t="shared" si="85"/>
        <v>105</v>
      </c>
      <c r="I1850" s="2">
        <f t="shared" si="86"/>
        <v>40</v>
      </c>
    </row>
    <row r="1851" spans="1:9" x14ac:dyDescent="0.3">
      <c r="A1851">
        <v>746</v>
      </c>
      <c r="B1851" t="s">
        <v>45</v>
      </c>
      <c r="C1851" s="2">
        <v>19</v>
      </c>
      <c r="D1851" s="2">
        <v>32</v>
      </c>
      <c r="E1851">
        <v>3</v>
      </c>
      <c r="F1851">
        <v>43</v>
      </c>
      <c r="G1851">
        <f t="shared" si="84"/>
        <v>39</v>
      </c>
      <c r="H1851">
        <f t="shared" si="85"/>
        <v>96</v>
      </c>
      <c r="I1851" s="2">
        <f t="shared" si="86"/>
        <v>40.625</v>
      </c>
    </row>
    <row r="1852" spans="1:9" x14ac:dyDescent="0.3">
      <c r="A1852">
        <v>747</v>
      </c>
      <c r="B1852" t="s">
        <v>81</v>
      </c>
      <c r="C1852" s="2">
        <v>15</v>
      </c>
      <c r="D1852" s="2">
        <v>25</v>
      </c>
      <c r="E1852">
        <v>1</v>
      </c>
      <c r="F1852">
        <v>28</v>
      </c>
      <c r="G1852">
        <f t="shared" si="84"/>
        <v>10</v>
      </c>
      <c r="H1852">
        <f t="shared" si="85"/>
        <v>25</v>
      </c>
      <c r="I1852" s="2">
        <f t="shared" si="86"/>
        <v>40</v>
      </c>
    </row>
    <row r="1853" spans="1:9" x14ac:dyDescent="0.3">
      <c r="A1853">
        <v>748</v>
      </c>
      <c r="B1853" t="s">
        <v>45</v>
      </c>
      <c r="C1853" s="2">
        <v>19</v>
      </c>
      <c r="D1853" s="2">
        <v>32</v>
      </c>
      <c r="E1853">
        <v>1</v>
      </c>
      <c r="F1853">
        <v>5</v>
      </c>
      <c r="G1853">
        <f t="shared" si="84"/>
        <v>13</v>
      </c>
      <c r="H1853">
        <f t="shared" si="85"/>
        <v>32</v>
      </c>
      <c r="I1853" s="2">
        <f t="shared" si="86"/>
        <v>40.625</v>
      </c>
    </row>
    <row r="1854" spans="1:9" x14ac:dyDescent="0.3">
      <c r="A1854">
        <v>748</v>
      </c>
      <c r="B1854" t="s">
        <v>74</v>
      </c>
      <c r="C1854" s="2">
        <v>15</v>
      </c>
      <c r="D1854" s="2">
        <v>26</v>
      </c>
      <c r="E1854">
        <v>3</v>
      </c>
      <c r="F1854">
        <v>32</v>
      </c>
      <c r="G1854">
        <f t="shared" si="84"/>
        <v>33</v>
      </c>
      <c r="H1854">
        <f t="shared" si="85"/>
        <v>78</v>
      </c>
      <c r="I1854" s="2">
        <f t="shared" si="86"/>
        <v>42.307692307692307</v>
      </c>
    </row>
    <row r="1855" spans="1:9" x14ac:dyDescent="0.3">
      <c r="A1855">
        <v>749</v>
      </c>
      <c r="B1855" t="s">
        <v>41</v>
      </c>
      <c r="C1855" s="2">
        <v>21</v>
      </c>
      <c r="D1855" s="2">
        <v>35</v>
      </c>
      <c r="E1855">
        <v>2</v>
      </c>
      <c r="F1855">
        <v>8</v>
      </c>
      <c r="G1855">
        <f t="shared" si="84"/>
        <v>28</v>
      </c>
      <c r="H1855">
        <f t="shared" si="85"/>
        <v>70</v>
      </c>
      <c r="I1855" s="2">
        <f t="shared" si="86"/>
        <v>40</v>
      </c>
    </row>
    <row r="1856" spans="1:9" x14ac:dyDescent="0.3">
      <c r="A1856">
        <v>750</v>
      </c>
      <c r="B1856" t="s">
        <v>24</v>
      </c>
      <c r="C1856" s="2">
        <v>19</v>
      </c>
      <c r="D1856" s="2">
        <v>31</v>
      </c>
      <c r="E1856">
        <v>3</v>
      </c>
      <c r="F1856">
        <v>47</v>
      </c>
      <c r="G1856">
        <f t="shared" si="84"/>
        <v>36</v>
      </c>
      <c r="H1856">
        <f t="shared" si="85"/>
        <v>93</v>
      </c>
      <c r="I1856" s="2">
        <f t="shared" si="86"/>
        <v>38.70967741935484</v>
      </c>
    </row>
    <row r="1857" spans="1:9" x14ac:dyDescent="0.3">
      <c r="A1857">
        <v>750</v>
      </c>
      <c r="B1857" t="s">
        <v>74</v>
      </c>
      <c r="C1857" s="2">
        <v>15</v>
      </c>
      <c r="D1857" s="2">
        <v>26</v>
      </c>
      <c r="E1857">
        <v>1</v>
      </c>
      <c r="F1857">
        <v>39</v>
      </c>
      <c r="G1857">
        <f t="shared" si="84"/>
        <v>11</v>
      </c>
      <c r="H1857">
        <f t="shared" si="85"/>
        <v>26</v>
      </c>
      <c r="I1857" s="2">
        <f t="shared" si="86"/>
        <v>42.307692307692307</v>
      </c>
    </row>
    <row r="1858" spans="1:9" x14ac:dyDescent="0.3">
      <c r="A1858">
        <v>751</v>
      </c>
      <c r="B1858" t="s">
        <v>58</v>
      </c>
      <c r="C1858" s="2">
        <v>17</v>
      </c>
      <c r="D1858" s="2">
        <v>29</v>
      </c>
      <c r="E1858">
        <v>1</v>
      </c>
      <c r="F1858">
        <v>37</v>
      </c>
      <c r="G1858">
        <f t="shared" ref="G1858:G1903" si="87">SUM(D1858-C1858)*E1858</f>
        <v>12</v>
      </c>
      <c r="H1858">
        <f t="shared" ref="H1858:H1903" si="88">(D1858*E1858)</f>
        <v>29</v>
      </c>
      <c r="I1858" s="2">
        <f t="shared" ref="I1858:I1903" si="89">(G1858/H1858*100)</f>
        <v>41.379310344827587</v>
      </c>
    </row>
    <row r="1859" spans="1:9" x14ac:dyDescent="0.3">
      <c r="A1859">
        <v>751</v>
      </c>
      <c r="B1859" t="s">
        <v>81</v>
      </c>
      <c r="C1859" s="2">
        <v>15</v>
      </c>
      <c r="D1859" s="2">
        <v>25</v>
      </c>
      <c r="E1859">
        <v>3</v>
      </c>
      <c r="F1859">
        <v>31</v>
      </c>
      <c r="G1859">
        <f t="shared" si="87"/>
        <v>30</v>
      </c>
      <c r="H1859">
        <f t="shared" si="88"/>
        <v>75</v>
      </c>
      <c r="I1859" s="2">
        <f t="shared" si="89"/>
        <v>40</v>
      </c>
    </row>
    <row r="1860" spans="1:9" x14ac:dyDescent="0.3">
      <c r="A1860">
        <v>751</v>
      </c>
      <c r="B1860" t="s">
        <v>47</v>
      </c>
      <c r="C1860" s="2">
        <v>13</v>
      </c>
      <c r="D1860" s="2">
        <v>22</v>
      </c>
      <c r="E1860">
        <v>3</v>
      </c>
      <c r="F1860">
        <v>19</v>
      </c>
      <c r="G1860">
        <f t="shared" si="87"/>
        <v>27</v>
      </c>
      <c r="H1860">
        <f t="shared" si="88"/>
        <v>66</v>
      </c>
      <c r="I1860" s="2">
        <f t="shared" si="89"/>
        <v>40.909090909090914</v>
      </c>
    </row>
    <row r="1861" spans="1:9" x14ac:dyDescent="0.3">
      <c r="A1861">
        <v>752</v>
      </c>
      <c r="B1861" t="s">
        <v>50</v>
      </c>
      <c r="C1861" s="2">
        <v>18</v>
      </c>
      <c r="D1861" s="2">
        <v>30</v>
      </c>
      <c r="E1861">
        <v>2</v>
      </c>
      <c r="F1861">
        <v>30</v>
      </c>
      <c r="G1861">
        <f t="shared" si="87"/>
        <v>24</v>
      </c>
      <c r="H1861">
        <f t="shared" si="88"/>
        <v>60</v>
      </c>
      <c r="I1861" s="2">
        <f t="shared" si="89"/>
        <v>40</v>
      </c>
    </row>
    <row r="1862" spans="1:9" x14ac:dyDescent="0.3">
      <c r="A1862">
        <v>753</v>
      </c>
      <c r="B1862" t="s">
        <v>45</v>
      </c>
      <c r="C1862" s="2">
        <v>19</v>
      </c>
      <c r="D1862" s="2">
        <v>32</v>
      </c>
      <c r="E1862">
        <v>1</v>
      </c>
      <c r="F1862">
        <v>35</v>
      </c>
      <c r="G1862">
        <f t="shared" si="87"/>
        <v>13</v>
      </c>
      <c r="H1862">
        <f t="shared" si="88"/>
        <v>32</v>
      </c>
      <c r="I1862" s="2">
        <f t="shared" si="89"/>
        <v>40.625</v>
      </c>
    </row>
    <row r="1863" spans="1:9" x14ac:dyDescent="0.3">
      <c r="A1863">
        <v>753</v>
      </c>
      <c r="B1863" t="s">
        <v>106</v>
      </c>
      <c r="C1863" s="2">
        <v>14</v>
      </c>
      <c r="D1863" s="2">
        <v>23</v>
      </c>
      <c r="E1863">
        <v>1</v>
      </c>
      <c r="F1863">
        <v>23</v>
      </c>
      <c r="G1863">
        <f t="shared" si="87"/>
        <v>9</v>
      </c>
      <c r="H1863">
        <f t="shared" si="88"/>
        <v>23</v>
      </c>
      <c r="I1863" s="2">
        <f t="shared" si="89"/>
        <v>39.130434782608695</v>
      </c>
    </row>
    <row r="1864" spans="1:9" x14ac:dyDescent="0.3">
      <c r="A1864">
        <v>753</v>
      </c>
      <c r="B1864" t="s">
        <v>18</v>
      </c>
      <c r="C1864" s="2">
        <v>14</v>
      </c>
      <c r="D1864" s="2">
        <v>24</v>
      </c>
      <c r="E1864">
        <v>3</v>
      </c>
      <c r="F1864">
        <v>24</v>
      </c>
      <c r="G1864">
        <f t="shared" si="87"/>
        <v>30</v>
      </c>
      <c r="H1864">
        <f t="shared" si="88"/>
        <v>72</v>
      </c>
      <c r="I1864" s="2">
        <f t="shared" si="89"/>
        <v>41.666666666666671</v>
      </c>
    </row>
    <row r="1865" spans="1:9" x14ac:dyDescent="0.3">
      <c r="A1865">
        <v>753</v>
      </c>
      <c r="B1865" t="s">
        <v>93</v>
      </c>
      <c r="C1865" s="2">
        <v>22</v>
      </c>
      <c r="D1865" s="2">
        <v>36</v>
      </c>
      <c r="E1865">
        <v>1</v>
      </c>
      <c r="F1865">
        <v>46</v>
      </c>
      <c r="G1865">
        <f t="shared" si="87"/>
        <v>14</v>
      </c>
      <c r="H1865">
        <f t="shared" si="88"/>
        <v>36</v>
      </c>
      <c r="I1865" s="2">
        <f t="shared" si="89"/>
        <v>38.888888888888893</v>
      </c>
    </row>
    <row r="1866" spans="1:9" x14ac:dyDescent="0.3">
      <c r="A1866">
        <v>754</v>
      </c>
      <c r="B1866" t="s">
        <v>18</v>
      </c>
      <c r="C1866" s="2">
        <v>14</v>
      </c>
      <c r="D1866" s="2">
        <v>24</v>
      </c>
      <c r="E1866">
        <v>3</v>
      </c>
      <c r="F1866">
        <v>26</v>
      </c>
      <c r="G1866">
        <f t="shared" si="87"/>
        <v>30</v>
      </c>
      <c r="H1866">
        <f t="shared" si="88"/>
        <v>72</v>
      </c>
      <c r="I1866" s="2">
        <f t="shared" si="89"/>
        <v>41.666666666666671</v>
      </c>
    </row>
    <row r="1867" spans="1:9" x14ac:dyDescent="0.3">
      <c r="A1867">
        <v>754</v>
      </c>
      <c r="B1867" t="s">
        <v>102</v>
      </c>
      <c r="C1867" s="2">
        <v>16</v>
      </c>
      <c r="D1867" s="2">
        <v>27</v>
      </c>
      <c r="E1867">
        <v>3</v>
      </c>
      <c r="F1867">
        <v>11</v>
      </c>
      <c r="G1867">
        <f t="shared" si="87"/>
        <v>33</v>
      </c>
      <c r="H1867">
        <f t="shared" si="88"/>
        <v>81</v>
      </c>
      <c r="I1867" s="2">
        <f t="shared" si="89"/>
        <v>40.74074074074074</v>
      </c>
    </row>
    <row r="1868" spans="1:9" x14ac:dyDescent="0.3">
      <c r="A1868">
        <v>754</v>
      </c>
      <c r="B1868" t="s">
        <v>55</v>
      </c>
      <c r="C1868" s="2">
        <v>16</v>
      </c>
      <c r="D1868" s="2">
        <v>28</v>
      </c>
      <c r="E1868">
        <v>3</v>
      </c>
      <c r="F1868">
        <v>52</v>
      </c>
      <c r="G1868">
        <f t="shared" si="87"/>
        <v>36</v>
      </c>
      <c r="H1868">
        <f t="shared" si="88"/>
        <v>84</v>
      </c>
      <c r="I1868" s="2">
        <f t="shared" si="89"/>
        <v>42.857142857142854</v>
      </c>
    </row>
    <row r="1869" spans="1:9" x14ac:dyDescent="0.3">
      <c r="A1869">
        <v>755</v>
      </c>
      <c r="B1869" t="s">
        <v>90</v>
      </c>
      <c r="C1869" s="2">
        <v>13</v>
      </c>
      <c r="D1869" s="2">
        <v>21</v>
      </c>
      <c r="E1869">
        <v>1</v>
      </c>
      <c r="F1869">
        <v>6</v>
      </c>
      <c r="G1869">
        <f t="shared" si="87"/>
        <v>8</v>
      </c>
      <c r="H1869">
        <f t="shared" si="88"/>
        <v>21</v>
      </c>
      <c r="I1869" s="2">
        <f t="shared" si="89"/>
        <v>38.095238095238095</v>
      </c>
    </row>
    <row r="1870" spans="1:9" x14ac:dyDescent="0.3">
      <c r="A1870">
        <v>755</v>
      </c>
      <c r="B1870" t="s">
        <v>81</v>
      </c>
      <c r="C1870" s="2">
        <v>15</v>
      </c>
      <c r="D1870" s="2">
        <v>25</v>
      </c>
      <c r="E1870">
        <v>3</v>
      </c>
      <c r="F1870">
        <v>37</v>
      </c>
      <c r="G1870">
        <f t="shared" si="87"/>
        <v>30</v>
      </c>
      <c r="H1870">
        <f t="shared" si="88"/>
        <v>75</v>
      </c>
      <c r="I1870" s="2">
        <f t="shared" si="89"/>
        <v>40</v>
      </c>
    </row>
    <row r="1871" spans="1:9" x14ac:dyDescent="0.3">
      <c r="A1871">
        <v>755</v>
      </c>
      <c r="B1871" t="s">
        <v>38</v>
      </c>
      <c r="C1871" s="2">
        <v>11</v>
      </c>
      <c r="D1871" s="2">
        <v>19</v>
      </c>
      <c r="E1871">
        <v>3</v>
      </c>
      <c r="F1871">
        <v>46</v>
      </c>
      <c r="G1871">
        <f t="shared" si="87"/>
        <v>24</v>
      </c>
      <c r="H1871">
        <f t="shared" si="88"/>
        <v>57</v>
      </c>
      <c r="I1871" s="2">
        <f t="shared" si="89"/>
        <v>42.105263157894733</v>
      </c>
    </row>
    <row r="1872" spans="1:9" x14ac:dyDescent="0.3">
      <c r="A1872">
        <v>755</v>
      </c>
      <c r="B1872" t="s">
        <v>58</v>
      </c>
      <c r="C1872" s="2">
        <v>17</v>
      </c>
      <c r="D1872" s="2">
        <v>29</v>
      </c>
      <c r="E1872">
        <v>2</v>
      </c>
      <c r="F1872">
        <v>20</v>
      </c>
      <c r="G1872">
        <f t="shared" si="87"/>
        <v>24</v>
      </c>
      <c r="H1872">
        <f t="shared" si="88"/>
        <v>58</v>
      </c>
      <c r="I1872" s="2">
        <f t="shared" si="89"/>
        <v>41.379310344827587</v>
      </c>
    </row>
    <row r="1873" spans="1:9" x14ac:dyDescent="0.3">
      <c r="A1873">
        <v>756</v>
      </c>
      <c r="B1873" t="s">
        <v>24</v>
      </c>
      <c r="C1873" s="2">
        <v>19</v>
      </c>
      <c r="D1873" s="2">
        <v>31</v>
      </c>
      <c r="E1873">
        <v>1</v>
      </c>
      <c r="F1873">
        <v>21</v>
      </c>
      <c r="G1873">
        <f t="shared" si="87"/>
        <v>12</v>
      </c>
      <c r="H1873">
        <f t="shared" si="88"/>
        <v>31</v>
      </c>
      <c r="I1873" s="2">
        <f t="shared" si="89"/>
        <v>38.70967741935484</v>
      </c>
    </row>
    <row r="1874" spans="1:9" x14ac:dyDescent="0.3">
      <c r="A1874">
        <v>756</v>
      </c>
      <c r="B1874" t="s">
        <v>38</v>
      </c>
      <c r="C1874" s="2">
        <v>11</v>
      </c>
      <c r="D1874" s="2">
        <v>19</v>
      </c>
      <c r="E1874">
        <v>1</v>
      </c>
      <c r="F1874">
        <v>13</v>
      </c>
      <c r="G1874">
        <f t="shared" si="87"/>
        <v>8</v>
      </c>
      <c r="H1874">
        <f t="shared" si="88"/>
        <v>19</v>
      </c>
      <c r="I1874" s="2">
        <f t="shared" si="89"/>
        <v>42.105263157894733</v>
      </c>
    </row>
    <row r="1875" spans="1:9" x14ac:dyDescent="0.3">
      <c r="A1875">
        <v>757</v>
      </c>
      <c r="B1875" t="s">
        <v>50</v>
      </c>
      <c r="C1875" s="2">
        <v>18</v>
      </c>
      <c r="D1875" s="2">
        <v>30</v>
      </c>
      <c r="E1875">
        <v>2</v>
      </c>
      <c r="F1875">
        <v>40</v>
      </c>
      <c r="G1875">
        <f t="shared" si="87"/>
        <v>24</v>
      </c>
      <c r="H1875">
        <f t="shared" si="88"/>
        <v>60</v>
      </c>
      <c r="I1875" s="2">
        <f t="shared" si="89"/>
        <v>40</v>
      </c>
    </row>
    <row r="1876" spans="1:9" x14ac:dyDescent="0.3">
      <c r="A1876">
        <v>758</v>
      </c>
      <c r="B1876" t="s">
        <v>50</v>
      </c>
      <c r="C1876" s="2">
        <v>18</v>
      </c>
      <c r="D1876" s="2">
        <v>30</v>
      </c>
      <c r="E1876">
        <v>1</v>
      </c>
      <c r="F1876">
        <v>32</v>
      </c>
      <c r="G1876">
        <f t="shared" si="87"/>
        <v>12</v>
      </c>
      <c r="H1876">
        <f t="shared" si="88"/>
        <v>30</v>
      </c>
      <c r="I1876" s="2">
        <f t="shared" si="89"/>
        <v>40</v>
      </c>
    </row>
    <row r="1877" spans="1:9" x14ac:dyDescent="0.3">
      <c r="A1877">
        <v>758</v>
      </c>
      <c r="B1877" t="s">
        <v>47</v>
      </c>
      <c r="C1877" s="2">
        <v>13</v>
      </c>
      <c r="D1877" s="2">
        <v>22</v>
      </c>
      <c r="E1877">
        <v>1</v>
      </c>
      <c r="F1877">
        <v>9</v>
      </c>
      <c r="G1877">
        <f t="shared" si="87"/>
        <v>9</v>
      </c>
      <c r="H1877">
        <f t="shared" si="88"/>
        <v>22</v>
      </c>
      <c r="I1877" s="2">
        <f t="shared" si="89"/>
        <v>40.909090909090914</v>
      </c>
    </row>
    <row r="1878" spans="1:9" x14ac:dyDescent="0.3">
      <c r="A1878">
        <v>759</v>
      </c>
      <c r="B1878" t="s">
        <v>34</v>
      </c>
      <c r="C1878" s="2">
        <v>20</v>
      </c>
      <c r="D1878" s="2">
        <v>33</v>
      </c>
      <c r="E1878">
        <v>3</v>
      </c>
      <c r="F1878">
        <v>48</v>
      </c>
      <c r="G1878">
        <f t="shared" si="87"/>
        <v>39</v>
      </c>
      <c r="H1878">
        <f t="shared" si="88"/>
        <v>99</v>
      </c>
      <c r="I1878" s="2">
        <f t="shared" si="89"/>
        <v>39.393939393939391</v>
      </c>
    </row>
    <row r="1879" spans="1:9" x14ac:dyDescent="0.3">
      <c r="A1879">
        <v>759</v>
      </c>
      <c r="B1879" t="s">
        <v>102</v>
      </c>
      <c r="C1879" s="2">
        <v>16</v>
      </c>
      <c r="D1879" s="2">
        <v>27</v>
      </c>
      <c r="E1879">
        <v>3</v>
      </c>
      <c r="F1879">
        <v>51</v>
      </c>
      <c r="G1879">
        <f t="shared" si="87"/>
        <v>33</v>
      </c>
      <c r="H1879">
        <f t="shared" si="88"/>
        <v>81</v>
      </c>
      <c r="I1879" s="2">
        <f t="shared" si="89"/>
        <v>40.74074074074074</v>
      </c>
    </row>
    <row r="1880" spans="1:9" x14ac:dyDescent="0.3">
      <c r="A1880">
        <v>759</v>
      </c>
      <c r="B1880" t="s">
        <v>81</v>
      </c>
      <c r="C1880" s="2">
        <v>15</v>
      </c>
      <c r="D1880" s="2">
        <v>25</v>
      </c>
      <c r="E1880">
        <v>3</v>
      </c>
      <c r="F1880">
        <v>41</v>
      </c>
      <c r="G1880">
        <f t="shared" si="87"/>
        <v>30</v>
      </c>
      <c r="H1880">
        <f t="shared" si="88"/>
        <v>75</v>
      </c>
      <c r="I1880" s="2">
        <f t="shared" si="89"/>
        <v>40</v>
      </c>
    </row>
    <row r="1881" spans="1:9" x14ac:dyDescent="0.3">
      <c r="A1881">
        <v>759</v>
      </c>
      <c r="B1881" t="s">
        <v>58</v>
      </c>
      <c r="C1881" s="2">
        <v>17</v>
      </c>
      <c r="D1881" s="2">
        <v>29</v>
      </c>
      <c r="E1881">
        <v>3</v>
      </c>
      <c r="F1881">
        <v>56</v>
      </c>
      <c r="G1881">
        <f t="shared" si="87"/>
        <v>36</v>
      </c>
      <c r="H1881">
        <f t="shared" si="88"/>
        <v>87</v>
      </c>
      <c r="I1881" s="2">
        <f t="shared" si="89"/>
        <v>41.379310344827587</v>
      </c>
    </row>
    <row r="1882" spans="1:9" x14ac:dyDescent="0.3">
      <c r="A1882">
        <v>760</v>
      </c>
      <c r="B1882" t="s">
        <v>41</v>
      </c>
      <c r="C1882" s="2">
        <v>21</v>
      </c>
      <c r="D1882" s="2">
        <v>35</v>
      </c>
      <c r="E1882">
        <v>3</v>
      </c>
      <c r="F1882">
        <v>20</v>
      </c>
      <c r="G1882">
        <f t="shared" si="87"/>
        <v>42</v>
      </c>
      <c r="H1882">
        <f t="shared" si="88"/>
        <v>105</v>
      </c>
      <c r="I1882" s="2">
        <f t="shared" si="89"/>
        <v>40</v>
      </c>
    </row>
    <row r="1883" spans="1:9" x14ac:dyDescent="0.3">
      <c r="A1883">
        <v>761</v>
      </c>
      <c r="B1883" t="s">
        <v>18</v>
      </c>
      <c r="C1883" s="2">
        <v>14</v>
      </c>
      <c r="D1883" s="2">
        <v>24</v>
      </c>
      <c r="E1883">
        <v>3</v>
      </c>
      <c r="F1883">
        <v>54</v>
      </c>
      <c r="G1883">
        <f t="shared" si="87"/>
        <v>30</v>
      </c>
      <c r="H1883">
        <f t="shared" si="88"/>
        <v>72</v>
      </c>
      <c r="I1883" s="2">
        <f t="shared" si="89"/>
        <v>41.666666666666671</v>
      </c>
    </row>
    <row r="1884" spans="1:9" x14ac:dyDescent="0.3">
      <c r="A1884">
        <v>761</v>
      </c>
      <c r="B1884" t="s">
        <v>55</v>
      </c>
      <c r="C1884" s="2">
        <v>16</v>
      </c>
      <c r="D1884" s="2">
        <v>28</v>
      </c>
      <c r="E1884">
        <v>2</v>
      </c>
      <c r="F1884">
        <v>20</v>
      </c>
      <c r="G1884">
        <f t="shared" si="87"/>
        <v>24</v>
      </c>
      <c r="H1884">
        <f t="shared" si="88"/>
        <v>56</v>
      </c>
      <c r="I1884" s="2">
        <f t="shared" si="89"/>
        <v>42.857142857142854</v>
      </c>
    </row>
    <row r="1885" spans="1:9" x14ac:dyDescent="0.3">
      <c r="A1885">
        <v>761</v>
      </c>
      <c r="B1885" t="s">
        <v>106</v>
      </c>
      <c r="C1885" s="2">
        <v>14</v>
      </c>
      <c r="D1885" s="2">
        <v>23</v>
      </c>
      <c r="E1885">
        <v>2</v>
      </c>
      <c r="F1885">
        <v>28</v>
      </c>
      <c r="G1885">
        <f t="shared" si="87"/>
        <v>18</v>
      </c>
      <c r="H1885">
        <f t="shared" si="88"/>
        <v>46</v>
      </c>
      <c r="I1885" s="2">
        <f t="shared" si="89"/>
        <v>39.130434782608695</v>
      </c>
    </row>
    <row r="1886" spans="1:9" x14ac:dyDescent="0.3">
      <c r="A1886">
        <v>762</v>
      </c>
      <c r="B1886" t="s">
        <v>90</v>
      </c>
      <c r="C1886" s="2">
        <v>13</v>
      </c>
      <c r="D1886" s="2">
        <v>21</v>
      </c>
      <c r="E1886">
        <v>1</v>
      </c>
      <c r="F1886">
        <v>20</v>
      </c>
      <c r="G1886">
        <f t="shared" si="87"/>
        <v>8</v>
      </c>
      <c r="H1886">
        <f t="shared" si="88"/>
        <v>21</v>
      </c>
      <c r="I1886" s="2">
        <f t="shared" si="89"/>
        <v>38.095238095238095</v>
      </c>
    </row>
    <row r="1887" spans="1:9" x14ac:dyDescent="0.3">
      <c r="A1887">
        <v>762</v>
      </c>
      <c r="B1887" t="s">
        <v>74</v>
      </c>
      <c r="C1887" s="2">
        <v>15</v>
      </c>
      <c r="D1887" s="2">
        <v>26</v>
      </c>
      <c r="E1887">
        <v>3</v>
      </c>
      <c r="F1887">
        <v>9</v>
      </c>
      <c r="G1887">
        <f t="shared" si="87"/>
        <v>33</v>
      </c>
      <c r="H1887">
        <f t="shared" si="88"/>
        <v>78</v>
      </c>
      <c r="I1887" s="2">
        <f t="shared" si="89"/>
        <v>42.307692307692307</v>
      </c>
    </row>
    <row r="1888" spans="1:9" x14ac:dyDescent="0.3">
      <c r="A1888">
        <v>763</v>
      </c>
      <c r="B1888" t="s">
        <v>34</v>
      </c>
      <c r="C1888" s="2">
        <v>20</v>
      </c>
      <c r="D1888" s="2">
        <v>33</v>
      </c>
      <c r="E1888">
        <v>2</v>
      </c>
      <c r="F1888">
        <v>14</v>
      </c>
      <c r="G1888">
        <f t="shared" si="87"/>
        <v>26</v>
      </c>
      <c r="H1888">
        <f t="shared" si="88"/>
        <v>66</v>
      </c>
      <c r="I1888" s="2">
        <f t="shared" si="89"/>
        <v>39.393939393939391</v>
      </c>
    </row>
    <row r="1889" spans="1:9" x14ac:dyDescent="0.3">
      <c r="A1889">
        <v>763</v>
      </c>
      <c r="B1889" t="s">
        <v>38</v>
      </c>
      <c r="C1889" s="2">
        <v>11</v>
      </c>
      <c r="D1889" s="2">
        <v>19</v>
      </c>
      <c r="E1889">
        <v>2</v>
      </c>
      <c r="F1889">
        <v>18</v>
      </c>
      <c r="G1889">
        <f t="shared" si="87"/>
        <v>16</v>
      </c>
      <c r="H1889">
        <f t="shared" si="88"/>
        <v>38</v>
      </c>
      <c r="I1889" s="2">
        <f t="shared" si="89"/>
        <v>42.105263157894733</v>
      </c>
    </row>
    <row r="1890" spans="1:9" x14ac:dyDescent="0.3">
      <c r="A1890">
        <v>764</v>
      </c>
      <c r="B1890" t="s">
        <v>102</v>
      </c>
      <c r="C1890" s="2">
        <v>16</v>
      </c>
      <c r="D1890" s="2">
        <v>27</v>
      </c>
      <c r="E1890">
        <v>1</v>
      </c>
      <c r="F1890">
        <v>53</v>
      </c>
      <c r="G1890">
        <f t="shared" si="87"/>
        <v>11</v>
      </c>
      <c r="H1890">
        <f t="shared" si="88"/>
        <v>27</v>
      </c>
      <c r="I1890" s="2">
        <f t="shared" si="89"/>
        <v>40.74074074074074</v>
      </c>
    </row>
    <row r="1891" spans="1:9" x14ac:dyDescent="0.3">
      <c r="A1891">
        <v>764</v>
      </c>
      <c r="B1891" t="s">
        <v>53</v>
      </c>
      <c r="C1891" s="2">
        <v>20</v>
      </c>
      <c r="D1891" s="2">
        <v>34</v>
      </c>
      <c r="E1891">
        <v>1</v>
      </c>
      <c r="F1891">
        <v>24</v>
      </c>
      <c r="G1891">
        <f t="shared" si="87"/>
        <v>14</v>
      </c>
      <c r="H1891">
        <f t="shared" si="88"/>
        <v>34</v>
      </c>
      <c r="I1891" s="2">
        <f t="shared" si="89"/>
        <v>41.17647058823529</v>
      </c>
    </row>
    <row r="1892" spans="1:9" x14ac:dyDescent="0.3">
      <c r="A1892">
        <v>764</v>
      </c>
      <c r="B1892" t="s">
        <v>18</v>
      </c>
      <c r="C1892" s="2">
        <v>14</v>
      </c>
      <c r="D1892" s="2">
        <v>24</v>
      </c>
      <c r="E1892">
        <v>1</v>
      </c>
      <c r="F1892">
        <v>35</v>
      </c>
      <c r="G1892">
        <f t="shared" si="87"/>
        <v>10</v>
      </c>
      <c r="H1892">
        <f t="shared" si="88"/>
        <v>24</v>
      </c>
      <c r="I1892" s="2">
        <f t="shared" si="89"/>
        <v>41.666666666666671</v>
      </c>
    </row>
    <row r="1893" spans="1:9" x14ac:dyDescent="0.3">
      <c r="A1893">
        <v>765</v>
      </c>
      <c r="B1893" t="s">
        <v>74</v>
      </c>
      <c r="C1893" s="2">
        <v>15</v>
      </c>
      <c r="D1893" s="2">
        <v>26</v>
      </c>
      <c r="E1893">
        <v>3</v>
      </c>
      <c r="F1893">
        <v>55</v>
      </c>
      <c r="G1893">
        <f t="shared" si="87"/>
        <v>33</v>
      </c>
      <c r="H1893">
        <f t="shared" si="88"/>
        <v>78</v>
      </c>
      <c r="I1893" s="2">
        <f t="shared" si="89"/>
        <v>42.307692307692307</v>
      </c>
    </row>
    <row r="1894" spans="1:9" x14ac:dyDescent="0.3">
      <c r="A1894">
        <v>765</v>
      </c>
      <c r="B1894" t="s">
        <v>55</v>
      </c>
      <c r="C1894" s="2">
        <v>16</v>
      </c>
      <c r="D1894" s="2">
        <v>28</v>
      </c>
      <c r="E1894">
        <v>2</v>
      </c>
      <c r="F1894">
        <v>14</v>
      </c>
      <c r="G1894">
        <f t="shared" si="87"/>
        <v>24</v>
      </c>
      <c r="H1894">
        <f t="shared" si="88"/>
        <v>56</v>
      </c>
      <c r="I1894" s="2">
        <f t="shared" si="89"/>
        <v>42.857142857142854</v>
      </c>
    </row>
    <row r="1895" spans="1:9" x14ac:dyDescent="0.3">
      <c r="A1895">
        <v>765</v>
      </c>
      <c r="B1895" t="s">
        <v>90</v>
      </c>
      <c r="C1895" s="2">
        <v>13</v>
      </c>
      <c r="D1895" s="2">
        <v>21</v>
      </c>
      <c r="E1895">
        <v>3</v>
      </c>
      <c r="F1895">
        <v>52</v>
      </c>
      <c r="G1895">
        <f t="shared" si="87"/>
        <v>24</v>
      </c>
      <c r="H1895">
        <f t="shared" si="88"/>
        <v>63</v>
      </c>
      <c r="I1895" s="2">
        <f t="shared" si="89"/>
        <v>38.095238095238095</v>
      </c>
    </row>
    <row r="1896" spans="1:9" x14ac:dyDescent="0.3">
      <c r="A1896">
        <v>765</v>
      </c>
      <c r="B1896" t="s">
        <v>93</v>
      </c>
      <c r="C1896" s="2">
        <v>22</v>
      </c>
      <c r="D1896" s="2">
        <v>36</v>
      </c>
      <c r="E1896">
        <v>1</v>
      </c>
      <c r="F1896">
        <v>43</v>
      </c>
      <c r="G1896">
        <f t="shared" si="87"/>
        <v>14</v>
      </c>
      <c r="H1896">
        <f t="shared" si="88"/>
        <v>36</v>
      </c>
      <c r="I1896" s="2">
        <f t="shared" si="89"/>
        <v>38.888888888888893</v>
      </c>
    </row>
    <row r="1897" spans="1:9" x14ac:dyDescent="0.3">
      <c r="A1897">
        <v>766</v>
      </c>
      <c r="B1897" t="s">
        <v>50</v>
      </c>
      <c r="C1897" s="2">
        <v>18</v>
      </c>
      <c r="D1897" s="2">
        <v>30</v>
      </c>
      <c r="E1897">
        <v>2</v>
      </c>
      <c r="F1897">
        <v>52</v>
      </c>
      <c r="G1897">
        <f t="shared" si="87"/>
        <v>24</v>
      </c>
      <c r="H1897">
        <f t="shared" si="88"/>
        <v>60</v>
      </c>
      <c r="I1897" s="2">
        <f t="shared" si="89"/>
        <v>40</v>
      </c>
    </row>
    <row r="1898" spans="1:9" x14ac:dyDescent="0.3">
      <c r="A1898">
        <v>766</v>
      </c>
      <c r="B1898" t="s">
        <v>38</v>
      </c>
      <c r="C1898" s="2">
        <v>11</v>
      </c>
      <c r="D1898" s="2">
        <v>19</v>
      </c>
      <c r="E1898">
        <v>1</v>
      </c>
      <c r="F1898">
        <v>59</v>
      </c>
      <c r="G1898">
        <f t="shared" si="87"/>
        <v>8</v>
      </c>
      <c r="H1898">
        <f t="shared" si="88"/>
        <v>19</v>
      </c>
      <c r="I1898" s="2">
        <f t="shared" si="89"/>
        <v>42.105263157894733</v>
      </c>
    </row>
    <row r="1899" spans="1:9" x14ac:dyDescent="0.3">
      <c r="A1899">
        <v>766</v>
      </c>
      <c r="B1899" t="s">
        <v>60</v>
      </c>
      <c r="C1899" s="2">
        <v>12</v>
      </c>
      <c r="D1899" s="2">
        <v>20</v>
      </c>
      <c r="E1899">
        <v>3</v>
      </c>
      <c r="F1899">
        <v>7</v>
      </c>
      <c r="G1899">
        <f t="shared" si="87"/>
        <v>24</v>
      </c>
      <c r="H1899">
        <f t="shared" si="88"/>
        <v>60</v>
      </c>
      <c r="I1899" s="2">
        <f t="shared" si="89"/>
        <v>40</v>
      </c>
    </row>
    <row r="1900" spans="1:9" x14ac:dyDescent="0.3">
      <c r="A1900">
        <v>766</v>
      </c>
      <c r="B1900" t="s">
        <v>106</v>
      </c>
      <c r="C1900" s="2">
        <v>14</v>
      </c>
      <c r="D1900" s="2">
        <v>23</v>
      </c>
      <c r="E1900">
        <v>2</v>
      </c>
      <c r="F1900">
        <v>16</v>
      </c>
      <c r="G1900">
        <f t="shared" si="87"/>
        <v>18</v>
      </c>
      <c r="H1900">
        <f t="shared" si="88"/>
        <v>46</v>
      </c>
      <c r="I1900" s="2">
        <f t="shared" si="89"/>
        <v>39.130434782608695</v>
      </c>
    </row>
    <row r="1901" spans="1:9" x14ac:dyDescent="0.3">
      <c r="A1901">
        <v>767</v>
      </c>
      <c r="B1901" t="s">
        <v>58</v>
      </c>
      <c r="C1901" s="2">
        <v>17</v>
      </c>
      <c r="D1901" s="2">
        <v>29</v>
      </c>
      <c r="E1901">
        <v>2</v>
      </c>
      <c r="F1901">
        <v>12</v>
      </c>
      <c r="G1901">
        <f t="shared" si="87"/>
        <v>24</v>
      </c>
      <c r="H1901">
        <f t="shared" si="88"/>
        <v>58</v>
      </c>
      <c r="I1901" s="2">
        <f t="shared" si="89"/>
        <v>41.379310344827587</v>
      </c>
    </row>
    <row r="1902" spans="1:9" x14ac:dyDescent="0.3">
      <c r="A1902">
        <v>767</v>
      </c>
      <c r="B1902" t="s">
        <v>18</v>
      </c>
      <c r="C1902" s="2">
        <v>14</v>
      </c>
      <c r="D1902" s="2">
        <v>24</v>
      </c>
      <c r="E1902">
        <v>2</v>
      </c>
      <c r="F1902">
        <v>30</v>
      </c>
      <c r="G1902">
        <f t="shared" si="87"/>
        <v>20</v>
      </c>
      <c r="H1902">
        <f t="shared" si="88"/>
        <v>48</v>
      </c>
      <c r="I1902" s="2">
        <f t="shared" si="89"/>
        <v>41.666666666666671</v>
      </c>
    </row>
    <row r="1903" spans="1:9" x14ac:dyDescent="0.3">
      <c r="A1903">
        <v>767</v>
      </c>
      <c r="B1903" t="s">
        <v>90</v>
      </c>
      <c r="C1903" s="2">
        <v>13</v>
      </c>
      <c r="D1903" s="2">
        <v>21</v>
      </c>
      <c r="E1903">
        <v>3</v>
      </c>
      <c r="F1903">
        <v>43</v>
      </c>
      <c r="G1903">
        <f t="shared" si="87"/>
        <v>24</v>
      </c>
      <c r="H1903">
        <f t="shared" si="88"/>
        <v>63</v>
      </c>
      <c r="I1903" s="2">
        <f t="shared" si="89"/>
        <v>38.095238095238095</v>
      </c>
    </row>
  </sheetData>
  <pageMargins left="0.7" right="0.7" top="0.75" bottom="0.75" header="0.3" footer="0.3"/>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0B4F2-E974-4CB8-B598-B52A5F23D030}">
  <dimension ref="A1:D770"/>
  <sheetViews>
    <sheetView workbookViewId="0">
      <selection activeCell="A4" sqref="A4"/>
    </sheetView>
  </sheetViews>
  <sheetFormatPr baseColWidth="10" defaultRowHeight="14.4" x14ac:dyDescent="0.3"/>
  <cols>
    <col min="1" max="1" width="18.44140625" bestFit="1" customWidth="1"/>
    <col min="2" max="2" width="21.77734375" bestFit="1" customWidth="1"/>
    <col min="3" max="3" width="21.21875" bestFit="1" customWidth="1"/>
    <col min="4" max="4" width="28.5546875" bestFit="1" customWidth="1"/>
  </cols>
  <sheetData>
    <row r="1" spans="1:4" x14ac:dyDescent="0.3">
      <c r="A1" s="3" t="s">
        <v>616</v>
      </c>
      <c r="B1" t="s">
        <v>614</v>
      </c>
      <c r="C1" t="s">
        <v>615</v>
      </c>
      <c r="D1" t="s">
        <v>621</v>
      </c>
    </row>
    <row r="2" spans="1:4" x14ac:dyDescent="0.3">
      <c r="A2" s="4">
        <v>1</v>
      </c>
      <c r="B2">
        <v>138</v>
      </c>
      <c r="C2">
        <v>56</v>
      </c>
      <c r="D2">
        <v>57</v>
      </c>
    </row>
    <row r="3" spans="1:4" x14ac:dyDescent="0.3">
      <c r="A3" s="4">
        <v>2</v>
      </c>
      <c r="B3">
        <v>58</v>
      </c>
      <c r="C3">
        <v>23</v>
      </c>
      <c r="D3">
        <v>85</v>
      </c>
    </row>
    <row r="4" spans="1:4" x14ac:dyDescent="0.3">
      <c r="A4" s="4">
        <v>3</v>
      </c>
      <c r="B4">
        <v>165</v>
      </c>
      <c r="C4">
        <v>65</v>
      </c>
      <c r="D4">
        <v>126</v>
      </c>
    </row>
    <row r="5" spans="1:4" x14ac:dyDescent="0.3">
      <c r="A5" s="4">
        <v>4</v>
      </c>
      <c r="B5">
        <v>183</v>
      </c>
      <c r="C5">
        <v>75</v>
      </c>
      <c r="D5">
        <v>40</v>
      </c>
    </row>
    <row r="6" spans="1:4" x14ac:dyDescent="0.3">
      <c r="A6" s="4">
        <v>5</v>
      </c>
      <c r="B6">
        <v>67</v>
      </c>
      <c r="C6">
        <v>28</v>
      </c>
      <c r="D6">
        <v>17</v>
      </c>
    </row>
    <row r="7" spans="1:4" x14ac:dyDescent="0.3">
      <c r="A7" s="4">
        <v>6</v>
      </c>
      <c r="B7">
        <v>70</v>
      </c>
      <c r="C7">
        <v>28</v>
      </c>
      <c r="D7">
        <v>11</v>
      </c>
    </row>
    <row r="8" spans="1:4" x14ac:dyDescent="0.3">
      <c r="A8" s="4">
        <v>7</v>
      </c>
      <c r="B8">
        <v>172</v>
      </c>
      <c r="C8">
        <v>68</v>
      </c>
      <c r="D8">
        <v>41</v>
      </c>
    </row>
    <row r="9" spans="1:4" x14ac:dyDescent="0.3">
      <c r="A9" s="4">
        <v>8</v>
      </c>
      <c r="B9">
        <v>242</v>
      </c>
      <c r="C9">
        <v>96</v>
      </c>
      <c r="D9">
        <v>55</v>
      </c>
    </row>
    <row r="10" spans="1:4" x14ac:dyDescent="0.3">
      <c r="A10" s="4">
        <v>9</v>
      </c>
      <c r="B10">
        <v>169</v>
      </c>
      <c r="C10">
        <v>69</v>
      </c>
      <c r="D10">
        <v>146</v>
      </c>
    </row>
    <row r="11" spans="1:4" x14ac:dyDescent="0.3">
      <c r="A11" s="4">
        <v>10</v>
      </c>
      <c r="B11">
        <v>148</v>
      </c>
      <c r="C11">
        <v>58</v>
      </c>
      <c r="D11">
        <v>29</v>
      </c>
    </row>
    <row r="12" spans="1:4" x14ac:dyDescent="0.3">
      <c r="A12" s="4">
        <v>11</v>
      </c>
      <c r="B12">
        <v>88</v>
      </c>
      <c r="C12">
        <v>36</v>
      </c>
      <c r="D12">
        <v>56</v>
      </c>
    </row>
    <row r="13" spans="1:4" x14ac:dyDescent="0.3">
      <c r="A13" s="4">
        <v>12</v>
      </c>
      <c r="B13">
        <v>326</v>
      </c>
      <c r="C13">
        <v>127</v>
      </c>
      <c r="D13">
        <v>95</v>
      </c>
    </row>
    <row r="14" spans="1:4" x14ac:dyDescent="0.3">
      <c r="A14" s="4">
        <v>13</v>
      </c>
      <c r="B14">
        <v>87</v>
      </c>
      <c r="C14">
        <v>36</v>
      </c>
      <c r="D14">
        <v>59</v>
      </c>
    </row>
    <row r="15" spans="1:4" x14ac:dyDescent="0.3">
      <c r="A15" s="4">
        <v>14</v>
      </c>
      <c r="B15">
        <v>129</v>
      </c>
      <c r="C15">
        <v>51</v>
      </c>
      <c r="D15">
        <v>154</v>
      </c>
    </row>
    <row r="16" spans="1:4" x14ac:dyDescent="0.3">
      <c r="A16" s="4">
        <v>15</v>
      </c>
      <c r="B16">
        <v>224</v>
      </c>
      <c r="C16">
        <v>90</v>
      </c>
      <c r="D16">
        <v>103</v>
      </c>
    </row>
    <row r="17" spans="1:4" x14ac:dyDescent="0.3">
      <c r="A17" s="4">
        <v>16</v>
      </c>
      <c r="B17">
        <v>28</v>
      </c>
      <c r="C17">
        <v>12</v>
      </c>
      <c r="D17">
        <v>38</v>
      </c>
    </row>
    <row r="18" spans="1:4" x14ac:dyDescent="0.3">
      <c r="A18" s="4">
        <v>17</v>
      </c>
      <c r="B18">
        <v>137</v>
      </c>
      <c r="C18">
        <v>57</v>
      </c>
      <c r="D18">
        <v>158</v>
      </c>
    </row>
    <row r="19" spans="1:4" x14ac:dyDescent="0.3">
      <c r="A19" s="4">
        <v>18</v>
      </c>
      <c r="B19">
        <v>251</v>
      </c>
      <c r="C19">
        <v>101</v>
      </c>
      <c r="D19">
        <v>134</v>
      </c>
    </row>
    <row r="20" spans="1:4" x14ac:dyDescent="0.3">
      <c r="A20" s="4">
        <v>19</v>
      </c>
      <c r="B20">
        <v>80</v>
      </c>
      <c r="C20">
        <v>30</v>
      </c>
      <c r="D20">
        <v>44</v>
      </c>
    </row>
    <row r="21" spans="1:4" x14ac:dyDescent="0.3">
      <c r="A21" s="4">
        <v>20</v>
      </c>
      <c r="B21">
        <v>178</v>
      </c>
      <c r="C21">
        <v>71</v>
      </c>
      <c r="D21">
        <v>70</v>
      </c>
    </row>
    <row r="22" spans="1:4" x14ac:dyDescent="0.3">
      <c r="A22" s="4">
        <v>21</v>
      </c>
      <c r="B22">
        <v>274</v>
      </c>
      <c r="C22">
        <v>107</v>
      </c>
      <c r="D22">
        <v>152</v>
      </c>
    </row>
    <row r="23" spans="1:4" x14ac:dyDescent="0.3">
      <c r="A23" s="4">
        <v>22</v>
      </c>
      <c r="B23">
        <v>213</v>
      </c>
      <c r="C23">
        <v>88</v>
      </c>
      <c r="D23">
        <v>123</v>
      </c>
    </row>
    <row r="24" spans="1:4" x14ac:dyDescent="0.3">
      <c r="A24" s="4">
        <v>23</v>
      </c>
      <c r="B24">
        <v>138</v>
      </c>
      <c r="C24">
        <v>57</v>
      </c>
      <c r="D24">
        <v>63</v>
      </c>
    </row>
    <row r="25" spans="1:4" x14ac:dyDescent="0.3">
      <c r="A25" s="4">
        <v>24</v>
      </c>
      <c r="B25">
        <v>233</v>
      </c>
      <c r="C25">
        <v>93</v>
      </c>
      <c r="D25">
        <v>180</v>
      </c>
    </row>
    <row r="26" spans="1:4" x14ac:dyDescent="0.3">
      <c r="A26" s="4">
        <v>25</v>
      </c>
      <c r="B26">
        <v>34</v>
      </c>
      <c r="C26">
        <v>14</v>
      </c>
      <c r="D26">
        <v>35</v>
      </c>
    </row>
    <row r="27" spans="1:4" x14ac:dyDescent="0.3">
      <c r="A27" s="4">
        <v>26</v>
      </c>
      <c r="B27">
        <v>126</v>
      </c>
      <c r="C27">
        <v>52</v>
      </c>
      <c r="D27">
        <v>109</v>
      </c>
    </row>
    <row r="28" spans="1:4" x14ac:dyDescent="0.3">
      <c r="A28" s="4">
        <v>27</v>
      </c>
      <c r="B28">
        <v>61</v>
      </c>
      <c r="C28">
        <v>25</v>
      </c>
      <c r="D28">
        <v>55</v>
      </c>
    </row>
    <row r="29" spans="1:4" x14ac:dyDescent="0.3">
      <c r="A29" s="4">
        <v>28</v>
      </c>
      <c r="B29">
        <v>94</v>
      </c>
      <c r="C29">
        <v>40</v>
      </c>
      <c r="D29">
        <v>56</v>
      </c>
    </row>
    <row r="30" spans="1:4" x14ac:dyDescent="0.3">
      <c r="A30" s="4">
        <v>29</v>
      </c>
      <c r="B30">
        <v>173</v>
      </c>
      <c r="C30">
        <v>70</v>
      </c>
      <c r="D30">
        <v>71</v>
      </c>
    </row>
    <row r="31" spans="1:4" x14ac:dyDescent="0.3">
      <c r="A31" s="4">
        <v>30</v>
      </c>
      <c r="B31">
        <v>112</v>
      </c>
      <c r="C31">
        <v>46</v>
      </c>
      <c r="D31">
        <v>69</v>
      </c>
    </row>
    <row r="32" spans="1:4" x14ac:dyDescent="0.3">
      <c r="A32" s="4">
        <v>31</v>
      </c>
      <c r="B32">
        <v>67</v>
      </c>
      <c r="C32">
        <v>28</v>
      </c>
      <c r="D32">
        <v>105</v>
      </c>
    </row>
    <row r="33" spans="1:4" x14ac:dyDescent="0.3">
      <c r="A33" s="4">
        <v>32</v>
      </c>
      <c r="B33">
        <v>211</v>
      </c>
      <c r="C33">
        <v>88</v>
      </c>
      <c r="D33">
        <v>128</v>
      </c>
    </row>
    <row r="34" spans="1:4" x14ac:dyDescent="0.3">
      <c r="A34" s="4">
        <v>33</v>
      </c>
      <c r="B34">
        <v>306</v>
      </c>
      <c r="C34">
        <v>125</v>
      </c>
      <c r="D34">
        <v>130</v>
      </c>
    </row>
    <row r="35" spans="1:4" x14ac:dyDescent="0.3">
      <c r="A35" s="4">
        <v>34</v>
      </c>
      <c r="B35">
        <v>112</v>
      </c>
      <c r="C35">
        <v>47</v>
      </c>
      <c r="D35">
        <v>65</v>
      </c>
    </row>
    <row r="36" spans="1:4" x14ac:dyDescent="0.3">
      <c r="A36" s="4">
        <v>35</v>
      </c>
      <c r="B36">
        <v>214</v>
      </c>
      <c r="C36">
        <v>85</v>
      </c>
      <c r="D36">
        <v>65</v>
      </c>
    </row>
    <row r="37" spans="1:4" x14ac:dyDescent="0.3">
      <c r="A37" s="4">
        <v>36</v>
      </c>
      <c r="B37">
        <v>30</v>
      </c>
      <c r="C37">
        <v>12</v>
      </c>
      <c r="D37">
        <v>38</v>
      </c>
    </row>
    <row r="38" spans="1:4" x14ac:dyDescent="0.3">
      <c r="A38" s="4">
        <v>37</v>
      </c>
      <c r="B38">
        <v>21</v>
      </c>
      <c r="C38">
        <v>8</v>
      </c>
      <c r="D38">
        <v>47</v>
      </c>
    </row>
    <row r="39" spans="1:4" x14ac:dyDescent="0.3">
      <c r="A39" s="4">
        <v>38</v>
      </c>
      <c r="B39">
        <v>235</v>
      </c>
      <c r="C39">
        <v>92</v>
      </c>
      <c r="D39">
        <v>98</v>
      </c>
    </row>
    <row r="40" spans="1:4" x14ac:dyDescent="0.3">
      <c r="A40" s="4">
        <v>39</v>
      </c>
      <c r="B40">
        <v>108</v>
      </c>
      <c r="C40">
        <v>42</v>
      </c>
      <c r="D40">
        <v>57</v>
      </c>
    </row>
    <row r="41" spans="1:4" x14ac:dyDescent="0.3">
      <c r="A41" s="4">
        <v>40</v>
      </c>
      <c r="B41">
        <v>148</v>
      </c>
      <c r="C41">
        <v>61</v>
      </c>
      <c r="D41">
        <v>78</v>
      </c>
    </row>
    <row r="42" spans="1:4" x14ac:dyDescent="0.3">
      <c r="A42" s="4">
        <v>41</v>
      </c>
      <c r="B42">
        <v>204</v>
      </c>
      <c r="C42">
        <v>84</v>
      </c>
      <c r="D42">
        <v>89</v>
      </c>
    </row>
    <row r="43" spans="1:4" x14ac:dyDescent="0.3">
      <c r="A43" s="4">
        <v>42</v>
      </c>
      <c r="B43">
        <v>102</v>
      </c>
      <c r="C43">
        <v>39</v>
      </c>
      <c r="D43">
        <v>69</v>
      </c>
    </row>
    <row r="44" spans="1:4" x14ac:dyDescent="0.3">
      <c r="A44" s="4">
        <v>43</v>
      </c>
      <c r="B44">
        <v>203</v>
      </c>
      <c r="C44">
        <v>83</v>
      </c>
      <c r="D44">
        <v>146</v>
      </c>
    </row>
    <row r="45" spans="1:4" x14ac:dyDescent="0.3">
      <c r="A45" s="4">
        <v>44</v>
      </c>
      <c r="B45">
        <v>122</v>
      </c>
      <c r="C45">
        <v>49</v>
      </c>
      <c r="D45">
        <v>85</v>
      </c>
    </row>
    <row r="46" spans="1:4" x14ac:dyDescent="0.3">
      <c r="A46" s="4">
        <v>45</v>
      </c>
      <c r="B46">
        <v>54</v>
      </c>
      <c r="C46">
        <v>24</v>
      </c>
      <c r="D46">
        <v>47</v>
      </c>
    </row>
    <row r="47" spans="1:4" x14ac:dyDescent="0.3">
      <c r="A47" s="4">
        <v>46</v>
      </c>
      <c r="B47">
        <v>140</v>
      </c>
      <c r="C47">
        <v>56</v>
      </c>
      <c r="D47">
        <v>86</v>
      </c>
    </row>
    <row r="48" spans="1:4" x14ac:dyDescent="0.3">
      <c r="A48" s="4">
        <v>47</v>
      </c>
      <c r="B48">
        <v>109</v>
      </c>
      <c r="C48">
        <v>43</v>
      </c>
      <c r="D48">
        <v>87</v>
      </c>
    </row>
    <row r="49" spans="1:4" x14ac:dyDescent="0.3">
      <c r="A49" s="4">
        <v>48</v>
      </c>
      <c r="B49">
        <v>158</v>
      </c>
      <c r="C49">
        <v>64</v>
      </c>
      <c r="D49">
        <v>124</v>
      </c>
    </row>
    <row r="50" spans="1:4" x14ac:dyDescent="0.3">
      <c r="A50" s="4">
        <v>49</v>
      </c>
      <c r="B50">
        <v>186</v>
      </c>
      <c r="C50">
        <v>77</v>
      </c>
      <c r="D50">
        <v>81</v>
      </c>
    </row>
    <row r="51" spans="1:4" x14ac:dyDescent="0.3">
      <c r="A51" s="4">
        <v>50</v>
      </c>
      <c r="B51">
        <v>76</v>
      </c>
      <c r="C51">
        <v>31</v>
      </c>
      <c r="D51">
        <v>21</v>
      </c>
    </row>
    <row r="52" spans="1:4" x14ac:dyDescent="0.3">
      <c r="A52" s="4">
        <v>51</v>
      </c>
      <c r="B52">
        <v>225</v>
      </c>
      <c r="C52">
        <v>91</v>
      </c>
      <c r="D52">
        <v>164</v>
      </c>
    </row>
    <row r="53" spans="1:4" x14ac:dyDescent="0.3">
      <c r="A53" s="4">
        <v>52</v>
      </c>
      <c r="B53">
        <v>263</v>
      </c>
      <c r="C53">
        <v>105</v>
      </c>
      <c r="D53">
        <v>62</v>
      </c>
    </row>
    <row r="54" spans="1:4" x14ac:dyDescent="0.3">
      <c r="A54" s="4">
        <v>53</v>
      </c>
      <c r="B54">
        <v>267</v>
      </c>
      <c r="C54">
        <v>105</v>
      </c>
      <c r="D54">
        <v>112</v>
      </c>
    </row>
    <row r="55" spans="1:4" x14ac:dyDescent="0.3">
      <c r="A55" s="4">
        <v>54</v>
      </c>
      <c r="B55">
        <v>187</v>
      </c>
      <c r="C55">
        <v>75</v>
      </c>
      <c r="D55">
        <v>203</v>
      </c>
    </row>
    <row r="56" spans="1:4" x14ac:dyDescent="0.3">
      <c r="A56" s="4">
        <v>55</v>
      </c>
      <c r="B56">
        <v>255</v>
      </c>
      <c r="C56">
        <v>102</v>
      </c>
      <c r="D56">
        <v>96</v>
      </c>
    </row>
    <row r="57" spans="1:4" x14ac:dyDescent="0.3">
      <c r="A57" s="4">
        <v>56</v>
      </c>
      <c r="B57">
        <v>48</v>
      </c>
      <c r="C57">
        <v>20</v>
      </c>
      <c r="D57">
        <v>78</v>
      </c>
    </row>
    <row r="58" spans="1:4" x14ac:dyDescent="0.3">
      <c r="A58" s="4">
        <v>57</v>
      </c>
      <c r="B58">
        <v>169</v>
      </c>
      <c r="C58">
        <v>66</v>
      </c>
      <c r="D58">
        <v>68</v>
      </c>
    </row>
    <row r="59" spans="1:4" x14ac:dyDescent="0.3">
      <c r="A59" s="4">
        <v>58</v>
      </c>
      <c r="B59">
        <v>82</v>
      </c>
      <c r="C59">
        <v>33</v>
      </c>
      <c r="D59">
        <v>73</v>
      </c>
    </row>
    <row r="60" spans="1:4" x14ac:dyDescent="0.3">
      <c r="A60" s="4">
        <v>59</v>
      </c>
      <c r="B60">
        <v>160</v>
      </c>
      <c r="C60">
        <v>65</v>
      </c>
      <c r="D60">
        <v>48</v>
      </c>
    </row>
    <row r="61" spans="1:4" x14ac:dyDescent="0.3">
      <c r="A61" s="4">
        <v>60</v>
      </c>
      <c r="B61">
        <v>102</v>
      </c>
      <c r="C61">
        <v>42</v>
      </c>
      <c r="D61">
        <v>43</v>
      </c>
    </row>
    <row r="62" spans="1:4" x14ac:dyDescent="0.3">
      <c r="A62" s="4">
        <v>61</v>
      </c>
      <c r="B62">
        <v>242</v>
      </c>
      <c r="C62">
        <v>98</v>
      </c>
      <c r="D62">
        <v>159</v>
      </c>
    </row>
    <row r="63" spans="1:4" x14ac:dyDescent="0.3">
      <c r="A63" s="4">
        <v>62</v>
      </c>
      <c r="B63">
        <v>148</v>
      </c>
      <c r="C63">
        <v>60</v>
      </c>
      <c r="D63">
        <v>155</v>
      </c>
    </row>
    <row r="64" spans="1:4" x14ac:dyDescent="0.3">
      <c r="A64" s="4">
        <v>63</v>
      </c>
      <c r="B64">
        <v>55</v>
      </c>
      <c r="C64">
        <v>22</v>
      </c>
      <c r="D64">
        <v>30</v>
      </c>
    </row>
    <row r="65" spans="1:4" x14ac:dyDescent="0.3">
      <c r="A65" s="4">
        <v>64</v>
      </c>
      <c r="B65">
        <v>288</v>
      </c>
      <c r="C65">
        <v>111</v>
      </c>
      <c r="D65">
        <v>82</v>
      </c>
    </row>
    <row r="66" spans="1:4" x14ac:dyDescent="0.3">
      <c r="A66" s="4">
        <v>65</v>
      </c>
      <c r="B66">
        <v>196</v>
      </c>
      <c r="C66">
        <v>78</v>
      </c>
      <c r="D66">
        <v>155</v>
      </c>
    </row>
    <row r="67" spans="1:4" x14ac:dyDescent="0.3">
      <c r="A67" s="4">
        <v>66</v>
      </c>
      <c r="B67">
        <v>210</v>
      </c>
      <c r="C67">
        <v>83</v>
      </c>
      <c r="D67">
        <v>114</v>
      </c>
    </row>
    <row r="68" spans="1:4" x14ac:dyDescent="0.3">
      <c r="A68" s="4">
        <v>67</v>
      </c>
      <c r="B68">
        <v>256</v>
      </c>
      <c r="C68">
        <v>102</v>
      </c>
      <c r="D68">
        <v>131</v>
      </c>
    </row>
    <row r="69" spans="1:4" x14ac:dyDescent="0.3">
      <c r="A69" s="4">
        <v>68</v>
      </c>
      <c r="B69">
        <v>218</v>
      </c>
      <c r="C69">
        <v>88</v>
      </c>
      <c r="D69">
        <v>145</v>
      </c>
    </row>
    <row r="70" spans="1:4" x14ac:dyDescent="0.3">
      <c r="A70" s="4">
        <v>69</v>
      </c>
      <c r="B70">
        <v>234</v>
      </c>
      <c r="C70">
        <v>93</v>
      </c>
      <c r="D70">
        <v>92</v>
      </c>
    </row>
    <row r="71" spans="1:4" x14ac:dyDescent="0.3">
      <c r="A71" s="4">
        <v>70</v>
      </c>
      <c r="B71">
        <v>118</v>
      </c>
      <c r="C71">
        <v>48</v>
      </c>
      <c r="D71">
        <v>40</v>
      </c>
    </row>
    <row r="72" spans="1:4" x14ac:dyDescent="0.3">
      <c r="A72" s="4">
        <v>71</v>
      </c>
      <c r="B72">
        <v>136</v>
      </c>
      <c r="C72">
        <v>54</v>
      </c>
      <c r="D72">
        <v>49</v>
      </c>
    </row>
    <row r="73" spans="1:4" x14ac:dyDescent="0.3">
      <c r="A73" s="4">
        <v>72</v>
      </c>
      <c r="B73">
        <v>75</v>
      </c>
      <c r="C73">
        <v>32</v>
      </c>
      <c r="D73">
        <v>54</v>
      </c>
    </row>
    <row r="74" spans="1:4" x14ac:dyDescent="0.3">
      <c r="A74" s="4">
        <v>73</v>
      </c>
      <c r="B74">
        <v>81</v>
      </c>
      <c r="C74">
        <v>33</v>
      </c>
      <c r="D74">
        <v>20</v>
      </c>
    </row>
    <row r="75" spans="1:4" x14ac:dyDescent="0.3">
      <c r="A75" s="4">
        <v>74</v>
      </c>
      <c r="B75">
        <v>218</v>
      </c>
      <c r="C75">
        <v>90</v>
      </c>
      <c r="D75">
        <v>100</v>
      </c>
    </row>
    <row r="76" spans="1:4" x14ac:dyDescent="0.3">
      <c r="A76" s="4">
        <v>75</v>
      </c>
      <c r="B76">
        <v>109</v>
      </c>
      <c r="C76">
        <v>42</v>
      </c>
      <c r="D76">
        <v>51</v>
      </c>
    </row>
    <row r="77" spans="1:4" x14ac:dyDescent="0.3">
      <c r="A77" s="4">
        <v>76</v>
      </c>
      <c r="B77">
        <v>158</v>
      </c>
      <c r="C77">
        <v>65</v>
      </c>
      <c r="D77">
        <v>97</v>
      </c>
    </row>
    <row r="78" spans="1:4" x14ac:dyDescent="0.3">
      <c r="A78" s="4">
        <v>77</v>
      </c>
      <c r="B78">
        <v>99</v>
      </c>
      <c r="C78">
        <v>41</v>
      </c>
      <c r="D78">
        <v>97</v>
      </c>
    </row>
    <row r="79" spans="1:4" x14ac:dyDescent="0.3">
      <c r="A79" s="4">
        <v>78</v>
      </c>
      <c r="B79">
        <v>57</v>
      </c>
      <c r="C79">
        <v>24</v>
      </c>
      <c r="D79">
        <v>54</v>
      </c>
    </row>
    <row r="80" spans="1:4" x14ac:dyDescent="0.3">
      <c r="A80" s="4">
        <v>79</v>
      </c>
      <c r="B80">
        <v>309</v>
      </c>
      <c r="C80">
        <v>123</v>
      </c>
      <c r="D80">
        <v>96</v>
      </c>
    </row>
    <row r="81" spans="1:4" x14ac:dyDescent="0.3">
      <c r="A81" s="4">
        <v>80</v>
      </c>
      <c r="B81">
        <v>121</v>
      </c>
      <c r="C81">
        <v>50</v>
      </c>
      <c r="D81">
        <v>67</v>
      </c>
    </row>
    <row r="82" spans="1:4" x14ac:dyDescent="0.3">
      <c r="A82" s="4">
        <v>81</v>
      </c>
      <c r="B82">
        <v>62</v>
      </c>
      <c r="C82">
        <v>24</v>
      </c>
      <c r="D82">
        <v>59</v>
      </c>
    </row>
    <row r="83" spans="1:4" x14ac:dyDescent="0.3">
      <c r="A83" s="4">
        <v>82</v>
      </c>
      <c r="B83">
        <v>80</v>
      </c>
      <c r="C83">
        <v>32</v>
      </c>
      <c r="D83">
        <v>19</v>
      </c>
    </row>
    <row r="84" spans="1:4" x14ac:dyDescent="0.3">
      <c r="A84" s="4">
        <v>83</v>
      </c>
      <c r="B84">
        <v>170</v>
      </c>
      <c r="C84">
        <v>69</v>
      </c>
      <c r="D84">
        <v>94</v>
      </c>
    </row>
    <row r="85" spans="1:4" x14ac:dyDescent="0.3">
      <c r="A85" s="4">
        <v>84</v>
      </c>
      <c r="B85">
        <v>60</v>
      </c>
      <c r="C85">
        <v>24</v>
      </c>
      <c r="D85">
        <v>10</v>
      </c>
    </row>
    <row r="86" spans="1:4" x14ac:dyDescent="0.3">
      <c r="A86" s="4">
        <v>85</v>
      </c>
      <c r="B86">
        <v>208</v>
      </c>
      <c r="C86">
        <v>85</v>
      </c>
      <c r="D86">
        <v>142</v>
      </c>
    </row>
    <row r="87" spans="1:4" x14ac:dyDescent="0.3">
      <c r="A87" s="4">
        <v>86</v>
      </c>
      <c r="B87">
        <v>50</v>
      </c>
      <c r="C87">
        <v>20</v>
      </c>
      <c r="D87">
        <v>8</v>
      </c>
    </row>
    <row r="88" spans="1:4" x14ac:dyDescent="0.3">
      <c r="A88" s="4">
        <v>87</v>
      </c>
      <c r="B88">
        <v>99</v>
      </c>
      <c r="C88">
        <v>41</v>
      </c>
      <c r="D88">
        <v>71</v>
      </c>
    </row>
    <row r="89" spans="1:4" x14ac:dyDescent="0.3">
      <c r="A89" s="4">
        <v>88</v>
      </c>
      <c r="B89">
        <v>123</v>
      </c>
      <c r="C89">
        <v>50</v>
      </c>
      <c r="D89">
        <v>117</v>
      </c>
    </row>
    <row r="90" spans="1:4" x14ac:dyDescent="0.3">
      <c r="A90" s="4">
        <v>89</v>
      </c>
      <c r="B90">
        <v>159</v>
      </c>
      <c r="C90">
        <v>64</v>
      </c>
      <c r="D90">
        <v>142</v>
      </c>
    </row>
    <row r="91" spans="1:4" x14ac:dyDescent="0.3">
      <c r="A91" s="4">
        <v>90</v>
      </c>
      <c r="B91">
        <v>34</v>
      </c>
      <c r="C91">
        <v>14</v>
      </c>
      <c r="D91">
        <v>48</v>
      </c>
    </row>
    <row r="92" spans="1:4" x14ac:dyDescent="0.3">
      <c r="A92" s="4">
        <v>91</v>
      </c>
      <c r="B92">
        <v>293</v>
      </c>
      <c r="C92">
        <v>117</v>
      </c>
      <c r="D92">
        <v>132</v>
      </c>
    </row>
    <row r="93" spans="1:4" x14ac:dyDescent="0.3">
      <c r="A93" s="4">
        <v>92</v>
      </c>
      <c r="B93">
        <v>82</v>
      </c>
      <c r="C93">
        <v>34</v>
      </c>
      <c r="D93">
        <v>42</v>
      </c>
    </row>
    <row r="94" spans="1:4" x14ac:dyDescent="0.3">
      <c r="A94" s="4">
        <v>93</v>
      </c>
      <c r="B94">
        <v>29</v>
      </c>
      <c r="C94">
        <v>12</v>
      </c>
      <c r="D94">
        <v>18</v>
      </c>
    </row>
    <row r="95" spans="1:4" x14ac:dyDescent="0.3">
      <c r="A95" s="4">
        <v>94</v>
      </c>
      <c r="B95">
        <v>253</v>
      </c>
      <c r="C95">
        <v>101</v>
      </c>
      <c r="D95">
        <v>129</v>
      </c>
    </row>
    <row r="96" spans="1:4" x14ac:dyDescent="0.3">
      <c r="A96" s="4">
        <v>95</v>
      </c>
      <c r="B96">
        <v>153</v>
      </c>
      <c r="C96">
        <v>63</v>
      </c>
      <c r="D96">
        <v>41</v>
      </c>
    </row>
    <row r="97" spans="1:4" x14ac:dyDescent="0.3">
      <c r="A97" s="4">
        <v>96</v>
      </c>
      <c r="B97">
        <v>176</v>
      </c>
      <c r="C97">
        <v>72</v>
      </c>
      <c r="D97">
        <v>76</v>
      </c>
    </row>
    <row r="98" spans="1:4" x14ac:dyDescent="0.3">
      <c r="A98" s="4">
        <v>97</v>
      </c>
      <c r="B98">
        <v>188</v>
      </c>
      <c r="C98">
        <v>77</v>
      </c>
      <c r="D98">
        <v>79</v>
      </c>
    </row>
    <row r="99" spans="1:4" x14ac:dyDescent="0.3">
      <c r="A99" s="4">
        <v>98</v>
      </c>
      <c r="B99">
        <v>166</v>
      </c>
      <c r="C99">
        <v>68</v>
      </c>
      <c r="D99">
        <v>140</v>
      </c>
    </row>
    <row r="100" spans="1:4" x14ac:dyDescent="0.3">
      <c r="A100" s="4">
        <v>99</v>
      </c>
      <c r="B100">
        <v>139</v>
      </c>
      <c r="C100">
        <v>56</v>
      </c>
      <c r="D100">
        <v>86</v>
      </c>
    </row>
    <row r="101" spans="1:4" x14ac:dyDescent="0.3">
      <c r="A101" s="4">
        <v>100</v>
      </c>
      <c r="B101">
        <v>166</v>
      </c>
      <c r="C101">
        <v>68</v>
      </c>
      <c r="D101">
        <v>103</v>
      </c>
    </row>
    <row r="102" spans="1:4" x14ac:dyDescent="0.3">
      <c r="A102" s="4">
        <v>101</v>
      </c>
      <c r="B102">
        <v>138</v>
      </c>
      <c r="C102">
        <v>55</v>
      </c>
      <c r="D102">
        <v>134</v>
      </c>
    </row>
    <row r="103" spans="1:4" x14ac:dyDescent="0.3">
      <c r="A103" s="4">
        <v>102</v>
      </c>
      <c r="B103">
        <v>171</v>
      </c>
      <c r="C103">
        <v>72</v>
      </c>
      <c r="D103">
        <v>46</v>
      </c>
    </row>
    <row r="104" spans="1:4" x14ac:dyDescent="0.3">
      <c r="A104" s="4">
        <v>103</v>
      </c>
      <c r="B104">
        <v>73</v>
      </c>
      <c r="C104">
        <v>30</v>
      </c>
      <c r="D104">
        <v>99</v>
      </c>
    </row>
    <row r="105" spans="1:4" x14ac:dyDescent="0.3">
      <c r="A105" s="4">
        <v>104</v>
      </c>
      <c r="B105">
        <v>77</v>
      </c>
      <c r="C105">
        <v>30</v>
      </c>
      <c r="D105">
        <v>55</v>
      </c>
    </row>
    <row r="106" spans="1:4" x14ac:dyDescent="0.3">
      <c r="A106" s="4">
        <v>105</v>
      </c>
      <c r="B106">
        <v>141</v>
      </c>
      <c r="C106">
        <v>57</v>
      </c>
      <c r="D106">
        <v>43</v>
      </c>
    </row>
    <row r="107" spans="1:4" x14ac:dyDescent="0.3">
      <c r="A107" s="4">
        <v>106</v>
      </c>
      <c r="B107">
        <v>68</v>
      </c>
      <c r="C107">
        <v>28</v>
      </c>
      <c r="D107">
        <v>29</v>
      </c>
    </row>
    <row r="108" spans="1:4" x14ac:dyDescent="0.3">
      <c r="A108" s="4">
        <v>107</v>
      </c>
      <c r="B108">
        <v>253</v>
      </c>
      <c r="C108">
        <v>104</v>
      </c>
      <c r="D108">
        <v>141</v>
      </c>
    </row>
    <row r="109" spans="1:4" x14ac:dyDescent="0.3">
      <c r="A109" s="4">
        <v>108</v>
      </c>
      <c r="B109">
        <v>124</v>
      </c>
      <c r="C109">
        <v>52</v>
      </c>
      <c r="D109">
        <v>115</v>
      </c>
    </row>
    <row r="110" spans="1:4" x14ac:dyDescent="0.3">
      <c r="A110" s="4">
        <v>109</v>
      </c>
      <c r="B110">
        <v>169</v>
      </c>
      <c r="C110">
        <v>69</v>
      </c>
      <c r="D110">
        <v>118</v>
      </c>
    </row>
    <row r="111" spans="1:4" x14ac:dyDescent="0.3">
      <c r="A111" s="4">
        <v>110</v>
      </c>
      <c r="B111">
        <v>163</v>
      </c>
      <c r="C111">
        <v>68</v>
      </c>
      <c r="D111">
        <v>121</v>
      </c>
    </row>
    <row r="112" spans="1:4" x14ac:dyDescent="0.3">
      <c r="A112" s="4">
        <v>111</v>
      </c>
      <c r="B112">
        <v>204</v>
      </c>
      <c r="C112">
        <v>84</v>
      </c>
      <c r="D112">
        <v>137</v>
      </c>
    </row>
    <row r="113" spans="1:4" x14ac:dyDescent="0.3">
      <c r="A113" s="4">
        <v>112</v>
      </c>
      <c r="B113">
        <v>20</v>
      </c>
      <c r="C113">
        <v>8</v>
      </c>
      <c r="D113">
        <v>16</v>
      </c>
    </row>
    <row r="114" spans="1:4" x14ac:dyDescent="0.3">
      <c r="A114" s="4">
        <v>113</v>
      </c>
      <c r="B114">
        <v>68</v>
      </c>
      <c r="C114">
        <v>28</v>
      </c>
      <c r="D114">
        <v>51</v>
      </c>
    </row>
    <row r="115" spans="1:4" x14ac:dyDescent="0.3">
      <c r="A115" s="4">
        <v>114</v>
      </c>
      <c r="B115">
        <v>253</v>
      </c>
      <c r="C115">
        <v>105</v>
      </c>
      <c r="D115">
        <v>131</v>
      </c>
    </row>
    <row r="116" spans="1:4" x14ac:dyDescent="0.3">
      <c r="A116" s="4">
        <v>115</v>
      </c>
      <c r="B116">
        <v>237</v>
      </c>
      <c r="C116">
        <v>96</v>
      </c>
      <c r="D116">
        <v>98</v>
      </c>
    </row>
    <row r="117" spans="1:4" x14ac:dyDescent="0.3">
      <c r="A117" s="4">
        <v>116</v>
      </c>
      <c r="B117">
        <v>269</v>
      </c>
      <c r="C117">
        <v>109</v>
      </c>
      <c r="D117">
        <v>129</v>
      </c>
    </row>
    <row r="118" spans="1:4" x14ac:dyDescent="0.3">
      <c r="A118" s="4">
        <v>117</v>
      </c>
      <c r="B118">
        <v>70</v>
      </c>
      <c r="C118">
        <v>28</v>
      </c>
      <c r="D118">
        <v>8</v>
      </c>
    </row>
    <row r="119" spans="1:4" x14ac:dyDescent="0.3">
      <c r="A119" s="4">
        <v>118</v>
      </c>
      <c r="B119">
        <v>209</v>
      </c>
      <c r="C119">
        <v>86</v>
      </c>
      <c r="D119">
        <v>136</v>
      </c>
    </row>
    <row r="120" spans="1:4" x14ac:dyDescent="0.3">
      <c r="A120" s="4">
        <v>119</v>
      </c>
      <c r="B120">
        <v>134</v>
      </c>
      <c r="C120">
        <v>55</v>
      </c>
      <c r="D120">
        <v>54</v>
      </c>
    </row>
    <row r="121" spans="1:4" x14ac:dyDescent="0.3">
      <c r="A121" s="4">
        <v>120</v>
      </c>
      <c r="B121">
        <v>145</v>
      </c>
      <c r="C121">
        <v>58</v>
      </c>
      <c r="D121">
        <v>97</v>
      </c>
    </row>
    <row r="122" spans="1:4" x14ac:dyDescent="0.3">
      <c r="A122" s="4">
        <v>121</v>
      </c>
      <c r="B122">
        <v>52</v>
      </c>
      <c r="C122">
        <v>22</v>
      </c>
      <c r="D122">
        <v>38</v>
      </c>
    </row>
    <row r="123" spans="1:4" x14ac:dyDescent="0.3">
      <c r="A123" s="4">
        <v>122</v>
      </c>
      <c r="B123">
        <v>105</v>
      </c>
      <c r="C123">
        <v>42</v>
      </c>
      <c r="D123">
        <v>32</v>
      </c>
    </row>
    <row r="124" spans="1:4" x14ac:dyDescent="0.3">
      <c r="A124" s="4">
        <v>123</v>
      </c>
      <c r="B124">
        <v>24</v>
      </c>
      <c r="C124">
        <v>10</v>
      </c>
      <c r="D124">
        <v>33</v>
      </c>
    </row>
    <row r="125" spans="1:4" x14ac:dyDescent="0.3">
      <c r="A125" s="4">
        <v>124</v>
      </c>
      <c r="B125">
        <v>222</v>
      </c>
      <c r="C125">
        <v>89</v>
      </c>
      <c r="D125">
        <v>138</v>
      </c>
    </row>
    <row r="126" spans="1:4" x14ac:dyDescent="0.3">
      <c r="A126" s="4">
        <v>125</v>
      </c>
      <c r="B126">
        <v>184</v>
      </c>
      <c r="C126">
        <v>76</v>
      </c>
      <c r="D126">
        <v>84</v>
      </c>
    </row>
    <row r="127" spans="1:4" x14ac:dyDescent="0.3">
      <c r="A127" s="4">
        <v>126</v>
      </c>
      <c r="B127">
        <v>165</v>
      </c>
      <c r="C127">
        <v>68</v>
      </c>
      <c r="D127">
        <v>139</v>
      </c>
    </row>
    <row r="128" spans="1:4" x14ac:dyDescent="0.3">
      <c r="A128" s="4">
        <v>127</v>
      </c>
      <c r="B128">
        <v>72</v>
      </c>
      <c r="C128">
        <v>28</v>
      </c>
      <c r="D128">
        <v>30</v>
      </c>
    </row>
    <row r="129" spans="1:4" x14ac:dyDescent="0.3">
      <c r="A129" s="4">
        <v>128</v>
      </c>
      <c r="B129">
        <v>239</v>
      </c>
      <c r="C129">
        <v>98</v>
      </c>
      <c r="D129">
        <v>172</v>
      </c>
    </row>
    <row r="130" spans="1:4" x14ac:dyDescent="0.3">
      <c r="A130" s="4">
        <v>129</v>
      </c>
      <c r="B130">
        <v>106</v>
      </c>
      <c r="C130">
        <v>44</v>
      </c>
      <c r="D130">
        <v>80</v>
      </c>
    </row>
    <row r="131" spans="1:4" x14ac:dyDescent="0.3">
      <c r="A131" s="4">
        <v>130</v>
      </c>
      <c r="B131">
        <v>35</v>
      </c>
      <c r="C131">
        <v>14</v>
      </c>
      <c r="D131">
        <v>25</v>
      </c>
    </row>
    <row r="132" spans="1:4" x14ac:dyDescent="0.3">
      <c r="A132" s="4">
        <v>131</v>
      </c>
      <c r="B132">
        <v>157</v>
      </c>
      <c r="C132">
        <v>63</v>
      </c>
      <c r="D132">
        <v>120</v>
      </c>
    </row>
    <row r="133" spans="1:4" x14ac:dyDescent="0.3">
      <c r="A133" s="4">
        <v>132</v>
      </c>
      <c r="B133">
        <v>206</v>
      </c>
      <c r="C133">
        <v>81</v>
      </c>
      <c r="D133">
        <v>102</v>
      </c>
    </row>
    <row r="134" spans="1:4" x14ac:dyDescent="0.3">
      <c r="A134" s="4">
        <v>133</v>
      </c>
      <c r="B134">
        <v>182</v>
      </c>
      <c r="C134">
        <v>75</v>
      </c>
      <c r="D134">
        <v>107</v>
      </c>
    </row>
    <row r="135" spans="1:4" x14ac:dyDescent="0.3">
      <c r="A135" s="4">
        <v>134</v>
      </c>
      <c r="B135">
        <v>120</v>
      </c>
      <c r="C135">
        <v>49</v>
      </c>
      <c r="D135">
        <v>48</v>
      </c>
    </row>
    <row r="136" spans="1:4" x14ac:dyDescent="0.3">
      <c r="A136" s="4">
        <v>135</v>
      </c>
      <c r="B136">
        <v>260</v>
      </c>
      <c r="C136">
        <v>102</v>
      </c>
      <c r="D136">
        <v>88</v>
      </c>
    </row>
    <row r="137" spans="1:4" x14ac:dyDescent="0.3">
      <c r="A137" s="4">
        <v>136</v>
      </c>
      <c r="B137">
        <v>80</v>
      </c>
      <c r="C137">
        <v>30</v>
      </c>
      <c r="D137">
        <v>13</v>
      </c>
    </row>
    <row r="138" spans="1:4" x14ac:dyDescent="0.3">
      <c r="A138" s="4">
        <v>137</v>
      </c>
      <c r="B138">
        <v>63</v>
      </c>
      <c r="C138">
        <v>24</v>
      </c>
      <c r="D138">
        <v>41</v>
      </c>
    </row>
    <row r="139" spans="1:4" x14ac:dyDescent="0.3">
      <c r="A139" s="4">
        <v>138</v>
      </c>
      <c r="B139">
        <v>238</v>
      </c>
      <c r="C139">
        <v>97</v>
      </c>
      <c r="D139">
        <v>97</v>
      </c>
    </row>
    <row r="140" spans="1:4" x14ac:dyDescent="0.3">
      <c r="A140" s="4">
        <v>139</v>
      </c>
      <c r="B140">
        <v>35</v>
      </c>
      <c r="C140">
        <v>14</v>
      </c>
      <c r="D140">
        <v>26</v>
      </c>
    </row>
    <row r="141" spans="1:4" x14ac:dyDescent="0.3">
      <c r="A141" s="4">
        <v>140</v>
      </c>
      <c r="B141">
        <v>191</v>
      </c>
      <c r="C141">
        <v>78</v>
      </c>
      <c r="D141">
        <v>118</v>
      </c>
    </row>
    <row r="142" spans="1:4" x14ac:dyDescent="0.3">
      <c r="A142" s="4">
        <v>141</v>
      </c>
      <c r="B142">
        <v>21</v>
      </c>
      <c r="C142">
        <v>8</v>
      </c>
      <c r="D142">
        <v>28</v>
      </c>
    </row>
    <row r="143" spans="1:4" x14ac:dyDescent="0.3">
      <c r="A143" s="4">
        <v>142</v>
      </c>
      <c r="B143">
        <v>181</v>
      </c>
      <c r="C143">
        <v>72</v>
      </c>
      <c r="D143">
        <v>70</v>
      </c>
    </row>
    <row r="144" spans="1:4" x14ac:dyDescent="0.3">
      <c r="A144" s="4">
        <v>143</v>
      </c>
      <c r="B144">
        <v>50</v>
      </c>
      <c r="C144">
        <v>20</v>
      </c>
      <c r="D144">
        <v>16</v>
      </c>
    </row>
    <row r="145" spans="1:4" x14ac:dyDescent="0.3">
      <c r="A145" s="4">
        <v>144</v>
      </c>
      <c r="B145">
        <v>185</v>
      </c>
      <c r="C145">
        <v>76</v>
      </c>
      <c r="D145">
        <v>150</v>
      </c>
    </row>
    <row r="146" spans="1:4" x14ac:dyDescent="0.3">
      <c r="A146" s="4">
        <v>145</v>
      </c>
      <c r="B146">
        <v>126</v>
      </c>
      <c r="C146">
        <v>51</v>
      </c>
      <c r="D146">
        <v>106</v>
      </c>
    </row>
    <row r="147" spans="1:4" x14ac:dyDescent="0.3">
      <c r="A147" s="4">
        <v>146</v>
      </c>
      <c r="B147">
        <v>62</v>
      </c>
      <c r="C147">
        <v>24</v>
      </c>
      <c r="D147">
        <v>47</v>
      </c>
    </row>
    <row r="148" spans="1:4" x14ac:dyDescent="0.3">
      <c r="A148" s="4">
        <v>147</v>
      </c>
      <c r="B148">
        <v>84</v>
      </c>
      <c r="C148">
        <v>33</v>
      </c>
      <c r="D148">
        <v>33</v>
      </c>
    </row>
    <row r="149" spans="1:4" x14ac:dyDescent="0.3">
      <c r="A149" s="4">
        <v>148</v>
      </c>
      <c r="B149">
        <v>212</v>
      </c>
      <c r="C149">
        <v>87</v>
      </c>
      <c r="D149">
        <v>159</v>
      </c>
    </row>
    <row r="150" spans="1:4" x14ac:dyDescent="0.3">
      <c r="A150" s="4">
        <v>149</v>
      </c>
      <c r="B150">
        <v>226</v>
      </c>
      <c r="C150">
        <v>94</v>
      </c>
      <c r="D150">
        <v>139</v>
      </c>
    </row>
    <row r="151" spans="1:4" x14ac:dyDescent="0.3">
      <c r="A151" s="4">
        <v>150</v>
      </c>
      <c r="B151">
        <v>150</v>
      </c>
      <c r="C151">
        <v>60</v>
      </c>
      <c r="D151">
        <v>106</v>
      </c>
    </row>
    <row r="152" spans="1:4" x14ac:dyDescent="0.3">
      <c r="A152" s="4">
        <v>151</v>
      </c>
      <c r="B152">
        <v>132</v>
      </c>
      <c r="C152">
        <v>51</v>
      </c>
      <c r="D152">
        <v>19</v>
      </c>
    </row>
    <row r="153" spans="1:4" x14ac:dyDescent="0.3">
      <c r="A153" s="4">
        <v>152</v>
      </c>
      <c r="B153">
        <v>56</v>
      </c>
      <c r="C153">
        <v>24</v>
      </c>
      <c r="D153">
        <v>12</v>
      </c>
    </row>
    <row r="154" spans="1:4" x14ac:dyDescent="0.3">
      <c r="A154" s="4">
        <v>153</v>
      </c>
      <c r="B154">
        <v>203</v>
      </c>
      <c r="C154">
        <v>79</v>
      </c>
      <c r="D154">
        <v>89</v>
      </c>
    </row>
    <row r="155" spans="1:4" x14ac:dyDescent="0.3">
      <c r="A155" s="4">
        <v>154</v>
      </c>
      <c r="B155">
        <v>144</v>
      </c>
      <c r="C155">
        <v>58</v>
      </c>
      <c r="D155">
        <v>82</v>
      </c>
    </row>
    <row r="156" spans="1:4" x14ac:dyDescent="0.3">
      <c r="A156" s="4">
        <v>155</v>
      </c>
      <c r="B156">
        <v>136</v>
      </c>
      <c r="C156">
        <v>54</v>
      </c>
      <c r="D156">
        <v>100</v>
      </c>
    </row>
    <row r="157" spans="1:4" x14ac:dyDescent="0.3">
      <c r="A157" s="4">
        <v>156</v>
      </c>
      <c r="B157">
        <v>56</v>
      </c>
      <c r="C157">
        <v>24</v>
      </c>
      <c r="D157">
        <v>6</v>
      </c>
    </row>
    <row r="158" spans="1:4" x14ac:dyDescent="0.3">
      <c r="A158" s="4">
        <v>157</v>
      </c>
      <c r="B158">
        <v>271</v>
      </c>
      <c r="C158">
        <v>108</v>
      </c>
      <c r="D158">
        <v>150</v>
      </c>
    </row>
    <row r="159" spans="1:4" x14ac:dyDescent="0.3">
      <c r="A159" s="4">
        <v>158</v>
      </c>
      <c r="B159">
        <v>310</v>
      </c>
      <c r="C159">
        <v>125</v>
      </c>
      <c r="D159">
        <v>135</v>
      </c>
    </row>
    <row r="160" spans="1:4" x14ac:dyDescent="0.3">
      <c r="A160" s="4">
        <v>159</v>
      </c>
      <c r="B160">
        <v>253</v>
      </c>
      <c r="C160">
        <v>103</v>
      </c>
      <c r="D160">
        <v>74</v>
      </c>
    </row>
    <row r="161" spans="1:4" x14ac:dyDescent="0.3">
      <c r="A161" s="4">
        <v>160</v>
      </c>
      <c r="B161">
        <v>156</v>
      </c>
      <c r="C161">
        <v>62</v>
      </c>
      <c r="D161">
        <v>67</v>
      </c>
    </row>
    <row r="162" spans="1:4" x14ac:dyDescent="0.3">
      <c r="A162" s="4">
        <v>161</v>
      </c>
      <c r="B162">
        <v>84</v>
      </c>
      <c r="C162">
        <v>36</v>
      </c>
      <c r="D162">
        <v>57</v>
      </c>
    </row>
    <row r="163" spans="1:4" x14ac:dyDescent="0.3">
      <c r="A163" s="4">
        <v>162</v>
      </c>
      <c r="B163">
        <v>72</v>
      </c>
      <c r="C163">
        <v>30</v>
      </c>
      <c r="D163">
        <v>25</v>
      </c>
    </row>
    <row r="164" spans="1:4" x14ac:dyDescent="0.3">
      <c r="A164" s="4">
        <v>163</v>
      </c>
      <c r="B164">
        <v>271</v>
      </c>
      <c r="C164">
        <v>107</v>
      </c>
      <c r="D164">
        <v>71</v>
      </c>
    </row>
    <row r="165" spans="1:4" x14ac:dyDescent="0.3">
      <c r="A165" s="4">
        <v>164</v>
      </c>
      <c r="B165">
        <v>170</v>
      </c>
      <c r="C165">
        <v>69</v>
      </c>
      <c r="D165">
        <v>105</v>
      </c>
    </row>
    <row r="166" spans="1:4" x14ac:dyDescent="0.3">
      <c r="A166" s="4">
        <v>165</v>
      </c>
      <c r="B166">
        <v>90</v>
      </c>
      <c r="C166">
        <v>36</v>
      </c>
      <c r="D166">
        <v>56</v>
      </c>
    </row>
    <row r="167" spans="1:4" x14ac:dyDescent="0.3">
      <c r="A167" s="4">
        <v>166</v>
      </c>
      <c r="B167">
        <v>46</v>
      </c>
      <c r="C167">
        <v>18</v>
      </c>
      <c r="D167">
        <v>22</v>
      </c>
    </row>
    <row r="168" spans="1:4" x14ac:dyDescent="0.3">
      <c r="A168" s="4">
        <v>167</v>
      </c>
      <c r="B168">
        <v>152</v>
      </c>
      <c r="C168">
        <v>62</v>
      </c>
      <c r="D168">
        <v>76</v>
      </c>
    </row>
    <row r="169" spans="1:4" x14ac:dyDescent="0.3">
      <c r="A169" s="4">
        <v>168</v>
      </c>
      <c r="B169">
        <v>44</v>
      </c>
      <c r="C169">
        <v>18</v>
      </c>
      <c r="D169">
        <v>7</v>
      </c>
    </row>
    <row r="170" spans="1:4" x14ac:dyDescent="0.3">
      <c r="A170" s="4">
        <v>169</v>
      </c>
      <c r="B170">
        <v>154</v>
      </c>
      <c r="C170">
        <v>62</v>
      </c>
      <c r="D170">
        <v>110</v>
      </c>
    </row>
    <row r="171" spans="1:4" x14ac:dyDescent="0.3">
      <c r="A171" s="4">
        <v>170</v>
      </c>
      <c r="B171">
        <v>243</v>
      </c>
      <c r="C171">
        <v>98</v>
      </c>
      <c r="D171">
        <v>73</v>
      </c>
    </row>
    <row r="172" spans="1:4" x14ac:dyDescent="0.3">
      <c r="A172" s="4">
        <v>171</v>
      </c>
      <c r="B172">
        <v>139</v>
      </c>
      <c r="C172">
        <v>58</v>
      </c>
      <c r="D172">
        <v>51</v>
      </c>
    </row>
    <row r="173" spans="1:4" x14ac:dyDescent="0.3">
      <c r="A173" s="4">
        <v>172</v>
      </c>
      <c r="B173">
        <v>68</v>
      </c>
      <c r="C173">
        <v>28</v>
      </c>
      <c r="D173">
        <v>27</v>
      </c>
    </row>
    <row r="174" spans="1:4" x14ac:dyDescent="0.3">
      <c r="A174" s="4">
        <v>173</v>
      </c>
      <c r="B174">
        <v>177</v>
      </c>
      <c r="C174">
        <v>72</v>
      </c>
      <c r="D174">
        <v>67</v>
      </c>
    </row>
    <row r="175" spans="1:4" x14ac:dyDescent="0.3">
      <c r="A175" s="4">
        <v>174</v>
      </c>
      <c r="B175">
        <v>60</v>
      </c>
      <c r="C175">
        <v>24</v>
      </c>
      <c r="D175">
        <v>12</v>
      </c>
    </row>
    <row r="176" spans="1:4" x14ac:dyDescent="0.3">
      <c r="A176" s="4">
        <v>175</v>
      </c>
      <c r="B176">
        <v>144</v>
      </c>
      <c r="C176">
        <v>59</v>
      </c>
      <c r="D176">
        <v>47</v>
      </c>
    </row>
    <row r="177" spans="1:4" x14ac:dyDescent="0.3">
      <c r="A177" s="4">
        <v>176</v>
      </c>
      <c r="B177">
        <v>63</v>
      </c>
      <c r="C177">
        <v>24</v>
      </c>
      <c r="D177">
        <v>48</v>
      </c>
    </row>
    <row r="178" spans="1:4" x14ac:dyDescent="0.3">
      <c r="A178" s="4">
        <v>177</v>
      </c>
      <c r="B178">
        <v>173</v>
      </c>
      <c r="C178">
        <v>71</v>
      </c>
      <c r="D178">
        <v>142</v>
      </c>
    </row>
    <row r="179" spans="1:4" x14ac:dyDescent="0.3">
      <c r="A179" s="4">
        <v>178</v>
      </c>
      <c r="B179">
        <v>208</v>
      </c>
      <c r="C179">
        <v>83</v>
      </c>
      <c r="D179">
        <v>146</v>
      </c>
    </row>
    <row r="180" spans="1:4" x14ac:dyDescent="0.3">
      <c r="A180" s="4">
        <v>179</v>
      </c>
      <c r="B180">
        <v>62</v>
      </c>
      <c r="C180">
        <v>24</v>
      </c>
      <c r="D180">
        <v>26</v>
      </c>
    </row>
    <row r="181" spans="1:4" x14ac:dyDescent="0.3">
      <c r="A181" s="4">
        <v>180</v>
      </c>
      <c r="B181">
        <v>166</v>
      </c>
      <c r="C181">
        <v>67</v>
      </c>
      <c r="D181">
        <v>161</v>
      </c>
    </row>
    <row r="182" spans="1:4" x14ac:dyDescent="0.3">
      <c r="A182" s="4">
        <v>181</v>
      </c>
      <c r="B182">
        <v>27</v>
      </c>
      <c r="C182">
        <v>11</v>
      </c>
      <c r="D182">
        <v>55</v>
      </c>
    </row>
    <row r="183" spans="1:4" x14ac:dyDescent="0.3">
      <c r="A183" s="4">
        <v>182</v>
      </c>
      <c r="B183">
        <v>38</v>
      </c>
      <c r="C183">
        <v>16</v>
      </c>
      <c r="D183">
        <v>11</v>
      </c>
    </row>
    <row r="184" spans="1:4" x14ac:dyDescent="0.3">
      <c r="A184" s="4">
        <v>183</v>
      </c>
      <c r="B184">
        <v>255</v>
      </c>
      <c r="C184">
        <v>103</v>
      </c>
      <c r="D184">
        <v>166</v>
      </c>
    </row>
    <row r="185" spans="1:4" x14ac:dyDescent="0.3">
      <c r="A185" s="4">
        <v>184</v>
      </c>
      <c r="B185">
        <v>205</v>
      </c>
      <c r="C185">
        <v>85</v>
      </c>
      <c r="D185">
        <v>29</v>
      </c>
    </row>
    <row r="186" spans="1:4" x14ac:dyDescent="0.3">
      <c r="A186" s="4">
        <v>185</v>
      </c>
      <c r="B186">
        <v>91</v>
      </c>
      <c r="C186">
        <v>36</v>
      </c>
      <c r="D186">
        <v>40</v>
      </c>
    </row>
    <row r="187" spans="1:4" x14ac:dyDescent="0.3">
      <c r="A187" s="4">
        <v>186</v>
      </c>
      <c r="B187">
        <v>270</v>
      </c>
      <c r="C187">
        <v>108</v>
      </c>
      <c r="D187">
        <v>93</v>
      </c>
    </row>
    <row r="188" spans="1:4" x14ac:dyDescent="0.3">
      <c r="A188" s="4">
        <v>187</v>
      </c>
      <c r="B188">
        <v>208</v>
      </c>
      <c r="C188">
        <v>86</v>
      </c>
      <c r="D188">
        <v>126</v>
      </c>
    </row>
    <row r="189" spans="1:4" x14ac:dyDescent="0.3">
      <c r="A189" s="4">
        <v>188</v>
      </c>
      <c r="B189">
        <v>83</v>
      </c>
      <c r="C189">
        <v>34</v>
      </c>
      <c r="D189">
        <v>105</v>
      </c>
    </row>
    <row r="190" spans="1:4" x14ac:dyDescent="0.3">
      <c r="A190" s="4">
        <v>189</v>
      </c>
      <c r="B190">
        <v>192</v>
      </c>
      <c r="C190">
        <v>80</v>
      </c>
      <c r="D190">
        <v>117</v>
      </c>
    </row>
    <row r="191" spans="1:4" x14ac:dyDescent="0.3">
      <c r="A191" s="4">
        <v>190</v>
      </c>
      <c r="B191">
        <v>202</v>
      </c>
      <c r="C191">
        <v>79</v>
      </c>
      <c r="D191">
        <v>102</v>
      </c>
    </row>
    <row r="192" spans="1:4" x14ac:dyDescent="0.3">
      <c r="A192" s="4">
        <v>191</v>
      </c>
      <c r="B192">
        <v>162</v>
      </c>
      <c r="C192">
        <v>66</v>
      </c>
      <c r="D192">
        <v>87</v>
      </c>
    </row>
    <row r="193" spans="1:4" x14ac:dyDescent="0.3">
      <c r="A193" s="4">
        <v>192</v>
      </c>
      <c r="B193">
        <v>75</v>
      </c>
      <c r="C193">
        <v>30</v>
      </c>
      <c r="D193">
        <v>26</v>
      </c>
    </row>
    <row r="194" spans="1:4" x14ac:dyDescent="0.3">
      <c r="A194" s="4">
        <v>193</v>
      </c>
      <c r="B194">
        <v>220</v>
      </c>
      <c r="C194">
        <v>88</v>
      </c>
      <c r="D194">
        <v>171</v>
      </c>
    </row>
    <row r="195" spans="1:4" x14ac:dyDescent="0.3">
      <c r="A195" s="4">
        <v>194</v>
      </c>
      <c r="B195">
        <v>96</v>
      </c>
      <c r="C195">
        <v>38</v>
      </c>
      <c r="D195">
        <v>68</v>
      </c>
    </row>
    <row r="196" spans="1:4" x14ac:dyDescent="0.3">
      <c r="A196" s="4">
        <v>195</v>
      </c>
      <c r="B196">
        <v>50</v>
      </c>
      <c r="C196">
        <v>20</v>
      </c>
      <c r="D196">
        <v>51</v>
      </c>
    </row>
    <row r="197" spans="1:4" x14ac:dyDescent="0.3">
      <c r="A197" s="4">
        <v>196</v>
      </c>
      <c r="B197">
        <v>191</v>
      </c>
      <c r="C197">
        <v>78</v>
      </c>
      <c r="D197">
        <v>176</v>
      </c>
    </row>
    <row r="198" spans="1:4" x14ac:dyDescent="0.3">
      <c r="A198" s="4">
        <v>197</v>
      </c>
      <c r="B198">
        <v>129</v>
      </c>
      <c r="C198">
        <v>53</v>
      </c>
      <c r="D198">
        <v>72</v>
      </c>
    </row>
    <row r="199" spans="1:4" x14ac:dyDescent="0.3">
      <c r="A199" s="4">
        <v>198</v>
      </c>
      <c r="B199">
        <v>54</v>
      </c>
      <c r="C199">
        <v>22</v>
      </c>
      <c r="D199">
        <v>33</v>
      </c>
    </row>
    <row r="200" spans="1:4" x14ac:dyDescent="0.3">
      <c r="A200" s="4">
        <v>199</v>
      </c>
      <c r="B200">
        <v>261</v>
      </c>
      <c r="C200">
        <v>105</v>
      </c>
      <c r="D200">
        <v>142</v>
      </c>
    </row>
    <row r="201" spans="1:4" x14ac:dyDescent="0.3">
      <c r="A201" s="4">
        <v>200</v>
      </c>
      <c r="B201">
        <v>88</v>
      </c>
      <c r="C201">
        <v>36</v>
      </c>
      <c r="D201">
        <v>67</v>
      </c>
    </row>
    <row r="202" spans="1:4" x14ac:dyDescent="0.3">
      <c r="A202" s="4">
        <v>201</v>
      </c>
      <c r="B202">
        <v>72</v>
      </c>
      <c r="C202">
        <v>30</v>
      </c>
      <c r="D202">
        <v>58</v>
      </c>
    </row>
    <row r="203" spans="1:4" x14ac:dyDescent="0.3">
      <c r="A203" s="4">
        <v>202</v>
      </c>
      <c r="B203">
        <v>206</v>
      </c>
      <c r="C203">
        <v>80</v>
      </c>
      <c r="D203">
        <v>156</v>
      </c>
    </row>
    <row r="204" spans="1:4" x14ac:dyDescent="0.3">
      <c r="A204" s="4">
        <v>203</v>
      </c>
      <c r="B204">
        <v>156</v>
      </c>
      <c r="C204">
        <v>60</v>
      </c>
      <c r="D204">
        <v>85</v>
      </c>
    </row>
    <row r="205" spans="1:4" x14ac:dyDescent="0.3">
      <c r="A205" s="4">
        <v>204</v>
      </c>
      <c r="B205">
        <v>48</v>
      </c>
      <c r="C205">
        <v>20</v>
      </c>
      <c r="D205">
        <v>21</v>
      </c>
    </row>
    <row r="206" spans="1:4" x14ac:dyDescent="0.3">
      <c r="A206" s="4">
        <v>205</v>
      </c>
      <c r="B206">
        <v>61</v>
      </c>
      <c r="C206">
        <v>25</v>
      </c>
      <c r="D206">
        <v>86</v>
      </c>
    </row>
    <row r="207" spans="1:4" x14ac:dyDescent="0.3">
      <c r="A207" s="4">
        <v>206</v>
      </c>
      <c r="B207">
        <v>30</v>
      </c>
      <c r="C207">
        <v>12</v>
      </c>
      <c r="D207">
        <v>58</v>
      </c>
    </row>
    <row r="208" spans="1:4" x14ac:dyDescent="0.3">
      <c r="A208" s="4">
        <v>207</v>
      </c>
      <c r="B208">
        <v>180</v>
      </c>
      <c r="C208">
        <v>72</v>
      </c>
      <c r="D208">
        <v>111</v>
      </c>
    </row>
    <row r="209" spans="1:4" x14ac:dyDescent="0.3">
      <c r="A209" s="4">
        <v>208</v>
      </c>
      <c r="B209">
        <v>180</v>
      </c>
      <c r="C209">
        <v>71</v>
      </c>
      <c r="D209">
        <v>100</v>
      </c>
    </row>
    <row r="210" spans="1:4" x14ac:dyDescent="0.3">
      <c r="A210" s="4">
        <v>209</v>
      </c>
      <c r="B210">
        <v>214</v>
      </c>
      <c r="C210">
        <v>87</v>
      </c>
      <c r="D210">
        <v>171</v>
      </c>
    </row>
    <row r="211" spans="1:4" x14ac:dyDescent="0.3">
      <c r="A211" s="4">
        <v>210</v>
      </c>
      <c r="B211">
        <v>195</v>
      </c>
      <c r="C211">
        <v>75</v>
      </c>
      <c r="D211">
        <v>158</v>
      </c>
    </row>
    <row r="212" spans="1:4" x14ac:dyDescent="0.3">
      <c r="A212" s="4">
        <v>211</v>
      </c>
      <c r="B212">
        <v>169</v>
      </c>
      <c r="C212">
        <v>68</v>
      </c>
      <c r="D212">
        <v>135</v>
      </c>
    </row>
    <row r="213" spans="1:4" x14ac:dyDescent="0.3">
      <c r="A213" s="4">
        <v>212</v>
      </c>
      <c r="B213">
        <v>245</v>
      </c>
      <c r="C213">
        <v>101</v>
      </c>
      <c r="D213">
        <v>164</v>
      </c>
    </row>
    <row r="214" spans="1:4" x14ac:dyDescent="0.3">
      <c r="A214" s="4">
        <v>213</v>
      </c>
      <c r="B214">
        <v>87</v>
      </c>
      <c r="C214">
        <v>35</v>
      </c>
      <c r="D214">
        <v>100</v>
      </c>
    </row>
    <row r="215" spans="1:4" x14ac:dyDescent="0.3">
      <c r="A215" s="4">
        <v>214</v>
      </c>
      <c r="B215">
        <v>228</v>
      </c>
      <c r="C215">
        <v>89</v>
      </c>
      <c r="D215">
        <v>38</v>
      </c>
    </row>
    <row r="216" spans="1:4" x14ac:dyDescent="0.3">
      <c r="A216" s="4">
        <v>215</v>
      </c>
      <c r="B216">
        <v>158</v>
      </c>
      <c r="C216">
        <v>64</v>
      </c>
      <c r="D216">
        <v>46</v>
      </c>
    </row>
    <row r="217" spans="1:4" x14ac:dyDescent="0.3">
      <c r="A217" s="4">
        <v>216</v>
      </c>
      <c r="B217">
        <v>142</v>
      </c>
      <c r="C217">
        <v>56</v>
      </c>
      <c r="D217">
        <v>120</v>
      </c>
    </row>
    <row r="218" spans="1:4" x14ac:dyDescent="0.3">
      <c r="A218" s="4">
        <v>217</v>
      </c>
      <c r="B218">
        <v>96</v>
      </c>
      <c r="C218">
        <v>39</v>
      </c>
      <c r="D218">
        <v>13</v>
      </c>
    </row>
    <row r="219" spans="1:4" x14ac:dyDescent="0.3">
      <c r="A219" s="4">
        <v>218</v>
      </c>
      <c r="B219">
        <v>184</v>
      </c>
      <c r="C219">
        <v>75</v>
      </c>
      <c r="D219">
        <v>46</v>
      </c>
    </row>
    <row r="220" spans="1:4" x14ac:dyDescent="0.3">
      <c r="A220" s="4">
        <v>219</v>
      </c>
      <c r="B220">
        <v>139</v>
      </c>
      <c r="C220">
        <v>54</v>
      </c>
      <c r="D220">
        <v>23</v>
      </c>
    </row>
    <row r="221" spans="1:4" x14ac:dyDescent="0.3">
      <c r="A221" s="4">
        <v>220</v>
      </c>
      <c r="B221">
        <v>24</v>
      </c>
      <c r="C221">
        <v>10</v>
      </c>
      <c r="D221">
        <v>13</v>
      </c>
    </row>
    <row r="222" spans="1:4" x14ac:dyDescent="0.3">
      <c r="A222" s="4">
        <v>221</v>
      </c>
      <c r="B222">
        <v>193</v>
      </c>
      <c r="C222">
        <v>79</v>
      </c>
      <c r="D222">
        <v>108</v>
      </c>
    </row>
    <row r="223" spans="1:4" x14ac:dyDescent="0.3">
      <c r="A223" s="4">
        <v>222</v>
      </c>
      <c r="B223">
        <v>97</v>
      </c>
      <c r="C223">
        <v>39</v>
      </c>
      <c r="D223">
        <v>85</v>
      </c>
    </row>
    <row r="224" spans="1:4" x14ac:dyDescent="0.3">
      <c r="A224" s="4">
        <v>223</v>
      </c>
      <c r="B224">
        <v>32</v>
      </c>
      <c r="C224">
        <v>13</v>
      </c>
      <c r="D224">
        <v>53</v>
      </c>
    </row>
    <row r="225" spans="1:4" x14ac:dyDescent="0.3">
      <c r="A225" s="4">
        <v>224</v>
      </c>
      <c r="B225">
        <v>52</v>
      </c>
      <c r="C225">
        <v>22</v>
      </c>
      <c r="D225">
        <v>20</v>
      </c>
    </row>
    <row r="226" spans="1:4" x14ac:dyDescent="0.3">
      <c r="A226" s="4">
        <v>225</v>
      </c>
      <c r="B226">
        <v>168</v>
      </c>
      <c r="C226">
        <v>66</v>
      </c>
      <c r="D226">
        <v>94</v>
      </c>
    </row>
    <row r="227" spans="1:4" x14ac:dyDescent="0.3">
      <c r="A227" s="4">
        <v>226</v>
      </c>
      <c r="B227">
        <v>171</v>
      </c>
      <c r="C227">
        <v>69</v>
      </c>
      <c r="D227">
        <v>146</v>
      </c>
    </row>
    <row r="228" spans="1:4" x14ac:dyDescent="0.3">
      <c r="A228" s="4">
        <v>227</v>
      </c>
      <c r="B228">
        <v>211</v>
      </c>
      <c r="C228">
        <v>84</v>
      </c>
      <c r="D228">
        <v>119</v>
      </c>
    </row>
    <row r="229" spans="1:4" x14ac:dyDescent="0.3">
      <c r="A229" s="4">
        <v>228</v>
      </c>
      <c r="B229">
        <v>69</v>
      </c>
      <c r="C229">
        <v>27</v>
      </c>
      <c r="D229">
        <v>35</v>
      </c>
    </row>
    <row r="230" spans="1:4" x14ac:dyDescent="0.3">
      <c r="A230" s="4">
        <v>229</v>
      </c>
      <c r="B230">
        <v>124</v>
      </c>
      <c r="C230">
        <v>50</v>
      </c>
      <c r="D230">
        <v>117</v>
      </c>
    </row>
    <row r="231" spans="1:4" x14ac:dyDescent="0.3">
      <c r="A231" s="4">
        <v>230</v>
      </c>
      <c r="B231">
        <v>214</v>
      </c>
      <c r="C231">
        <v>87</v>
      </c>
      <c r="D231">
        <v>91</v>
      </c>
    </row>
    <row r="232" spans="1:4" x14ac:dyDescent="0.3">
      <c r="A232" s="4">
        <v>231</v>
      </c>
      <c r="B232">
        <v>208</v>
      </c>
      <c r="C232">
        <v>83</v>
      </c>
      <c r="D232">
        <v>150</v>
      </c>
    </row>
    <row r="233" spans="1:4" x14ac:dyDescent="0.3">
      <c r="A233" s="4">
        <v>232</v>
      </c>
      <c r="B233">
        <v>190</v>
      </c>
      <c r="C233">
        <v>78</v>
      </c>
      <c r="D233">
        <v>139</v>
      </c>
    </row>
    <row r="234" spans="1:4" x14ac:dyDescent="0.3">
      <c r="A234" s="4">
        <v>233</v>
      </c>
      <c r="B234">
        <v>38</v>
      </c>
      <c r="C234">
        <v>16</v>
      </c>
      <c r="D234">
        <v>31</v>
      </c>
    </row>
    <row r="235" spans="1:4" x14ac:dyDescent="0.3">
      <c r="A235" s="4">
        <v>234</v>
      </c>
      <c r="B235">
        <v>225</v>
      </c>
      <c r="C235">
        <v>90</v>
      </c>
      <c r="D235">
        <v>99</v>
      </c>
    </row>
    <row r="236" spans="1:4" x14ac:dyDescent="0.3">
      <c r="A236" s="4">
        <v>235</v>
      </c>
      <c r="B236">
        <v>33</v>
      </c>
      <c r="C236">
        <v>13</v>
      </c>
      <c r="D236">
        <v>25</v>
      </c>
    </row>
    <row r="237" spans="1:4" x14ac:dyDescent="0.3">
      <c r="A237" s="4">
        <v>236</v>
      </c>
      <c r="B237">
        <v>255</v>
      </c>
      <c r="C237">
        <v>102</v>
      </c>
      <c r="D237">
        <v>101</v>
      </c>
    </row>
    <row r="238" spans="1:4" x14ac:dyDescent="0.3">
      <c r="A238" s="4">
        <v>237</v>
      </c>
      <c r="B238">
        <v>106</v>
      </c>
      <c r="C238">
        <v>42</v>
      </c>
      <c r="D238">
        <v>37</v>
      </c>
    </row>
    <row r="239" spans="1:4" x14ac:dyDescent="0.3">
      <c r="A239" s="4">
        <v>238</v>
      </c>
      <c r="B239">
        <v>72</v>
      </c>
      <c r="C239">
        <v>28</v>
      </c>
      <c r="D239">
        <v>45</v>
      </c>
    </row>
    <row r="240" spans="1:4" x14ac:dyDescent="0.3">
      <c r="A240" s="4">
        <v>239</v>
      </c>
      <c r="B240">
        <v>74</v>
      </c>
      <c r="C240">
        <v>31</v>
      </c>
      <c r="D240">
        <v>73</v>
      </c>
    </row>
    <row r="241" spans="1:4" x14ac:dyDescent="0.3">
      <c r="A241" s="4">
        <v>240</v>
      </c>
      <c r="B241">
        <v>294</v>
      </c>
      <c r="C241">
        <v>118</v>
      </c>
      <c r="D241">
        <v>129</v>
      </c>
    </row>
    <row r="242" spans="1:4" x14ac:dyDescent="0.3">
      <c r="A242" s="4">
        <v>241</v>
      </c>
      <c r="B242">
        <v>18</v>
      </c>
      <c r="C242">
        <v>8</v>
      </c>
      <c r="D242">
        <v>11</v>
      </c>
    </row>
    <row r="243" spans="1:4" x14ac:dyDescent="0.3">
      <c r="A243" s="4">
        <v>242</v>
      </c>
      <c r="B243">
        <v>134</v>
      </c>
      <c r="C243">
        <v>54</v>
      </c>
      <c r="D243">
        <v>99</v>
      </c>
    </row>
    <row r="244" spans="1:4" x14ac:dyDescent="0.3">
      <c r="A244" s="4">
        <v>243</v>
      </c>
      <c r="B244">
        <v>120</v>
      </c>
      <c r="C244">
        <v>45</v>
      </c>
      <c r="D244">
        <v>22</v>
      </c>
    </row>
    <row r="245" spans="1:4" x14ac:dyDescent="0.3">
      <c r="A245" s="4">
        <v>244</v>
      </c>
      <c r="B245">
        <v>158</v>
      </c>
      <c r="C245">
        <v>61</v>
      </c>
      <c r="D245">
        <v>89</v>
      </c>
    </row>
    <row r="246" spans="1:4" x14ac:dyDescent="0.3">
      <c r="A246" s="4">
        <v>245</v>
      </c>
      <c r="B246">
        <v>273</v>
      </c>
      <c r="C246">
        <v>108</v>
      </c>
      <c r="D246">
        <v>116</v>
      </c>
    </row>
    <row r="247" spans="1:4" x14ac:dyDescent="0.3">
      <c r="A247" s="4">
        <v>246</v>
      </c>
      <c r="B247">
        <v>327</v>
      </c>
      <c r="C247">
        <v>131</v>
      </c>
      <c r="D247">
        <v>146</v>
      </c>
    </row>
    <row r="248" spans="1:4" x14ac:dyDescent="0.3">
      <c r="A248" s="4">
        <v>247</v>
      </c>
      <c r="B248">
        <v>66</v>
      </c>
      <c r="C248">
        <v>26</v>
      </c>
      <c r="D248">
        <v>59</v>
      </c>
    </row>
    <row r="249" spans="1:4" x14ac:dyDescent="0.3">
      <c r="A249" s="4">
        <v>248</v>
      </c>
      <c r="B249">
        <v>225</v>
      </c>
      <c r="C249">
        <v>92</v>
      </c>
      <c r="D249">
        <v>120</v>
      </c>
    </row>
    <row r="250" spans="1:4" x14ac:dyDescent="0.3">
      <c r="A250" s="4">
        <v>249</v>
      </c>
      <c r="B250">
        <v>80</v>
      </c>
      <c r="C250">
        <v>34</v>
      </c>
      <c r="D250">
        <v>109</v>
      </c>
    </row>
    <row r="251" spans="1:4" x14ac:dyDescent="0.3">
      <c r="A251" s="4">
        <v>250</v>
      </c>
      <c r="B251">
        <v>20</v>
      </c>
      <c r="C251">
        <v>8</v>
      </c>
      <c r="D251">
        <v>29</v>
      </c>
    </row>
    <row r="252" spans="1:4" x14ac:dyDescent="0.3">
      <c r="A252" s="4">
        <v>251</v>
      </c>
      <c r="B252">
        <v>109</v>
      </c>
      <c r="C252">
        <v>45</v>
      </c>
      <c r="D252">
        <v>122</v>
      </c>
    </row>
    <row r="253" spans="1:4" x14ac:dyDescent="0.3">
      <c r="A253" s="4">
        <v>252</v>
      </c>
      <c r="B253">
        <v>102</v>
      </c>
      <c r="C253">
        <v>42</v>
      </c>
      <c r="D253">
        <v>84</v>
      </c>
    </row>
    <row r="254" spans="1:4" x14ac:dyDescent="0.3">
      <c r="A254" s="4">
        <v>253</v>
      </c>
      <c r="B254">
        <v>154</v>
      </c>
      <c r="C254">
        <v>62</v>
      </c>
      <c r="D254">
        <v>55</v>
      </c>
    </row>
    <row r="255" spans="1:4" x14ac:dyDescent="0.3">
      <c r="A255" s="4">
        <v>254</v>
      </c>
      <c r="B255">
        <v>297</v>
      </c>
      <c r="C255">
        <v>122</v>
      </c>
      <c r="D255">
        <v>141</v>
      </c>
    </row>
    <row r="256" spans="1:4" x14ac:dyDescent="0.3">
      <c r="A256" s="4">
        <v>255</v>
      </c>
      <c r="B256">
        <v>25</v>
      </c>
      <c r="C256">
        <v>10</v>
      </c>
      <c r="D256">
        <v>37</v>
      </c>
    </row>
    <row r="257" spans="1:4" x14ac:dyDescent="0.3">
      <c r="A257" s="4">
        <v>256</v>
      </c>
      <c r="B257">
        <v>21</v>
      </c>
      <c r="C257">
        <v>8</v>
      </c>
      <c r="D257">
        <v>16</v>
      </c>
    </row>
    <row r="258" spans="1:4" x14ac:dyDescent="0.3">
      <c r="A258" s="4">
        <v>257</v>
      </c>
      <c r="B258">
        <v>46</v>
      </c>
      <c r="C258">
        <v>18</v>
      </c>
      <c r="D258">
        <v>28</v>
      </c>
    </row>
    <row r="259" spans="1:4" x14ac:dyDescent="0.3">
      <c r="A259" s="4">
        <v>258</v>
      </c>
      <c r="B259">
        <v>117</v>
      </c>
      <c r="C259">
        <v>46</v>
      </c>
      <c r="D259">
        <v>105</v>
      </c>
    </row>
    <row r="260" spans="1:4" x14ac:dyDescent="0.3">
      <c r="A260" s="4">
        <v>259</v>
      </c>
      <c r="B260">
        <v>81</v>
      </c>
      <c r="C260">
        <v>33</v>
      </c>
      <c r="D260">
        <v>11</v>
      </c>
    </row>
    <row r="261" spans="1:4" x14ac:dyDescent="0.3">
      <c r="A261" s="4">
        <v>260</v>
      </c>
      <c r="B261">
        <v>69</v>
      </c>
      <c r="C261">
        <v>27</v>
      </c>
      <c r="D261">
        <v>49</v>
      </c>
    </row>
    <row r="262" spans="1:4" x14ac:dyDescent="0.3">
      <c r="A262" s="4">
        <v>261</v>
      </c>
      <c r="B262">
        <v>154</v>
      </c>
      <c r="C262">
        <v>63</v>
      </c>
      <c r="D262">
        <v>55</v>
      </c>
    </row>
    <row r="263" spans="1:4" x14ac:dyDescent="0.3">
      <c r="A263" s="4">
        <v>262</v>
      </c>
      <c r="B263">
        <v>115</v>
      </c>
      <c r="C263">
        <v>45</v>
      </c>
      <c r="D263">
        <v>48</v>
      </c>
    </row>
    <row r="264" spans="1:4" x14ac:dyDescent="0.3">
      <c r="A264" s="4">
        <v>263</v>
      </c>
      <c r="B264">
        <v>121</v>
      </c>
      <c r="C264">
        <v>49</v>
      </c>
      <c r="D264">
        <v>149</v>
      </c>
    </row>
    <row r="265" spans="1:4" x14ac:dyDescent="0.3">
      <c r="A265" s="4">
        <v>264</v>
      </c>
      <c r="B265">
        <v>182</v>
      </c>
      <c r="C265">
        <v>73</v>
      </c>
      <c r="D265">
        <v>117</v>
      </c>
    </row>
    <row r="266" spans="1:4" x14ac:dyDescent="0.3">
      <c r="A266" s="4">
        <v>265</v>
      </c>
      <c r="B266">
        <v>171</v>
      </c>
      <c r="C266">
        <v>68</v>
      </c>
      <c r="D266">
        <v>135</v>
      </c>
    </row>
    <row r="267" spans="1:4" x14ac:dyDescent="0.3">
      <c r="A267" s="4">
        <v>266</v>
      </c>
      <c r="B267">
        <v>99</v>
      </c>
      <c r="C267">
        <v>40</v>
      </c>
      <c r="D267">
        <v>106</v>
      </c>
    </row>
    <row r="268" spans="1:4" x14ac:dyDescent="0.3">
      <c r="A268" s="4">
        <v>267</v>
      </c>
      <c r="B268">
        <v>118</v>
      </c>
      <c r="C268">
        <v>49</v>
      </c>
      <c r="D268">
        <v>96</v>
      </c>
    </row>
    <row r="269" spans="1:4" x14ac:dyDescent="0.3">
      <c r="A269" s="4">
        <v>268</v>
      </c>
      <c r="B269">
        <v>68</v>
      </c>
      <c r="C269">
        <v>28</v>
      </c>
      <c r="D269">
        <v>83</v>
      </c>
    </row>
    <row r="270" spans="1:4" x14ac:dyDescent="0.3">
      <c r="A270" s="4">
        <v>269</v>
      </c>
      <c r="B270">
        <v>250</v>
      </c>
      <c r="C270">
        <v>99</v>
      </c>
      <c r="D270">
        <v>101</v>
      </c>
    </row>
    <row r="271" spans="1:4" x14ac:dyDescent="0.3">
      <c r="A271" s="4">
        <v>270</v>
      </c>
      <c r="B271">
        <v>102</v>
      </c>
      <c r="C271">
        <v>42</v>
      </c>
      <c r="D271">
        <v>26</v>
      </c>
    </row>
    <row r="272" spans="1:4" x14ac:dyDescent="0.3">
      <c r="A272" s="4">
        <v>271</v>
      </c>
      <c r="B272">
        <v>44</v>
      </c>
      <c r="C272">
        <v>18</v>
      </c>
      <c r="D272">
        <v>55</v>
      </c>
    </row>
    <row r="273" spans="1:4" x14ac:dyDescent="0.3">
      <c r="A273" s="4">
        <v>272</v>
      </c>
      <c r="B273">
        <v>83</v>
      </c>
      <c r="C273">
        <v>34</v>
      </c>
      <c r="D273">
        <v>83</v>
      </c>
    </row>
    <row r="274" spans="1:4" x14ac:dyDescent="0.3">
      <c r="A274" s="4">
        <v>273</v>
      </c>
      <c r="B274">
        <v>123</v>
      </c>
      <c r="C274">
        <v>50</v>
      </c>
      <c r="D274">
        <v>67</v>
      </c>
    </row>
    <row r="275" spans="1:4" x14ac:dyDescent="0.3">
      <c r="A275" s="4">
        <v>274</v>
      </c>
      <c r="B275">
        <v>116</v>
      </c>
      <c r="C275">
        <v>49</v>
      </c>
      <c r="D275">
        <v>75</v>
      </c>
    </row>
    <row r="276" spans="1:4" x14ac:dyDescent="0.3">
      <c r="A276" s="4">
        <v>275</v>
      </c>
      <c r="B276">
        <v>121</v>
      </c>
      <c r="C276">
        <v>48</v>
      </c>
      <c r="D276">
        <v>122</v>
      </c>
    </row>
    <row r="277" spans="1:4" x14ac:dyDescent="0.3">
      <c r="A277" s="4">
        <v>276</v>
      </c>
      <c r="B277">
        <v>70</v>
      </c>
      <c r="C277">
        <v>29</v>
      </c>
      <c r="D277">
        <v>85</v>
      </c>
    </row>
    <row r="278" spans="1:4" x14ac:dyDescent="0.3">
      <c r="A278" s="4">
        <v>277</v>
      </c>
      <c r="B278">
        <v>93</v>
      </c>
      <c r="C278">
        <v>36</v>
      </c>
      <c r="D278">
        <v>29</v>
      </c>
    </row>
    <row r="279" spans="1:4" x14ac:dyDescent="0.3">
      <c r="A279" s="4">
        <v>278</v>
      </c>
      <c r="B279">
        <v>141</v>
      </c>
      <c r="C279">
        <v>56</v>
      </c>
      <c r="D279">
        <v>61</v>
      </c>
    </row>
    <row r="280" spans="1:4" x14ac:dyDescent="0.3">
      <c r="A280" s="4">
        <v>279</v>
      </c>
      <c r="B280">
        <v>201</v>
      </c>
      <c r="C280">
        <v>79</v>
      </c>
      <c r="D280">
        <v>142</v>
      </c>
    </row>
    <row r="281" spans="1:4" x14ac:dyDescent="0.3">
      <c r="A281" s="4">
        <v>280</v>
      </c>
      <c r="B281">
        <v>117</v>
      </c>
      <c r="C281">
        <v>47</v>
      </c>
      <c r="D281">
        <v>86</v>
      </c>
    </row>
    <row r="282" spans="1:4" x14ac:dyDescent="0.3">
      <c r="A282" s="4">
        <v>281</v>
      </c>
      <c r="B282">
        <v>66</v>
      </c>
      <c r="C282">
        <v>26</v>
      </c>
      <c r="D282">
        <v>9</v>
      </c>
    </row>
    <row r="283" spans="1:4" x14ac:dyDescent="0.3">
      <c r="A283" s="4">
        <v>282</v>
      </c>
      <c r="B283">
        <v>74</v>
      </c>
      <c r="C283">
        <v>32</v>
      </c>
      <c r="D283">
        <v>114</v>
      </c>
    </row>
    <row r="284" spans="1:4" x14ac:dyDescent="0.3">
      <c r="A284" s="4">
        <v>283</v>
      </c>
      <c r="B284">
        <v>78</v>
      </c>
      <c r="C284">
        <v>33</v>
      </c>
      <c r="D284">
        <v>6</v>
      </c>
    </row>
    <row r="285" spans="1:4" x14ac:dyDescent="0.3">
      <c r="A285" s="4">
        <v>284</v>
      </c>
      <c r="B285">
        <v>158</v>
      </c>
      <c r="C285">
        <v>64</v>
      </c>
      <c r="D285">
        <v>195</v>
      </c>
    </row>
    <row r="286" spans="1:4" x14ac:dyDescent="0.3">
      <c r="A286" s="4">
        <v>285</v>
      </c>
      <c r="B286">
        <v>42</v>
      </c>
      <c r="C286">
        <v>16</v>
      </c>
      <c r="D286">
        <v>12</v>
      </c>
    </row>
    <row r="287" spans="1:4" x14ac:dyDescent="0.3">
      <c r="A287" s="4">
        <v>286</v>
      </c>
      <c r="B287">
        <v>68</v>
      </c>
      <c r="C287">
        <v>28</v>
      </c>
      <c r="D287">
        <v>25</v>
      </c>
    </row>
    <row r="288" spans="1:4" x14ac:dyDescent="0.3">
      <c r="A288" s="4">
        <v>287</v>
      </c>
      <c r="B288">
        <v>202</v>
      </c>
      <c r="C288">
        <v>81</v>
      </c>
      <c r="D288">
        <v>121</v>
      </c>
    </row>
    <row r="289" spans="1:4" x14ac:dyDescent="0.3">
      <c r="A289" s="4">
        <v>288</v>
      </c>
      <c r="B289">
        <v>86</v>
      </c>
      <c r="C289">
        <v>36</v>
      </c>
      <c r="D289">
        <v>38</v>
      </c>
    </row>
    <row r="290" spans="1:4" x14ac:dyDescent="0.3">
      <c r="A290" s="4">
        <v>289</v>
      </c>
      <c r="B290">
        <v>138</v>
      </c>
      <c r="C290">
        <v>57</v>
      </c>
      <c r="D290">
        <v>68</v>
      </c>
    </row>
    <row r="291" spans="1:4" x14ac:dyDescent="0.3">
      <c r="A291" s="4">
        <v>290</v>
      </c>
      <c r="B291">
        <v>40</v>
      </c>
      <c r="C291">
        <v>15</v>
      </c>
      <c r="D291">
        <v>57</v>
      </c>
    </row>
    <row r="292" spans="1:4" x14ac:dyDescent="0.3">
      <c r="A292" s="4">
        <v>291</v>
      </c>
      <c r="B292">
        <v>260</v>
      </c>
      <c r="C292">
        <v>104</v>
      </c>
      <c r="D292">
        <v>95</v>
      </c>
    </row>
    <row r="293" spans="1:4" x14ac:dyDescent="0.3">
      <c r="A293" s="4">
        <v>292</v>
      </c>
      <c r="B293">
        <v>84</v>
      </c>
      <c r="C293">
        <v>36</v>
      </c>
      <c r="D293">
        <v>23</v>
      </c>
    </row>
    <row r="294" spans="1:4" x14ac:dyDescent="0.3">
      <c r="A294" s="4">
        <v>293</v>
      </c>
      <c r="B294">
        <v>216</v>
      </c>
      <c r="C294">
        <v>88</v>
      </c>
      <c r="D294">
        <v>120</v>
      </c>
    </row>
    <row r="295" spans="1:4" x14ac:dyDescent="0.3">
      <c r="A295" s="4">
        <v>294</v>
      </c>
      <c r="B295">
        <v>326</v>
      </c>
      <c r="C295">
        <v>132</v>
      </c>
      <c r="D295">
        <v>86</v>
      </c>
    </row>
    <row r="296" spans="1:4" x14ac:dyDescent="0.3">
      <c r="A296" s="4">
        <v>295</v>
      </c>
      <c r="B296">
        <v>247</v>
      </c>
      <c r="C296">
        <v>97</v>
      </c>
      <c r="D296">
        <v>177</v>
      </c>
    </row>
    <row r="297" spans="1:4" x14ac:dyDescent="0.3">
      <c r="A297" s="4">
        <v>296</v>
      </c>
      <c r="B297">
        <v>59</v>
      </c>
      <c r="C297">
        <v>23</v>
      </c>
      <c r="D297">
        <v>46</v>
      </c>
    </row>
    <row r="298" spans="1:4" x14ac:dyDescent="0.3">
      <c r="A298" s="4">
        <v>297</v>
      </c>
      <c r="B298">
        <v>175</v>
      </c>
      <c r="C298">
        <v>72</v>
      </c>
      <c r="D298">
        <v>112</v>
      </c>
    </row>
    <row r="299" spans="1:4" x14ac:dyDescent="0.3">
      <c r="A299" s="4">
        <v>298</v>
      </c>
      <c r="B299">
        <v>255</v>
      </c>
      <c r="C299">
        <v>102</v>
      </c>
      <c r="D299">
        <v>141</v>
      </c>
    </row>
    <row r="300" spans="1:4" x14ac:dyDescent="0.3">
      <c r="A300" s="4">
        <v>299</v>
      </c>
      <c r="B300">
        <v>182</v>
      </c>
      <c r="C300">
        <v>74</v>
      </c>
      <c r="D300">
        <v>113</v>
      </c>
    </row>
    <row r="301" spans="1:4" x14ac:dyDescent="0.3">
      <c r="A301" s="4">
        <v>300</v>
      </c>
      <c r="B301">
        <v>290</v>
      </c>
      <c r="C301">
        <v>116</v>
      </c>
      <c r="D301">
        <v>118</v>
      </c>
    </row>
    <row r="302" spans="1:4" x14ac:dyDescent="0.3">
      <c r="A302" s="4">
        <v>301</v>
      </c>
      <c r="B302">
        <v>223</v>
      </c>
      <c r="C302">
        <v>90</v>
      </c>
      <c r="D302">
        <v>183</v>
      </c>
    </row>
    <row r="303" spans="1:4" x14ac:dyDescent="0.3">
      <c r="A303" s="4">
        <v>302</v>
      </c>
      <c r="B303">
        <v>96</v>
      </c>
      <c r="C303">
        <v>39</v>
      </c>
      <c r="D303">
        <v>15</v>
      </c>
    </row>
    <row r="304" spans="1:4" x14ac:dyDescent="0.3">
      <c r="A304" s="4">
        <v>303</v>
      </c>
      <c r="B304">
        <v>210</v>
      </c>
      <c r="C304">
        <v>82</v>
      </c>
      <c r="D304">
        <v>92</v>
      </c>
    </row>
    <row r="305" spans="1:4" x14ac:dyDescent="0.3">
      <c r="A305" s="4">
        <v>304</v>
      </c>
      <c r="B305">
        <v>279</v>
      </c>
      <c r="C305">
        <v>108</v>
      </c>
      <c r="D305">
        <v>85</v>
      </c>
    </row>
    <row r="306" spans="1:4" x14ac:dyDescent="0.3">
      <c r="A306" s="4">
        <v>305</v>
      </c>
      <c r="B306">
        <v>128</v>
      </c>
      <c r="C306">
        <v>51</v>
      </c>
      <c r="D306">
        <v>65</v>
      </c>
    </row>
    <row r="307" spans="1:4" x14ac:dyDescent="0.3">
      <c r="A307" s="4">
        <v>306</v>
      </c>
      <c r="B307">
        <v>32</v>
      </c>
      <c r="C307">
        <v>13</v>
      </c>
      <c r="D307">
        <v>21</v>
      </c>
    </row>
    <row r="308" spans="1:4" x14ac:dyDescent="0.3">
      <c r="A308" s="4">
        <v>307</v>
      </c>
      <c r="B308">
        <v>63</v>
      </c>
      <c r="C308">
        <v>24</v>
      </c>
      <c r="D308">
        <v>39</v>
      </c>
    </row>
    <row r="309" spans="1:4" x14ac:dyDescent="0.3">
      <c r="A309" s="4">
        <v>308</v>
      </c>
      <c r="B309">
        <v>222</v>
      </c>
      <c r="C309">
        <v>90</v>
      </c>
      <c r="D309">
        <v>186</v>
      </c>
    </row>
    <row r="310" spans="1:4" x14ac:dyDescent="0.3">
      <c r="A310" s="4">
        <v>309</v>
      </c>
      <c r="B310">
        <v>172</v>
      </c>
      <c r="C310">
        <v>67</v>
      </c>
      <c r="D310">
        <v>123</v>
      </c>
    </row>
    <row r="311" spans="1:4" x14ac:dyDescent="0.3">
      <c r="A311" s="4">
        <v>310</v>
      </c>
      <c r="B311">
        <v>138</v>
      </c>
      <c r="C311">
        <v>57</v>
      </c>
      <c r="D311">
        <v>97</v>
      </c>
    </row>
    <row r="312" spans="1:4" x14ac:dyDescent="0.3">
      <c r="A312" s="4">
        <v>311</v>
      </c>
      <c r="B312">
        <v>53</v>
      </c>
      <c r="C312">
        <v>22</v>
      </c>
      <c r="D312">
        <v>74</v>
      </c>
    </row>
    <row r="313" spans="1:4" x14ac:dyDescent="0.3">
      <c r="A313" s="4">
        <v>312</v>
      </c>
      <c r="B313">
        <v>134</v>
      </c>
      <c r="C313">
        <v>54</v>
      </c>
      <c r="D313">
        <v>55</v>
      </c>
    </row>
    <row r="314" spans="1:4" x14ac:dyDescent="0.3">
      <c r="A314" s="4">
        <v>313</v>
      </c>
      <c r="B314">
        <v>232</v>
      </c>
      <c r="C314">
        <v>92</v>
      </c>
      <c r="D314">
        <v>106</v>
      </c>
    </row>
    <row r="315" spans="1:4" x14ac:dyDescent="0.3">
      <c r="A315" s="4">
        <v>314</v>
      </c>
      <c r="B315">
        <v>27</v>
      </c>
      <c r="C315">
        <v>11</v>
      </c>
      <c r="D315">
        <v>5</v>
      </c>
    </row>
    <row r="316" spans="1:4" x14ac:dyDescent="0.3">
      <c r="A316" s="4">
        <v>315</v>
      </c>
      <c r="B316">
        <v>161</v>
      </c>
      <c r="C316">
        <v>66</v>
      </c>
      <c r="D316">
        <v>126</v>
      </c>
    </row>
    <row r="317" spans="1:4" x14ac:dyDescent="0.3">
      <c r="A317" s="4">
        <v>316</v>
      </c>
      <c r="B317">
        <v>160</v>
      </c>
      <c r="C317">
        <v>64</v>
      </c>
      <c r="D317">
        <v>158</v>
      </c>
    </row>
    <row r="318" spans="1:4" x14ac:dyDescent="0.3">
      <c r="A318" s="4">
        <v>317</v>
      </c>
      <c r="B318">
        <v>178</v>
      </c>
      <c r="C318">
        <v>73</v>
      </c>
      <c r="D318">
        <v>88</v>
      </c>
    </row>
    <row r="319" spans="1:4" x14ac:dyDescent="0.3">
      <c r="A319" s="4">
        <v>318</v>
      </c>
      <c r="B319">
        <v>29</v>
      </c>
      <c r="C319">
        <v>12</v>
      </c>
      <c r="D319">
        <v>39</v>
      </c>
    </row>
    <row r="320" spans="1:4" x14ac:dyDescent="0.3">
      <c r="A320" s="4">
        <v>319</v>
      </c>
      <c r="B320">
        <v>268</v>
      </c>
      <c r="C320">
        <v>106</v>
      </c>
      <c r="D320">
        <v>126</v>
      </c>
    </row>
    <row r="321" spans="1:4" x14ac:dyDescent="0.3">
      <c r="A321" s="4">
        <v>320</v>
      </c>
      <c r="B321">
        <v>98</v>
      </c>
      <c r="C321">
        <v>39</v>
      </c>
      <c r="D321">
        <v>130</v>
      </c>
    </row>
    <row r="322" spans="1:4" x14ac:dyDescent="0.3">
      <c r="A322" s="4">
        <v>321</v>
      </c>
      <c r="B322">
        <v>141</v>
      </c>
      <c r="C322">
        <v>57</v>
      </c>
      <c r="D322">
        <v>95</v>
      </c>
    </row>
    <row r="323" spans="1:4" x14ac:dyDescent="0.3">
      <c r="A323" s="4">
        <v>322</v>
      </c>
      <c r="B323">
        <v>85</v>
      </c>
      <c r="C323">
        <v>34</v>
      </c>
      <c r="D323">
        <v>60</v>
      </c>
    </row>
    <row r="324" spans="1:4" x14ac:dyDescent="0.3">
      <c r="A324" s="4">
        <v>323</v>
      </c>
      <c r="B324">
        <v>208</v>
      </c>
      <c r="C324">
        <v>87</v>
      </c>
      <c r="D324">
        <v>122</v>
      </c>
    </row>
    <row r="325" spans="1:4" x14ac:dyDescent="0.3">
      <c r="A325" s="4">
        <v>324</v>
      </c>
      <c r="B325">
        <v>137</v>
      </c>
      <c r="C325">
        <v>56</v>
      </c>
      <c r="D325">
        <v>90</v>
      </c>
    </row>
    <row r="326" spans="1:4" x14ac:dyDescent="0.3">
      <c r="A326" s="4">
        <v>325</v>
      </c>
      <c r="B326">
        <v>154</v>
      </c>
      <c r="C326">
        <v>61</v>
      </c>
      <c r="D326">
        <v>71</v>
      </c>
    </row>
    <row r="327" spans="1:4" x14ac:dyDescent="0.3">
      <c r="A327" s="4">
        <v>326</v>
      </c>
      <c r="B327">
        <v>81</v>
      </c>
      <c r="C327">
        <v>34</v>
      </c>
      <c r="D327">
        <v>91</v>
      </c>
    </row>
    <row r="328" spans="1:4" x14ac:dyDescent="0.3">
      <c r="A328" s="4">
        <v>327</v>
      </c>
      <c r="B328">
        <v>147</v>
      </c>
      <c r="C328">
        <v>61</v>
      </c>
      <c r="D328">
        <v>74</v>
      </c>
    </row>
    <row r="329" spans="1:4" x14ac:dyDescent="0.3">
      <c r="A329" s="4">
        <v>328</v>
      </c>
      <c r="B329">
        <v>35</v>
      </c>
      <c r="C329">
        <v>14</v>
      </c>
      <c r="D329">
        <v>21</v>
      </c>
    </row>
    <row r="330" spans="1:4" x14ac:dyDescent="0.3">
      <c r="A330" s="4">
        <v>329</v>
      </c>
      <c r="B330">
        <v>207</v>
      </c>
      <c r="C330">
        <v>79</v>
      </c>
      <c r="D330">
        <v>139</v>
      </c>
    </row>
    <row r="331" spans="1:4" x14ac:dyDescent="0.3">
      <c r="A331" s="4">
        <v>330</v>
      </c>
      <c r="B331">
        <v>217</v>
      </c>
      <c r="C331">
        <v>87</v>
      </c>
      <c r="D331">
        <v>140</v>
      </c>
    </row>
    <row r="332" spans="1:4" x14ac:dyDescent="0.3">
      <c r="A332" s="4">
        <v>331</v>
      </c>
      <c r="B332">
        <v>173</v>
      </c>
      <c r="C332">
        <v>70</v>
      </c>
      <c r="D332">
        <v>121</v>
      </c>
    </row>
    <row r="333" spans="1:4" x14ac:dyDescent="0.3">
      <c r="A333" s="4">
        <v>332</v>
      </c>
      <c r="B333">
        <v>120</v>
      </c>
      <c r="C333">
        <v>45</v>
      </c>
      <c r="D333">
        <v>17</v>
      </c>
    </row>
    <row r="334" spans="1:4" x14ac:dyDescent="0.3">
      <c r="A334" s="4">
        <v>333</v>
      </c>
      <c r="B334">
        <v>72</v>
      </c>
      <c r="C334">
        <v>30</v>
      </c>
      <c r="D334">
        <v>61</v>
      </c>
    </row>
    <row r="335" spans="1:4" x14ac:dyDescent="0.3">
      <c r="A335" s="4">
        <v>334</v>
      </c>
      <c r="B335">
        <v>173</v>
      </c>
      <c r="C335">
        <v>69</v>
      </c>
      <c r="D335">
        <v>156</v>
      </c>
    </row>
    <row r="336" spans="1:4" x14ac:dyDescent="0.3">
      <c r="A336" s="4">
        <v>335</v>
      </c>
      <c r="B336">
        <v>114</v>
      </c>
      <c r="C336">
        <v>48</v>
      </c>
      <c r="D336">
        <v>69</v>
      </c>
    </row>
    <row r="337" spans="1:4" x14ac:dyDescent="0.3">
      <c r="A337" s="4">
        <v>336</v>
      </c>
      <c r="B337">
        <v>158</v>
      </c>
      <c r="C337">
        <v>65</v>
      </c>
      <c r="D337">
        <v>65</v>
      </c>
    </row>
    <row r="338" spans="1:4" x14ac:dyDescent="0.3">
      <c r="A338" s="4">
        <v>337</v>
      </c>
      <c r="B338">
        <v>100</v>
      </c>
      <c r="C338">
        <v>42</v>
      </c>
      <c r="D338">
        <v>58</v>
      </c>
    </row>
    <row r="339" spans="1:4" x14ac:dyDescent="0.3">
      <c r="A339" s="4">
        <v>338</v>
      </c>
      <c r="B339">
        <v>279</v>
      </c>
      <c r="C339">
        <v>113</v>
      </c>
      <c r="D339">
        <v>143</v>
      </c>
    </row>
    <row r="340" spans="1:4" x14ac:dyDescent="0.3">
      <c r="A340" s="4">
        <v>339</v>
      </c>
      <c r="B340">
        <v>104</v>
      </c>
      <c r="C340">
        <v>42</v>
      </c>
      <c r="D340">
        <v>46</v>
      </c>
    </row>
    <row r="341" spans="1:4" x14ac:dyDescent="0.3">
      <c r="A341" s="4">
        <v>340</v>
      </c>
      <c r="B341">
        <v>164</v>
      </c>
      <c r="C341">
        <v>66</v>
      </c>
      <c r="D341">
        <v>91</v>
      </c>
    </row>
    <row r="342" spans="1:4" x14ac:dyDescent="0.3">
      <c r="A342" s="4">
        <v>341</v>
      </c>
      <c r="B342">
        <v>177</v>
      </c>
      <c r="C342">
        <v>72</v>
      </c>
      <c r="D342">
        <v>88</v>
      </c>
    </row>
    <row r="343" spans="1:4" x14ac:dyDescent="0.3">
      <c r="A343" s="4">
        <v>342</v>
      </c>
      <c r="B343">
        <v>102</v>
      </c>
      <c r="C343">
        <v>42</v>
      </c>
      <c r="D343">
        <v>54</v>
      </c>
    </row>
    <row r="344" spans="1:4" x14ac:dyDescent="0.3">
      <c r="A344" s="4">
        <v>343</v>
      </c>
      <c r="B344">
        <v>137</v>
      </c>
      <c r="C344">
        <v>55</v>
      </c>
      <c r="D344">
        <v>101</v>
      </c>
    </row>
    <row r="345" spans="1:4" x14ac:dyDescent="0.3">
      <c r="A345" s="4">
        <v>344</v>
      </c>
      <c r="B345">
        <v>183</v>
      </c>
      <c r="C345">
        <v>73</v>
      </c>
      <c r="D345">
        <v>86</v>
      </c>
    </row>
    <row r="346" spans="1:4" x14ac:dyDescent="0.3">
      <c r="A346" s="4">
        <v>345</v>
      </c>
      <c r="B346">
        <v>38</v>
      </c>
      <c r="C346">
        <v>16</v>
      </c>
      <c r="D346">
        <v>18</v>
      </c>
    </row>
    <row r="347" spans="1:4" x14ac:dyDescent="0.3">
      <c r="A347" s="4">
        <v>346</v>
      </c>
      <c r="B347">
        <v>72</v>
      </c>
      <c r="C347">
        <v>28</v>
      </c>
      <c r="D347">
        <v>22</v>
      </c>
    </row>
    <row r="348" spans="1:4" x14ac:dyDescent="0.3">
      <c r="A348" s="4">
        <v>347</v>
      </c>
      <c r="B348">
        <v>70</v>
      </c>
      <c r="C348">
        <v>28</v>
      </c>
      <c r="D348">
        <v>44</v>
      </c>
    </row>
    <row r="349" spans="1:4" x14ac:dyDescent="0.3">
      <c r="A349" s="4">
        <v>348</v>
      </c>
      <c r="B349">
        <v>86</v>
      </c>
      <c r="C349">
        <v>35</v>
      </c>
      <c r="D349">
        <v>88</v>
      </c>
    </row>
    <row r="350" spans="1:4" x14ac:dyDescent="0.3">
      <c r="A350" s="4">
        <v>349</v>
      </c>
      <c r="B350">
        <v>152</v>
      </c>
      <c r="C350">
        <v>62</v>
      </c>
      <c r="D350">
        <v>85</v>
      </c>
    </row>
    <row r="351" spans="1:4" x14ac:dyDescent="0.3">
      <c r="A351" s="4">
        <v>350</v>
      </c>
      <c r="B351">
        <v>143</v>
      </c>
      <c r="C351">
        <v>57</v>
      </c>
      <c r="D351">
        <v>109</v>
      </c>
    </row>
    <row r="352" spans="1:4" x14ac:dyDescent="0.3">
      <c r="A352" s="4">
        <v>351</v>
      </c>
      <c r="B352">
        <v>201</v>
      </c>
      <c r="C352">
        <v>81</v>
      </c>
      <c r="D352">
        <v>25</v>
      </c>
    </row>
    <row r="353" spans="1:4" x14ac:dyDescent="0.3">
      <c r="A353" s="4">
        <v>352</v>
      </c>
      <c r="B353">
        <v>99</v>
      </c>
      <c r="C353">
        <v>39</v>
      </c>
      <c r="D353">
        <v>7</v>
      </c>
    </row>
    <row r="354" spans="1:4" x14ac:dyDescent="0.3">
      <c r="A354" s="4">
        <v>353</v>
      </c>
      <c r="B354">
        <v>212</v>
      </c>
      <c r="C354">
        <v>86</v>
      </c>
      <c r="D354">
        <v>128</v>
      </c>
    </row>
    <row r="355" spans="1:4" x14ac:dyDescent="0.3">
      <c r="A355" s="4">
        <v>354</v>
      </c>
      <c r="B355">
        <v>181</v>
      </c>
      <c r="C355">
        <v>76</v>
      </c>
      <c r="D355">
        <v>137</v>
      </c>
    </row>
    <row r="356" spans="1:4" x14ac:dyDescent="0.3">
      <c r="A356" s="4">
        <v>355</v>
      </c>
      <c r="B356">
        <v>26</v>
      </c>
      <c r="C356">
        <v>11</v>
      </c>
      <c r="D356">
        <v>7</v>
      </c>
    </row>
    <row r="357" spans="1:4" x14ac:dyDescent="0.3">
      <c r="A357" s="4">
        <v>356</v>
      </c>
      <c r="B357">
        <v>36</v>
      </c>
      <c r="C357">
        <v>16</v>
      </c>
      <c r="D357">
        <v>7</v>
      </c>
    </row>
    <row r="358" spans="1:4" x14ac:dyDescent="0.3">
      <c r="A358" s="4">
        <v>357</v>
      </c>
      <c r="B358">
        <v>168</v>
      </c>
      <c r="C358">
        <v>68</v>
      </c>
      <c r="D358">
        <v>96</v>
      </c>
    </row>
    <row r="359" spans="1:4" x14ac:dyDescent="0.3">
      <c r="A359" s="4">
        <v>358</v>
      </c>
      <c r="B359">
        <v>166</v>
      </c>
      <c r="C359">
        <v>70</v>
      </c>
      <c r="D359">
        <v>152</v>
      </c>
    </row>
    <row r="360" spans="1:4" x14ac:dyDescent="0.3">
      <c r="A360" s="4">
        <v>359</v>
      </c>
      <c r="B360">
        <v>190</v>
      </c>
      <c r="C360">
        <v>80</v>
      </c>
      <c r="D360">
        <v>145</v>
      </c>
    </row>
    <row r="361" spans="1:4" x14ac:dyDescent="0.3">
      <c r="A361" s="4">
        <v>360</v>
      </c>
      <c r="B361">
        <v>233</v>
      </c>
      <c r="C361">
        <v>94</v>
      </c>
      <c r="D361">
        <v>159</v>
      </c>
    </row>
    <row r="362" spans="1:4" x14ac:dyDescent="0.3">
      <c r="A362" s="4">
        <v>361</v>
      </c>
      <c r="B362">
        <v>101</v>
      </c>
      <c r="C362">
        <v>42</v>
      </c>
      <c r="D362">
        <v>112</v>
      </c>
    </row>
    <row r="363" spans="1:4" x14ac:dyDescent="0.3">
      <c r="A363" s="4">
        <v>362</v>
      </c>
      <c r="B363">
        <v>62</v>
      </c>
      <c r="C363">
        <v>26</v>
      </c>
      <c r="D363">
        <v>123</v>
      </c>
    </row>
    <row r="364" spans="1:4" x14ac:dyDescent="0.3">
      <c r="A364" s="4">
        <v>363</v>
      </c>
      <c r="B364">
        <v>240</v>
      </c>
      <c r="C364">
        <v>96</v>
      </c>
      <c r="D364">
        <v>149</v>
      </c>
    </row>
    <row r="365" spans="1:4" x14ac:dyDescent="0.3">
      <c r="A365" s="4">
        <v>364</v>
      </c>
      <c r="B365">
        <v>157</v>
      </c>
      <c r="C365">
        <v>65</v>
      </c>
      <c r="D365">
        <v>112</v>
      </c>
    </row>
    <row r="366" spans="1:4" x14ac:dyDescent="0.3">
      <c r="A366" s="4">
        <v>365</v>
      </c>
      <c r="B366">
        <v>108</v>
      </c>
      <c r="C366">
        <v>42</v>
      </c>
      <c r="D366">
        <v>25</v>
      </c>
    </row>
    <row r="367" spans="1:4" x14ac:dyDescent="0.3">
      <c r="A367" s="4">
        <v>366</v>
      </c>
      <c r="B367">
        <v>239</v>
      </c>
      <c r="C367">
        <v>94</v>
      </c>
      <c r="D367">
        <v>90</v>
      </c>
    </row>
    <row r="368" spans="1:4" x14ac:dyDescent="0.3">
      <c r="A368" s="4">
        <v>367</v>
      </c>
      <c r="B368">
        <v>101</v>
      </c>
      <c r="C368">
        <v>42</v>
      </c>
      <c r="D368">
        <v>73</v>
      </c>
    </row>
    <row r="369" spans="1:4" x14ac:dyDescent="0.3">
      <c r="A369" s="4">
        <v>368</v>
      </c>
      <c r="B369">
        <v>123</v>
      </c>
      <c r="C369">
        <v>49</v>
      </c>
      <c r="D369">
        <v>85</v>
      </c>
    </row>
    <row r="370" spans="1:4" x14ac:dyDescent="0.3">
      <c r="A370" s="4">
        <v>369</v>
      </c>
      <c r="B370">
        <v>242</v>
      </c>
      <c r="C370">
        <v>99</v>
      </c>
      <c r="D370">
        <v>42</v>
      </c>
    </row>
    <row r="371" spans="1:4" x14ac:dyDescent="0.3">
      <c r="A371" s="4">
        <v>370</v>
      </c>
      <c r="B371">
        <v>72</v>
      </c>
      <c r="C371">
        <v>28</v>
      </c>
      <c r="D371">
        <v>33</v>
      </c>
    </row>
    <row r="372" spans="1:4" x14ac:dyDescent="0.3">
      <c r="A372" s="4">
        <v>371</v>
      </c>
      <c r="B372">
        <v>200</v>
      </c>
      <c r="C372">
        <v>80</v>
      </c>
      <c r="D372">
        <v>49</v>
      </c>
    </row>
    <row r="373" spans="1:4" x14ac:dyDescent="0.3">
      <c r="A373" s="4">
        <v>372</v>
      </c>
      <c r="B373">
        <v>36</v>
      </c>
      <c r="C373">
        <v>16</v>
      </c>
      <c r="D373">
        <v>22</v>
      </c>
    </row>
    <row r="374" spans="1:4" x14ac:dyDescent="0.3">
      <c r="A374" s="4">
        <v>373</v>
      </c>
      <c r="B374">
        <v>160</v>
      </c>
      <c r="C374">
        <v>64</v>
      </c>
      <c r="D374">
        <v>116</v>
      </c>
    </row>
    <row r="375" spans="1:4" x14ac:dyDescent="0.3">
      <c r="A375" s="4">
        <v>374</v>
      </c>
      <c r="B375">
        <v>35</v>
      </c>
      <c r="C375">
        <v>14</v>
      </c>
      <c r="D375">
        <v>9</v>
      </c>
    </row>
    <row r="376" spans="1:4" x14ac:dyDescent="0.3">
      <c r="A376" s="4">
        <v>375</v>
      </c>
      <c r="B376">
        <v>93</v>
      </c>
      <c r="C376">
        <v>36</v>
      </c>
      <c r="D376">
        <v>27</v>
      </c>
    </row>
    <row r="377" spans="1:4" x14ac:dyDescent="0.3">
      <c r="A377" s="4">
        <v>376</v>
      </c>
      <c r="B377">
        <v>46</v>
      </c>
      <c r="C377">
        <v>18</v>
      </c>
      <c r="D377">
        <v>5</v>
      </c>
    </row>
    <row r="378" spans="1:4" x14ac:dyDescent="0.3">
      <c r="A378" s="4">
        <v>377</v>
      </c>
      <c r="B378">
        <v>100</v>
      </c>
      <c r="C378">
        <v>41</v>
      </c>
      <c r="D378">
        <v>46</v>
      </c>
    </row>
    <row r="379" spans="1:4" x14ac:dyDescent="0.3">
      <c r="A379" s="4">
        <v>378</v>
      </c>
      <c r="B379">
        <v>49</v>
      </c>
      <c r="C379">
        <v>20</v>
      </c>
      <c r="D379">
        <v>21</v>
      </c>
    </row>
    <row r="380" spans="1:4" x14ac:dyDescent="0.3">
      <c r="A380" s="4">
        <v>379</v>
      </c>
      <c r="B380">
        <v>70</v>
      </c>
      <c r="C380">
        <v>28</v>
      </c>
      <c r="D380">
        <v>6</v>
      </c>
    </row>
    <row r="381" spans="1:4" x14ac:dyDescent="0.3">
      <c r="A381" s="4">
        <v>380</v>
      </c>
      <c r="B381">
        <v>137</v>
      </c>
      <c r="C381">
        <v>55</v>
      </c>
      <c r="D381">
        <v>93</v>
      </c>
    </row>
    <row r="382" spans="1:4" x14ac:dyDescent="0.3">
      <c r="A382" s="4">
        <v>381</v>
      </c>
      <c r="B382">
        <v>144</v>
      </c>
      <c r="C382">
        <v>59</v>
      </c>
      <c r="D382">
        <v>47</v>
      </c>
    </row>
    <row r="383" spans="1:4" x14ac:dyDescent="0.3">
      <c r="A383" s="4">
        <v>382</v>
      </c>
      <c r="B383">
        <v>87</v>
      </c>
      <c r="C383">
        <v>36</v>
      </c>
      <c r="D383">
        <v>54</v>
      </c>
    </row>
    <row r="384" spans="1:4" x14ac:dyDescent="0.3">
      <c r="A384" s="4">
        <v>383</v>
      </c>
      <c r="B384">
        <v>108</v>
      </c>
      <c r="C384">
        <v>42</v>
      </c>
      <c r="D384">
        <v>9</v>
      </c>
    </row>
    <row r="385" spans="1:4" x14ac:dyDescent="0.3">
      <c r="A385" s="4">
        <v>384</v>
      </c>
      <c r="B385">
        <v>120</v>
      </c>
      <c r="C385">
        <v>51</v>
      </c>
      <c r="D385">
        <v>110</v>
      </c>
    </row>
    <row r="386" spans="1:4" x14ac:dyDescent="0.3">
      <c r="A386" s="4">
        <v>385</v>
      </c>
      <c r="B386">
        <v>60</v>
      </c>
      <c r="C386">
        <v>24</v>
      </c>
      <c r="D386">
        <v>22</v>
      </c>
    </row>
    <row r="387" spans="1:4" x14ac:dyDescent="0.3">
      <c r="A387" s="4">
        <v>386</v>
      </c>
      <c r="B387">
        <v>99</v>
      </c>
      <c r="C387">
        <v>39</v>
      </c>
      <c r="D387">
        <v>40</v>
      </c>
    </row>
    <row r="388" spans="1:4" x14ac:dyDescent="0.3">
      <c r="A388" s="4">
        <v>387</v>
      </c>
      <c r="B388">
        <v>93</v>
      </c>
      <c r="C388">
        <v>36</v>
      </c>
      <c r="D388">
        <v>18</v>
      </c>
    </row>
    <row r="389" spans="1:4" x14ac:dyDescent="0.3">
      <c r="A389" s="4">
        <v>388</v>
      </c>
      <c r="B389">
        <v>291</v>
      </c>
      <c r="C389">
        <v>115</v>
      </c>
      <c r="D389">
        <v>171</v>
      </c>
    </row>
    <row r="390" spans="1:4" x14ac:dyDescent="0.3">
      <c r="A390" s="4">
        <v>389</v>
      </c>
      <c r="B390">
        <v>33</v>
      </c>
      <c r="C390">
        <v>13</v>
      </c>
      <c r="D390">
        <v>24</v>
      </c>
    </row>
    <row r="391" spans="1:4" x14ac:dyDescent="0.3">
      <c r="A391" s="4">
        <v>390</v>
      </c>
      <c r="B391">
        <v>143</v>
      </c>
      <c r="C391">
        <v>59</v>
      </c>
      <c r="D391">
        <v>93</v>
      </c>
    </row>
    <row r="392" spans="1:4" x14ac:dyDescent="0.3">
      <c r="A392" s="4">
        <v>391</v>
      </c>
      <c r="B392">
        <v>22</v>
      </c>
      <c r="C392">
        <v>9</v>
      </c>
      <c r="D392">
        <v>35</v>
      </c>
    </row>
    <row r="393" spans="1:4" x14ac:dyDescent="0.3">
      <c r="A393" s="4">
        <v>392</v>
      </c>
      <c r="B393">
        <v>120</v>
      </c>
      <c r="C393">
        <v>49</v>
      </c>
      <c r="D393">
        <v>54</v>
      </c>
    </row>
    <row r="394" spans="1:4" x14ac:dyDescent="0.3">
      <c r="A394" s="4">
        <v>393</v>
      </c>
      <c r="B394">
        <v>208</v>
      </c>
      <c r="C394">
        <v>84</v>
      </c>
      <c r="D394">
        <v>109</v>
      </c>
    </row>
    <row r="395" spans="1:4" x14ac:dyDescent="0.3">
      <c r="A395" s="4">
        <v>394</v>
      </c>
      <c r="B395">
        <v>77</v>
      </c>
      <c r="C395">
        <v>32</v>
      </c>
      <c r="D395">
        <v>47</v>
      </c>
    </row>
    <row r="396" spans="1:4" x14ac:dyDescent="0.3">
      <c r="A396" s="4">
        <v>395</v>
      </c>
      <c r="B396">
        <v>38</v>
      </c>
      <c r="C396">
        <v>16</v>
      </c>
      <c r="D396">
        <v>8</v>
      </c>
    </row>
    <row r="397" spans="1:4" x14ac:dyDescent="0.3">
      <c r="A397" s="4">
        <v>396</v>
      </c>
      <c r="B397">
        <v>83</v>
      </c>
      <c r="C397">
        <v>32</v>
      </c>
      <c r="D397">
        <v>57</v>
      </c>
    </row>
    <row r="398" spans="1:4" x14ac:dyDescent="0.3">
      <c r="A398" s="4">
        <v>397</v>
      </c>
      <c r="B398">
        <v>147</v>
      </c>
      <c r="C398">
        <v>58</v>
      </c>
      <c r="D398">
        <v>69</v>
      </c>
    </row>
    <row r="399" spans="1:4" x14ac:dyDescent="0.3">
      <c r="A399" s="4">
        <v>398</v>
      </c>
      <c r="B399">
        <v>122</v>
      </c>
      <c r="C399">
        <v>50</v>
      </c>
      <c r="D399">
        <v>71</v>
      </c>
    </row>
    <row r="400" spans="1:4" x14ac:dyDescent="0.3">
      <c r="A400" s="4">
        <v>399</v>
      </c>
      <c r="B400">
        <v>207</v>
      </c>
      <c r="C400">
        <v>81</v>
      </c>
      <c r="D400">
        <v>91</v>
      </c>
    </row>
    <row r="401" spans="1:4" x14ac:dyDescent="0.3">
      <c r="A401" s="4">
        <v>400</v>
      </c>
      <c r="B401">
        <v>198</v>
      </c>
      <c r="C401">
        <v>78</v>
      </c>
      <c r="D401">
        <v>79</v>
      </c>
    </row>
    <row r="402" spans="1:4" x14ac:dyDescent="0.3">
      <c r="A402" s="4">
        <v>401</v>
      </c>
      <c r="B402">
        <v>42</v>
      </c>
      <c r="C402">
        <v>16</v>
      </c>
      <c r="D402">
        <v>20</v>
      </c>
    </row>
    <row r="403" spans="1:4" x14ac:dyDescent="0.3">
      <c r="A403" s="4">
        <v>402</v>
      </c>
      <c r="B403">
        <v>151</v>
      </c>
      <c r="C403">
        <v>62</v>
      </c>
      <c r="D403">
        <v>66</v>
      </c>
    </row>
    <row r="404" spans="1:4" x14ac:dyDescent="0.3">
      <c r="A404" s="4">
        <v>403</v>
      </c>
      <c r="B404">
        <v>190</v>
      </c>
      <c r="C404">
        <v>79</v>
      </c>
      <c r="D404">
        <v>85</v>
      </c>
    </row>
    <row r="405" spans="1:4" x14ac:dyDescent="0.3">
      <c r="A405" s="4">
        <v>404</v>
      </c>
      <c r="B405">
        <v>182</v>
      </c>
      <c r="C405">
        <v>69</v>
      </c>
      <c r="D405">
        <v>102</v>
      </c>
    </row>
    <row r="406" spans="1:4" x14ac:dyDescent="0.3">
      <c r="A406" s="4">
        <v>405</v>
      </c>
      <c r="B406">
        <v>106</v>
      </c>
      <c r="C406">
        <v>42</v>
      </c>
      <c r="D406">
        <v>98</v>
      </c>
    </row>
    <row r="407" spans="1:4" x14ac:dyDescent="0.3">
      <c r="A407" s="4">
        <v>406</v>
      </c>
      <c r="B407">
        <v>155</v>
      </c>
      <c r="C407">
        <v>62</v>
      </c>
      <c r="D407">
        <v>117</v>
      </c>
    </row>
    <row r="408" spans="1:4" x14ac:dyDescent="0.3">
      <c r="A408" s="4">
        <v>407</v>
      </c>
      <c r="B408">
        <v>95</v>
      </c>
      <c r="C408">
        <v>38</v>
      </c>
      <c r="D408">
        <v>50</v>
      </c>
    </row>
    <row r="409" spans="1:4" x14ac:dyDescent="0.3">
      <c r="A409" s="4">
        <v>408</v>
      </c>
      <c r="B409">
        <v>131</v>
      </c>
      <c r="C409">
        <v>54</v>
      </c>
      <c r="D409">
        <v>106</v>
      </c>
    </row>
    <row r="410" spans="1:4" x14ac:dyDescent="0.3">
      <c r="A410" s="4">
        <v>409</v>
      </c>
      <c r="B410">
        <v>203</v>
      </c>
      <c r="C410">
        <v>81</v>
      </c>
      <c r="D410">
        <v>163</v>
      </c>
    </row>
    <row r="411" spans="1:4" x14ac:dyDescent="0.3">
      <c r="A411" s="4">
        <v>410</v>
      </c>
      <c r="B411">
        <v>56</v>
      </c>
      <c r="C411">
        <v>22</v>
      </c>
      <c r="D411">
        <v>91</v>
      </c>
    </row>
    <row r="412" spans="1:4" x14ac:dyDescent="0.3">
      <c r="A412" s="4">
        <v>411</v>
      </c>
      <c r="B412">
        <v>219</v>
      </c>
      <c r="C412">
        <v>86</v>
      </c>
      <c r="D412">
        <v>78</v>
      </c>
    </row>
    <row r="413" spans="1:4" x14ac:dyDescent="0.3">
      <c r="A413" s="4">
        <v>412</v>
      </c>
      <c r="B413">
        <v>93</v>
      </c>
      <c r="C413">
        <v>36</v>
      </c>
      <c r="D413">
        <v>57</v>
      </c>
    </row>
    <row r="414" spans="1:4" x14ac:dyDescent="0.3">
      <c r="A414" s="4">
        <v>413</v>
      </c>
      <c r="B414">
        <v>35</v>
      </c>
      <c r="C414">
        <v>14</v>
      </c>
      <c r="D414">
        <v>12</v>
      </c>
    </row>
    <row r="415" spans="1:4" x14ac:dyDescent="0.3">
      <c r="A415" s="4">
        <v>414</v>
      </c>
      <c r="B415">
        <v>33</v>
      </c>
      <c r="C415">
        <v>13</v>
      </c>
      <c r="D415">
        <v>38</v>
      </c>
    </row>
    <row r="416" spans="1:4" x14ac:dyDescent="0.3">
      <c r="A416" s="4">
        <v>415</v>
      </c>
      <c r="B416">
        <v>158</v>
      </c>
      <c r="C416">
        <v>64</v>
      </c>
      <c r="D416">
        <v>87</v>
      </c>
    </row>
    <row r="417" spans="1:4" x14ac:dyDescent="0.3">
      <c r="A417" s="4">
        <v>416</v>
      </c>
      <c r="B417">
        <v>25</v>
      </c>
      <c r="C417">
        <v>10</v>
      </c>
      <c r="D417">
        <v>9</v>
      </c>
    </row>
    <row r="418" spans="1:4" x14ac:dyDescent="0.3">
      <c r="A418" s="4">
        <v>417</v>
      </c>
      <c r="B418">
        <v>142</v>
      </c>
      <c r="C418">
        <v>57</v>
      </c>
      <c r="D418">
        <v>90</v>
      </c>
    </row>
    <row r="419" spans="1:4" x14ac:dyDescent="0.3">
      <c r="A419" s="4">
        <v>418</v>
      </c>
      <c r="B419">
        <v>118</v>
      </c>
      <c r="C419">
        <v>46</v>
      </c>
      <c r="D419">
        <v>100</v>
      </c>
    </row>
    <row r="420" spans="1:4" x14ac:dyDescent="0.3">
      <c r="A420" s="4">
        <v>419</v>
      </c>
      <c r="B420">
        <v>67</v>
      </c>
      <c r="C420">
        <v>27</v>
      </c>
      <c r="D420">
        <v>64</v>
      </c>
    </row>
    <row r="421" spans="1:4" x14ac:dyDescent="0.3">
      <c r="A421" s="4">
        <v>420</v>
      </c>
      <c r="B421">
        <v>242</v>
      </c>
      <c r="C421">
        <v>98</v>
      </c>
      <c r="D421">
        <v>105</v>
      </c>
    </row>
    <row r="422" spans="1:4" x14ac:dyDescent="0.3">
      <c r="A422" s="4">
        <v>421</v>
      </c>
      <c r="B422">
        <v>85</v>
      </c>
      <c r="C422">
        <v>36</v>
      </c>
      <c r="D422">
        <v>71</v>
      </c>
    </row>
    <row r="423" spans="1:4" x14ac:dyDescent="0.3">
      <c r="A423" s="4">
        <v>422</v>
      </c>
      <c r="B423">
        <v>88</v>
      </c>
      <c r="C423">
        <v>36</v>
      </c>
      <c r="D423">
        <v>34</v>
      </c>
    </row>
    <row r="424" spans="1:4" x14ac:dyDescent="0.3">
      <c r="A424" s="4">
        <v>423</v>
      </c>
      <c r="B424">
        <v>152</v>
      </c>
      <c r="C424">
        <v>63</v>
      </c>
      <c r="D424">
        <v>31</v>
      </c>
    </row>
    <row r="425" spans="1:4" x14ac:dyDescent="0.3">
      <c r="A425" s="4">
        <v>424</v>
      </c>
      <c r="B425">
        <v>147</v>
      </c>
      <c r="C425">
        <v>60</v>
      </c>
      <c r="D425">
        <v>88</v>
      </c>
    </row>
    <row r="426" spans="1:4" x14ac:dyDescent="0.3">
      <c r="A426" s="4">
        <v>425</v>
      </c>
      <c r="B426">
        <v>19</v>
      </c>
      <c r="C426">
        <v>8</v>
      </c>
      <c r="D426">
        <v>28</v>
      </c>
    </row>
    <row r="427" spans="1:4" x14ac:dyDescent="0.3">
      <c r="A427" s="4">
        <v>426</v>
      </c>
      <c r="B427">
        <v>247</v>
      </c>
      <c r="C427">
        <v>99</v>
      </c>
      <c r="D427">
        <v>116</v>
      </c>
    </row>
    <row r="428" spans="1:4" x14ac:dyDescent="0.3">
      <c r="A428" s="4">
        <v>427</v>
      </c>
      <c r="B428">
        <v>206</v>
      </c>
      <c r="C428">
        <v>83</v>
      </c>
      <c r="D428">
        <v>166</v>
      </c>
    </row>
    <row r="429" spans="1:4" x14ac:dyDescent="0.3">
      <c r="A429" s="4">
        <v>428</v>
      </c>
      <c r="B429">
        <v>175</v>
      </c>
      <c r="C429">
        <v>68</v>
      </c>
      <c r="D429">
        <v>179</v>
      </c>
    </row>
    <row r="430" spans="1:4" x14ac:dyDescent="0.3">
      <c r="A430" s="4">
        <v>429</v>
      </c>
      <c r="B430">
        <v>78</v>
      </c>
      <c r="C430">
        <v>33</v>
      </c>
      <c r="D430">
        <v>27</v>
      </c>
    </row>
    <row r="431" spans="1:4" x14ac:dyDescent="0.3">
      <c r="A431" s="4">
        <v>430</v>
      </c>
      <c r="B431">
        <v>25</v>
      </c>
      <c r="C431">
        <v>10</v>
      </c>
      <c r="D431">
        <v>49</v>
      </c>
    </row>
    <row r="432" spans="1:4" x14ac:dyDescent="0.3">
      <c r="A432" s="4">
        <v>431</v>
      </c>
      <c r="B432">
        <v>60</v>
      </c>
      <c r="C432">
        <v>24</v>
      </c>
      <c r="D432">
        <v>20</v>
      </c>
    </row>
    <row r="433" spans="1:4" x14ac:dyDescent="0.3">
      <c r="A433" s="4">
        <v>432</v>
      </c>
      <c r="B433">
        <v>109</v>
      </c>
      <c r="C433">
        <v>44</v>
      </c>
      <c r="D433">
        <v>74</v>
      </c>
    </row>
    <row r="434" spans="1:4" x14ac:dyDescent="0.3">
      <c r="A434" s="4">
        <v>433</v>
      </c>
      <c r="B434">
        <v>102</v>
      </c>
      <c r="C434">
        <v>42</v>
      </c>
      <c r="D434">
        <v>74</v>
      </c>
    </row>
    <row r="435" spans="1:4" x14ac:dyDescent="0.3">
      <c r="A435" s="4">
        <v>434</v>
      </c>
      <c r="B435">
        <v>96</v>
      </c>
      <c r="C435">
        <v>40</v>
      </c>
      <c r="D435">
        <v>58</v>
      </c>
    </row>
    <row r="436" spans="1:4" x14ac:dyDescent="0.3">
      <c r="A436" s="4">
        <v>435</v>
      </c>
      <c r="B436">
        <v>154</v>
      </c>
      <c r="C436">
        <v>62</v>
      </c>
      <c r="D436">
        <v>111</v>
      </c>
    </row>
    <row r="437" spans="1:4" x14ac:dyDescent="0.3">
      <c r="A437" s="4">
        <v>436</v>
      </c>
      <c r="B437">
        <v>56</v>
      </c>
      <c r="C437">
        <v>24</v>
      </c>
      <c r="D437">
        <v>45</v>
      </c>
    </row>
    <row r="438" spans="1:4" x14ac:dyDescent="0.3">
      <c r="A438" s="4">
        <v>437</v>
      </c>
      <c r="B438">
        <v>70</v>
      </c>
      <c r="C438">
        <v>28</v>
      </c>
      <c r="D438">
        <v>51</v>
      </c>
    </row>
    <row r="439" spans="1:4" x14ac:dyDescent="0.3">
      <c r="A439" s="4">
        <v>438</v>
      </c>
      <c r="B439">
        <v>33</v>
      </c>
      <c r="C439">
        <v>13</v>
      </c>
      <c r="D439">
        <v>51</v>
      </c>
    </row>
    <row r="440" spans="1:4" x14ac:dyDescent="0.3">
      <c r="A440" s="4">
        <v>439</v>
      </c>
      <c r="B440">
        <v>177</v>
      </c>
      <c r="C440">
        <v>72</v>
      </c>
      <c r="D440">
        <v>64</v>
      </c>
    </row>
    <row r="441" spans="1:4" x14ac:dyDescent="0.3">
      <c r="A441" s="4">
        <v>440</v>
      </c>
      <c r="B441">
        <v>84</v>
      </c>
      <c r="C441">
        <v>34</v>
      </c>
      <c r="D441">
        <v>45</v>
      </c>
    </row>
    <row r="442" spans="1:4" x14ac:dyDescent="0.3">
      <c r="A442" s="4">
        <v>441</v>
      </c>
      <c r="B442">
        <v>183</v>
      </c>
      <c r="C442">
        <v>75</v>
      </c>
      <c r="D442">
        <v>90</v>
      </c>
    </row>
    <row r="443" spans="1:4" x14ac:dyDescent="0.3">
      <c r="A443" s="4">
        <v>442</v>
      </c>
      <c r="B443">
        <v>235</v>
      </c>
      <c r="C443">
        <v>94</v>
      </c>
      <c r="D443">
        <v>131</v>
      </c>
    </row>
    <row r="444" spans="1:4" x14ac:dyDescent="0.3">
      <c r="A444" s="4">
        <v>443</v>
      </c>
      <c r="B444">
        <v>217</v>
      </c>
      <c r="C444">
        <v>91</v>
      </c>
      <c r="D444">
        <v>155</v>
      </c>
    </row>
    <row r="445" spans="1:4" x14ac:dyDescent="0.3">
      <c r="A445" s="4">
        <v>444</v>
      </c>
      <c r="B445">
        <v>95</v>
      </c>
      <c r="C445">
        <v>39</v>
      </c>
      <c r="D445">
        <v>81</v>
      </c>
    </row>
    <row r="446" spans="1:4" x14ac:dyDescent="0.3">
      <c r="A446" s="4">
        <v>445</v>
      </c>
      <c r="B446">
        <v>81</v>
      </c>
      <c r="C446">
        <v>33</v>
      </c>
      <c r="D446">
        <v>26</v>
      </c>
    </row>
    <row r="447" spans="1:4" x14ac:dyDescent="0.3">
      <c r="A447" s="4">
        <v>446</v>
      </c>
      <c r="B447">
        <v>21</v>
      </c>
      <c r="C447">
        <v>8</v>
      </c>
      <c r="D447">
        <v>8</v>
      </c>
    </row>
    <row r="448" spans="1:4" x14ac:dyDescent="0.3">
      <c r="A448" s="4">
        <v>447</v>
      </c>
      <c r="B448">
        <v>181</v>
      </c>
      <c r="C448">
        <v>76</v>
      </c>
      <c r="D448">
        <v>86</v>
      </c>
    </row>
    <row r="449" spans="1:4" x14ac:dyDescent="0.3">
      <c r="A449" s="4">
        <v>448</v>
      </c>
      <c r="B449">
        <v>137</v>
      </c>
      <c r="C449">
        <v>55</v>
      </c>
      <c r="D449">
        <v>66</v>
      </c>
    </row>
    <row r="450" spans="1:4" x14ac:dyDescent="0.3">
      <c r="A450" s="4">
        <v>449</v>
      </c>
      <c r="B450">
        <v>64</v>
      </c>
      <c r="C450">
        <v>26</v>
      </c>
      <c r="D450">
        <v>33</v>
      </c>
    </row>
    <row r="451" spans="1:4" x14ac:dyDescent="0.3">
      <c r="A451" s="4">
        <v>450</v>
      </c>
      <c r="B451">
        <v>72</v>
      </c>
      <c r="C451">
        <v>30</v>
      </c>
      <c r="D451">
        <v>34</v>
      </c>
    </row>
    <row r="452" spans="1:4" x14ac:dyDescent="0.3">
      <c r="A452" s="4">
        <v>451</v>
      </c>
      <c r="B452">
        <v>92</v>
      </c>
      <c r="C452">
        <v>37</v>
      </c>
      <c r="D452">
        <v>103</v>
      </c>
    </row>
    <row r="453" spans="1:4" x14ac:dyDescent="0.3">
      <c r="A453" s="4">
        <v>452</v>
      </c>
      <c r="B453">
        <v>158</v>
      </c>
      <c r="C453">
        <v>62</v>
      </c>
      <c r="D453">
        <v>123</v>
      </c>
    </row>
    <row r="454" spans="1:4" x14ac:dyDescent="0.3">
      <c r="A454" s="4">
        <v>453</v>
      </c>
      <c r="B454">
        <v>130</v>
      </c>
      <c r="C454">
        <v>53</v>
      </c>
      <c r="D454">
        <v>100</v>
      </c>
    </row>
    <row r="455" spans="1:4" x14ac:dyDescent="0.3">
      <c r="A455" s="4">
        <v>454</v>
      </c>
      <c r="B455">
        <v>233</v>
      </c>
      <c r="C455">
        <v>94</v>
      </c>
      <c r="D455">
        <v>153</v>
      </c>
    </row>
    <row r="456" spans="1:4" x14ac:dyDescent="0.3">
      <c r="A456" s="4">
        <v>455</v>
      </c>
      <c r="B456">
        <v>48</v>
      </c>
      <c r="C456">
        <v>20</v>
      </c>
      <c r="D456">
        <v>11</v>
      </c>
    </row>
    <row r="457" spans="1:4" x14ac:dyDescent="0.3">
      <c r="A457" s="4">
        <v>456</v>
      </c>
      <c r="B457">
        <v>148</v>
      </c>
      <c r="C457">
        <v>58</v>
      </c>
      <c r="D457">
        <v>71</v>
      </c>
    </row>
    <row r="458" spans="1:4" x14ac:dyDescent="0.3">
      <c r="A458" s="4">
        <v>457</v>
      </c>
      <c r="B458">
        <v>137</v>
      </c>
      <c r="C458">
        <v>55</v>
      </c>
      <c r="D458">
        <v>58</v>
      </c>
    </row>
    <row r="459" spans="1:4" x14ac:dyDescent="0.3">
      <c r="A459" s="4">
        <v>458</v>
      </c>
      <c r="B459">
        <v>268</v>
      </c>
      <c r="C459">
        <v>110</v>
      </c>
      <c r="D459">
        <v>89</v>
      </c>
    </row>
    <row r="460" spans="1:4" x14ac:dyDescent="0.3">
      <c r="A460" s="4">
        <v>459</v>
      </c>
      <c r="B460">
        <v>84</v>
      </c>
      <c r="C460">
        <v>36</v>
      </c>
      <c r="D460">
        <v>30</v>
      </c>
    </row>
    <row r="461" spans="1:4" x14ac:dyDescent="0.3">
      <c r="A461" s="4">
        <v>460</v>
      </c>
      <c r="B461">
        <v>176</v>
      </c>
      <c r="C461">
        <v>73</v>
      </c>
      <c r="D461">
        <v>124</v>
      </c>
    </row>
    <row r="462" spans="1:4" x14ac:dyDescent="0.3">
      <c r="A462" s="4">
        <v>461</v>
      </c>
      <c r="B462">
        <v>99</v>
      </c>
      <c r="C462">
        <v>40</v>
      </c>
      <c r="D462">
        <v>66</v>
      </c>
    </row>
    <row r="463" spans="1:4" x14ac:dyDescent="0.3">
      <c r="A463" s="4">
        <v>462</v>
      </c>
      <c r="B463">
        <v>99</v>
      </c>
      <c r="C463">
        <v>39</v>
      </c>
      <c r="D463">
        <v>11</v>
      </c>
    </row>
    <row r="464" spans="1:4" x14ac:dyDescent="0.3">
      <c r="A464" s="4">
        <v>463</v>
      </c>
      <c r="B464">
        <v>93</v>
      </c>
      <c r="C464">
        <v>36</v>
      </c>
      <c r="D464">
        <v>14</v>
      </c>
    </row>
    <row r="465" spans="1:4" x14ac:dyDescent="0.3">
      <c r="A465" s="4">
        <v>464</v>
      </c>
      <c r="B465">
        <v>154</v>
      </c>
      <c r="C465">
        <v>64</v>
      </c>
      <c r="D465">
        <v>84</v>
      </c>
    </row>
    <row r="466" spans="1:4" x14ac:dyDescent="0.3">
      <c r="A466" s="4">
        <v>465</v>
      </c>
      <c r="B466">
        <v>121</v>
      </c>
      <c r="C466">
        <v>48</v>
      </c>
      <c r="D466">
        <v>60</v>
      </c>
    </row>
    <row r="467" spans="1:4" x14ac:dyDescent="0.3">
      <c r="A467" s="4">
        <v>466</v>
      </c>
      <c r="B467">
        <v>140</v>
      </c>
      <c r="C467">
        <v>57</v>
      </c>
      <c r="D467">
        <v>145</v>
      </c>
    </row>
    <row r="468" spans="1:4" x14ac:dyDescent="0.3">
      <c r="A468" s="4">
        <v>467</v>
      </c>
      <c r="B468">
        <v>143</v>
      </c>
      <c r="C468">
        <v>57</v>
      </c>
      <c r="D468">
        <v>72</v>
      </c>
    </row>
    <row r="469" spans="1:4" x14ac:dyDescent="0.3">
      <c r="A469" s="4">
        <v>468</v>
      </c>
      <c r="B469">
        <v>106</v>
      </c>
      <c r="C469">
        <v>44</v>
      </c>
      <c r="D469">
        <v>63</v>
      </c>
    </row>
    <row r="470" spans="1:4" x14ac:dyDescent="0.3">
      <c r="A470" s="4">
        <v>469</v>
      </c>
      <c r="B470">
        <v>137</v>
      </c>
      <c r="C470">
        <v>55</v>
      </c>
      <c r="D470">
        <v>66</v>
      </c>
    </row>
    <row r="471" spans="1:4" x14ac:dyDescent="0.3">
      <c r="A471" s="4">
        <v>470</v>
      </c>
      <c r="B471">
        <v>78</v>
      </c>
      <c r="C471">
        <v>34</v>
      </c>
      <c r="D471">
        <v>72</v>
      </c>
    </row>
    <row r="472" spans="1:4" x14ac:dyDescent="0.3">
      <c r="A472" s="4">
        <v>471</v>
      </c>
      <c r="B472">
        <v>105</v>
      </c>
      <c r="C472">
        <v>42</v>
      </c>
      <c r="D472">
        <v>57</v>
      </c>
    </row>
    <row r="473" spans="1:4" x14ac:dyDescent="0.3">
      <c r="A473" s="4">
        <v>472</v>
      </c>
      <c r="B473">
        <v>114</v>
      </c>
      <c r="C473">
        <v>46</v>
      </c>
      <c r="D473">
        <v>73</v>
      </c>
    </row>
    <row r="474" spans="1:4" x14ac:dyDescent="0.3">
      <c r="A474" s="4">
        <v>473</v>
      </c>
      <c r="B474">
        <v>79</v>
      </c>
      <c r="C474">
        <v>32</v>
      </c>
      <c r="D474">
        <v>61</v>
      </c>
    </row>
    <row r="475" spans="1:4" x14ac:dyDescent="0.3">
      <c r="A475" s="4">
        <v>474</v>
      </c>
      <c r="B475">
        <v>178</v>
      </c>
      <c r="C475">
        <v>74</v>
      </c>
      <c r="D475">
        <v>161</v>
      </c>
    </row>
    <row r="476" spans="1:4" x14ac:dyDescent="0.3">
      <c r="A476" s="4">
        <v>475</v>
      </c>
      <c r="B476">
        <v>174</v>
      </c>
      <c r="C476">
        <v>72</v>
      </c>
      <c r="D476">
        <v>35</v>
      </c>
    </row>
    <row r="477" spans="1:4" x14ac:dyDescent="0.3">
      <c r="A477" s="4">
        <v>476</v>
      </c>
      <c r="B477">
        <v>218</v>
      </c>
      <c r="C477">
        <v>88</v>
      </c>
      <c r="D477">
        <v>115</v>
      </c>
    </row>
    <row r="478" spans="1:4" x14ac:dyDescent="0.3">
      <c r="A478" s="4">
        <v>477</v>
      </c>
      <c r="B478">
        <v>204</v>
      </c>
      <c r="C478">
        <v>82</v>
      </c>
      <c r="D478">
        <v>115</v>
      </c>
    </row>
    <row r="479" spans="1:4" x14ac:dyDescent="0.3">
      <c r="A479" s="4">
        <v>478</v>
      </c>
      <c r="B479">
        <v>118</v>
      </c>
      <c r="C479">
        <v>48</v>
      </c>
      <c r="D479">
        <v>90</v>
      </c>
    </row>
    <row r="480" spans="1:4" x14ac:dyDescent="0.3">
      <c r="A480" s="4">
        <v>479</v>
      </c>
      <c r="B480">
        <v>52</v>
      </c>
      <c r="C480">
        <v>22</v>
      </c>
      <c r="D480">
        <v>83</v>
      </c>
    </row>
    <row r="481" spans="1:4" x14ac:dyDescent="0.3">
      <c r="A481" s="4">
        <v>480</v>
      </c>
      <c r="B481">
        <v>159</v>
      </c>
      <c r="C481">
        <v>64</v>
      </c>
      <c r="D481">
        <v>65</v>
      </c>
    </row>
    <row r="482" spans="1:4" x14ac:dyDescent="0.3">
      <c r="A482" s="4">
        <v>481</v>
      </c>
      <c r="B482">
        <v>52</v>
      </c>
      <c r="C482">
        <v>22</v>
      </c>
      <c r="D482">
        <v>58</v>
      </c>
    </row>
    <row r="483" spans="1:4" x14ac:dyDescent="0.3">
      <c r="A483" s="4">
        <v>482</v>
      </c>
      <c r="B483">
        <v>63</v>
      </c>
      <c r="C483">
        <v>24</v>
      </c>
      <c r="D483">
        <v>21</v>
      </c>
    </row>
    <row r="484" spans="1:4" x14ac:dyDescent="0.3">
      <c r="A484" s="4">
        <v>483</v>
      </c>
      <c r="B484">
        <v>81</v>
      </c>
      <c r="C484">
        <v>33</v>
      </c>
      <c r="D484">
        <v>53</v>
      </c>
    </row>
    <row r="485" spans="1:4" x14ac:dyDescent="0.3">
      <c r="A485" s="4">
        <v>484</v>
      </c>
      <c r="B485">
        <v>75</v>
      </c>
      <c r="C485">
        <v>30</v>
      </c>
      <c r="D485">
        <v>34</v>
      </c>
    </row>
    <row r="486" spans="1:4" x14ac:dyDescent="0.3">
      <c r="A486" s="4">
        <v>485</v>
      </c>
      <c r="B486">
        <v>144</v>
      </c>
      <c r="C486">
        <v>58</v>
      </c>
      <c r="D486">
        <v>79</v>
      </c>
    </row>
    <row r="487" spans="1:4" x14ac:dyDescent="0.3">
      <c r="A487" s="4">
        <v>486</v>
      </c>
      <c r="B487">
        <v>150</v>
      </c>
      <c r="C487">
        <v>60</v>
      </c>
      <c r="D487">
        <v>59</v>
      </c>
    </row>
    <row r="488" spans="1:4" x14ac:dyDescent="0.3">
      <c r="A488" s="4">
        <v>487</v>
      </c>
      <c r="B488">
        <v>152</v>
      </c>
      <c r="C488">
        <v>61</v>
      </c>
      <c r="D488">
        <v>92</v>
      </c>
    </row>
    <row r="489" spans="1:4" x14ac:dyDescent="0.3">
      <c r="A489" s="4">
        <v>488</v>
      </c>
      <c r="B489">
        <v>185</v>
      </c>
      <c r="C489">
        <v>75</v>
      </c>
      <c r="D489">
        <v>124</v>
      </c>
    </row>
    <row r="490" spans="1:4" x14ac:dyDescent="0.3">
      <c r="A490" s="4">
        <v>489</v>
      </c>
      <c r="B490">
        <v>149</v>
      </c>
      <c r="C490">
        <v>57</v>
      </c>
      <c r="D490">
        <v>34</v>
      </c>
    </row>
    <row r="491" spans="1:4" x14ac:dyDescent="0.3">
      <c r="A491" s="4">
        <v>490</v>
      </c>
      <c r="B491">
        <v>212</v>
      </c>
      <c r="C491">
        <v>88</v>
      </c>
      <c r="D491">
        <v>131</v>
      </c>
    </row>
    <row r="492" spans="1:4" x14ac:dyDescent="0.3">
      <c r="A492" s="4">
        <v>491</v>
      </c>
      <c r="B492">
        <v>118</v>
      </c>
      <c r="C492">
        <v>48</v>
      </c>
      <c r="D492">
        <v>41</v>
      </c>
    </row>
    <row r="493" spans="1:4" x14ac:dyDescent="0.3">
      <c r="A493" s="4">
        <v>492</v>
      </c>
      <c r="B493">
        <v>210</v>
      </c>
      <c r="C493">
        <v>83</v>
      </c>
      <c r="D493">
        <v>49</v>
      </c>
    </row>
    <row r="494" spans="1:4" x14ac:dyDescent="0.3">
      <c r="A494" s="4">
        <v>493</v>
      </c>
      <c r="B494">
        <v>54</v>
      </c>
      <c r="C494">
        <v>24</v>
      </c>
      <c r="D494">
        <v>8</v>
      </c>
    </row>
    <row r="495" spans="1:4" x14ac:dyDescent="0.3">
      <c r="A495" s="4">
        <v>494</v>
      </c>
      <c r="B495">
        <v>172</v>
      </c>
      <c r="C495">
        <v>68</v>
      </c>
      <c r="D495">
        <v>31</v>
      </c>
    </row>
    <row r="496" spans="1:4" x14ac:dyDescent="0.3">
      <c r="A496" s="4">
        <v>495</v>
      </c>
      <c r="B496">
        <v>263</v>
      </c>
      <c r="C496">
        <v>104</v>
      </c>
      <c r="D496">
        <v>102</v>
      </c>
    </row>
    <row r="497" spans="1:4" x14ac:dyDescent="0.3">
      <c r="A497" s="4">
        <v>496</v>
      </c>
      <c r="B497">
        <v>223</v>
      </c>
      <c r="C497">
        <v>91</v>
      </c>
      <c r="D497">
        <v>133</v>
      </c>
    </row>
    <row r="498" spans="1:4" x14ac:dyDescent="0.3">
      <c r="A498" s="4">
        <v>497</v>
      </c>
      <c r="B498">
        <v>150</v>
      </c>
      <c r="C498">
        <v>57</v>
      </c>
      <c r="D498">
        <v>38</v>
      </c>
    </row>
    <row r="499" spans="1:4" x14ac:dyDescent="0.3">
      <c r="A499" s="4">
        <v>498</v>
      </c>
      <c r="B499">
        <v>19</v>
      </c>
      <c r="C499">
        <v>8</v>
      </c>
      <c r="D499">
        <v>32</v>
      </c>
    </row>
    <row r="500" spans="1:4" x14ac:dyDescent="0.3">
      <c r="A500" s="4">
        <v>499</v>
      </c>
      <c r="B500">
        <v>158</v>
      </c>
      <c r="C500">
        <v>65</v>
      </c>
      <c r="D500">
        <v>130</v>
      </c>
    </row>
    <row r="501" spans="1:4" x14ac:dyDescent="0.3">
      <c r="A501" s="4">
        <v>500</v>
      </c>
      <c r="B501">
        <v>93</v>
      </c>
      <c r="C501">
        <v>38</v>
      </c>
      <c r="D501">
        <v>42</v>
      </c>
    </row>
    <row r="502" spans="1:4" x14ac:dyDescent="0.3">
      <c r="A502" s="4">
        <v>501</v>
      </c>
      <c r="B502">
        <v>138</v>
      </c>
      <c r="C502">
        <v>55</v>
      </c>
      <c r="D502">
        <v>39</v>
      </c>
    </row>
    <row r="503" spans="1:4" x14ac:dyDescent="0.3">
      <c r="A503" s="4">
        <v>502</v>
      </c>
      <c r="B503">
        <v>139</v>
      </c>
      <c r="C503">
        <v>56</v>
      </c>
      <c r="D503">
        <v>73</v>
      </c>
    </row>
    <row r="504" spans="1:4" x14ac:dyDescent="0.3">
      <c r="A504" s="4">
        <v>503</v>
      </c>
      <c r="B504">
        <v>137</v>
      </c>
      <c r="C504">
        <v>54</v>
      </c>
      <c r="D504">
        <v>85</v>
      </c>
    </row>
    <row r="505" spans="1:4" x14ac:dyDescent="0.3">
      <c r="A505" s="4">
        <v>504</v>
      </c>
      <c r="B505">
        <v>54</v>
      </c>
      <c r="C505">
        <v>22</v>
      </c>
      <c r="D505">
        <v>19</v>
      </c>
    </row>
    <row r="506" spans="1:4" x14ac:dyDescent="0.3">
      <c r="A506" s="4">
        <v>505</v>
      </c>
      <c r="B506">
        <v>155</v>
      </c>
      <c r="C506">
        <v>60</v>
      </c>
      <c r="D506">
        <v>115</v>
      </c>
    </row>
    <row r="507" spans="1:4" x14ac:dyDescent="0.3">
      <c r="A507" s="4">
        <v>506</v>
      </c>
      <c r="B507">
        <v>70</v>
      </c>
      <c r="C507">
        <v>28</v>
      </c>
      <c r="D507">
        <v>5</v>
      </c>
    </row>
    <row r="508" spans="1:4" x14ac:dyDescent="0.3">
      <c r="A508" s="4">
        <v>507</v>
      </c>
      <c r="B508">
        <v>210</v>
      </c>
      <c r="C508">
        <v>84</v>
      </c>
      <c r="D508">
        <v>69</v>
      </c>
    </row>
    <row r="509" spans="1:4" x14ac:dyDescent="0.3">
      <c r="A509" s="4">
        <v>508</v>
      </c>
      <c r="B509">
        <v>32</v>
      </c>
      <c r="C509">
        <v>13</v>
      </c>
      <c r="D509">
        <v>34</v>
      </c>
    </row>
    <row r="510" spans="1:4" x14ac:dyDescent="0.3">
      <c r="A510" s="4">
        <v>509</v>
      </c>
      <c r="B510">
        <v>80</v>
      </c>
      <c r="C510">
        <v>30</v>
      </c>
      <c r="D510">
        <v>47</v>
      </c>
    </row>
    <row r="511" spans="1:4" x14ac:dyDescent="0.3">
      <c r="A511" s="4">
        <v>510</v>
      </c>
      <c r="B511">
        <v>36</v>
      </c>
      <c r="C511">
        <v>14</v>
      </c>
      <c r="D511">
        <v>48</v>
      </c>
    </row>
    <row r="512" spans="1:4" x14ac:dyDescent="0.3">
      <c r="A512" s="4">
        <v>511</v>
      </c>
      <c r="B512">
        <v>137</v>
      </c>
      <c r="C512">
        <v>55</v>
      </c>
      <c r="D512">
        <v>38</v>
      </c>
    </row>
    <row r="513" spans="1:4" x14ac:dyDescent="0.3">
      <c r="A513" s="4">
        <v>512</v>
      </c>
      <c r="B513">
        <v>128</v>
      </c>
      <c r="C513">
        <v>50</v>
      </c>
      <c r="D513">
        <v>59</v>
      </c>
    </row>
    <row r="514" spans="1:4" x14ac:dyDescent="0.3">
      <c r="A514" s="4">
        <v>513</v>
      </c>
      <c r="B514">
        <v>54</v>
      </c>
      <c r="C514">
        <v>24</v>
      </c>
      <c r="D514">
        <v>56</v>
      </c>
    </row>
    <row r="515" spans="1:4" x14ac:dyDescent="0.3">
      <c r="A515" s="4">
        <v>514</v>
      </c>
      <c r="B515">
        <v>174</v>
      </c>
      <c r="C515">
        <v>72</v>
      </c>
      <c r="D515">
        <v>112</v>
      </c>
    </row>
    <row r="516" spans="1:4" x14ac:dyDescent="0.3">
      <c r="A516" s="4">
        <v>515</v>
      </c>
      <c r="B516">
        <v>18</v>
      </c>
      <c r="C516">
        <v>8</v>
      </c>
      <c r="D516">
        <v>13</v>
      </c>
    </row>
    <row r="517" spans="1:4" x14ac:dyDescent="0.3">
      <c r="A517" s="4">
        <v>516</v>
      </c>
      <c r="B517">
        <v>146</v>
      </c>
      <c r="C517">
        <v>59</v>
      </c>
      <c r="D517">
        <v>97</v>
      </c>
    </row>
    <row r="518" spans="1:4" x14ac:dyDescent="0.3">
      <c r="A518" s="4">
        <v>517</v>
      </c>
      <c r="B518">
        <v>103</v>
      </c>
      <c r="C518">
        <v>43</v>
      </c>
      <c r="D518">
        <v>65</v>
      </c>
    </row>
    <row r="519" spans="1:4" x14ac:dyDescent="0.3">
      <c r="A519" s="4">
        <v>518</v>
      </c>
      <c r="B519">
        <v>77</v>
      </c>
      <c r="C519">
        <v>31</v>
      </c>
      <c r="D519">
        <v>53</v>
      </c>
    </row>
    <row r="520" spans="1:4" x14ac:dyDescent="0.3">
      <c r="A520" s="4">
        <v>519</v>
      </c>
      <c r="B520">
        <v>245</v>
      </c>
      <c r="C520">
        <v>96</v>
      </c>
      <c r="D520">
        <v>156</v>
      </c>
    </row>
    <row r="521" spans="1:4" x14ac:dyDescent="0.3">
      <c r="A521" s="4">
        <v>520</v>
      </c>
      <c r="B521">
        <v>280</v>
      </c>
      <c r="C521">
        <v>112</v>
      </c>
      <c r="D521">
        <v>121</v>
      </c>
    </row>
    <row r="522" spans="1:4" x14ac:dyDescent="0.3">
      <c r="A522" s="4">
        <v>521</v>
      </c>
      <c r="B522">
        <v>210</v>
      </c>
      <c r="C522">
        <v>86</v>
      </c>
      <c r="D522">
        <v>91</v>
      </c>
    </row>
    <row r="523" spans="1:4" x14ac:dyDescent="0.3">
      <c r="A523" s="4">
        <v>522</v>
      </c>
      <c r="B523">
        <v>84</v>
      </c>
      <c r="C523">
        <v>36</v>
      </c>
      <c r="D523">
        <v>47</v>
      </c>
    </row>
    <row r="524" spans="1:4" x14ac:dyDescent="0.3">
      <c r="A524" s="4">
        <v>523</v>
      </c>
      <c r="B524">
        <v>81</v>
      </c>
      <c r="C524">
        <v>33</v>
      </c>
      <c r="D524">
        <v>51</v>
      </c>
    </row>
    <row r="525" spans="1:4" x14ac:dyDescent="0.3">
      <c r="A525" s="4">
        <v>524</v>
      </c>
      <c r="B525">
        <v>76</v>
      </c>
      <c r="C525">
        <v>31</v>
      </c>
      <c r="D525">
        <v>61</v>
      </c>
    </row>
    <row r="526" spans="1:4" x14ac:dyDescent="0.3">
      <c r="A526" s="4">
        <v>525</v>
      </c>
      <c r="B526">
        <v>197</v>
      </c>
      <c r="C526">
        <v>77</v>
      </c>
      <c r="D526">
        <v>77</v>
      </c>
    </row>
    <row r="527" spans="1:4" x14ac:dyDescent="0.3">
      <c r="A527" s="4">
        <v>526</v>
      </c>
      <c r="B527">
        <v>33</v>
      </c>
      <c r="C527">
        <v>13</v>
      </c>
      <c r="D527">
        <v>22</v>
      </c>
    </row>
    <row r="528" spans="1:4" x14ac:dyDescent="0.3">
      <c r="A528" s="4">
        <v>527</v>
      </c>
      <c r="B528">
        <v>54</v>
      </c>
      <c r="C528">
        <v>22</v>
      </c>
      <c r="D528">
        <v>31</v>
      </c>
    </row>
    <row r="529" spans="1:4" x14ac:dyDescent="0.3">
      <c r="A529" s="4">
        <v>528</v>
      </c>
      <c r="B529">
        <v>78</v>
      </c>
      <c r="C529">
        <v>31</v>
      </c>
      <c r="D529">
        <v>121</v>
      </c>
    </row>
    <row r="530" spans="1:4" x14ac:dyDescent="0.3">
      <c r="A530" s="4">
        <v>529</v>
      </c>
      <c r="B530">
        <v>208</v>
      </c>
      <c r="C530">
        <v>84</v>
      </c>
      <c r="D530">
        <v>157</v>
      </c>
    </row>
    <row r="531" spans="1:4" x14ac:dyDescent="0.3">
      <c r="A531" s="4">
        <v>530</v>
      </c>
      <c r="B531">
        <v>160</v>
      </c>
      <c r="C531">
        <v>68</v>
      </c>
      <c r="D531">
        <v>106</v>
      </c>
    </row>
    <row r="532" spans="1:4" x14ac:dyDescent="0.3">
      <c r="A532" s="4">
        <v>531</v>
      </c>
      <c r="B532">
        <v>244</v>
      </c>
      <c r="C532">
        <v>99</v>
      </c>
      <c r="D532">
        <v>199</v>
      </c>
    </row>
    <row r="533" spans="1:4" x14ac:dyDescent="0.3">
      <c r="A533" s="4">
        <v>532</v>
      </c>
      <c r="B533">
        <v>137</v>
      </c>
      <c r="C533">
        <v>56</v>
      </c>
      <c r="D533">
        <v>59</v>
      </c>
    </row>
    <row r="534" spans="1:4" x14ac:dyDescent="0.3">
      <c r="A534" s="4">
        <v>533</v>
      </c>
      <c r="B534">
        <v>41</v>
      </c>
      <c r="C534">
        <v>16</v>
      </c>
      <c r="D534">
        <v>48</v>
      </c>
    </row>
    <row r="535" spans="1:4" x14ac:dyDescent="0.3">
      <c r="A535" s="4">
        <v>534</v>
      </c>
      <c r="B535">
        <v>147</v>
      </c>
      <c r="C535">
        <v>60</v>
      </c>
      <c r="D535">
        <v>76</v>
      </c>
    </row>
    <row r="536" spans="1:4" x14ac:dyDescent="0.3">
      <c r="A536" s="4">
        <v>535</v>
      </c>
      <c r="B536">
        <v>276</v>
      </c>
      <c r="C536">
        <v>109</v>
      </c>
      <c r="D536">
        <v>113</v>
      </c>
    </row>
    <row r="537" spans="1:4" x14ac:dyDescent="0.3">
      <c r="A537" s="4">
        <v>536</v>
      </c>
      <c r="B537">
        <v>212</v>
      </c>
      <c r="C537">
        <v>86</v>
      </c>
      <c r="D537">
        <v>152</v>
      </c>
    </row>
    <row r="538" spans="1:4" x14ac:dyDescent="0.3">
      <c r="A538" s="4">
        <v>537</v>
      </c>
      <c r="B538">
        <v>63</v>
      </c>
      <c r="C538">
        <v>24</v>
      </c>
      <c r="D538">
        <v>21</v>
      </c>
    </row>
    <row r="539" spans="1:4" x14ac:dyDescent="0.3">
      <c r="A539" s="4">
        <v>538</v>
      </c>
      <c r="B539">
        <v>142</v>
      </c>
      <c r="C539">
        <v>58</v>
      </c>
      <c r="D539">
        <v>198</v>
      </c>
    </row>
    <row r="540" spans="1:4" x14ac:dyDescent="0.3">
      <c r="A540" s="4">
        <v>539</v>
      </c>
      <c r="B540">
        <v>240</v>
      </c>
      <c r="C540">
        <v>99</v>
      </c>
      <c r="D540">
        <v>129</v>
      </c>
    </row>
    <row r="541" spans="1:4" x14ac:dyDescent="0.3">
      <c r="A541" s="4">
        <v>540</v>
      </c>
      <c r="B541">
        <v>124</v>
      </c>
      <c r="C541">
        <v>52</v>
      </c>
      <c r="D541">
        <v>82</v>
      </c>
    </row>
    <row r="542" spans="1:4" x14ac:dyDescent="0.3">
      <c r="A542" s="4">
        <v>541</v>
      </c>
      <c r="B542">
        <v>202</v>
      </c>
      <c r="C542">
        <v>81</v>
      </c>
      <c r="D542">
        <v>124</v>
      </c>
    </row>
    <row r="543" spans="1:4" x14ac:dyDescent="0.3">
      <c r="A543" s="4">
        <v>542</v>
      </c>
      <c r="B543">
        <v>148</v>
      </c>
      <c r="C543">
        <v>61</v>
      </c>
      <c r="D543">
        <v>115</v>
      </c>
    </row>
    <row r="544" spans="1:4" x14ac:dyDescent="0.3">
      <c r="A544" s="4">
        <v>543</v>
      </c>
      <c r="B544">
        <v>206</v>
      </c>
      <c r="C544">
        <v>85</v>
      </c>
      <c r="D544">
        <v>74</v>
      </c>
    </row>
    <row r="545" spans="1:4" x14ac:dyDescent="0.3">
      <c r="A545" s="4">
        <v>544</v>
      </c>
      <c r="B545">
        <v>70</v>
      </c>
      <c r="C545">
        <v>28</v>
      </c>
      <c r="D545">
        <v>48</v>
      </c>
    </row>
    <row r="546" spans="1:4" x14ac:dyDescent="0.3">
      <c r="A546" s="4">
        <v>545</v>
      </c>
      <c r="B546">
        <v>130</v>
      </c>
      <c r="C546">
        <v>51</v>
      </c>
      <c r="D546">
        <v>99</v>
      </c>
    </row>
    <row r="547" spans="1:4" x14ac:dyDescent="0.3">
      <c r="A547" s="4">
        <v>546</v>
      </c>
      <c r="B547">
        <v>92</v>
      </c>
      <c r="C547">
        <v>38</v>
      </c>
      <c r="D547">
        <v>91</v>
      </c>
    </row>
    <row r="548" spans="1:4" x14ac:dyDescent="0.3">
      <c r="A548" s="4">
        <v>547</v>
      </c>
      <c r="B548">
        <v>227</v>
      </c>
      <c r="C548">
        <v>89</v>
      </c>
      <c r="D548">
        <v>97</v>
      </c>
    </row>
    <row r="549" spans="1:4" x14ac:dyDescent="0.3">
      <c r="A549" s="4">
        <v>548</v>
      </c>
      <c r="B549">
        <v>96</v>
      </c>
      <c r="C549">
        <v>38</v>
      </c>
      <c r="D549">
        <v>106</v>
      </c>
    </row>
    <row r="550" spans="1:4" x14ac:dyDescent="0.3">
      <c r="A550" s="4">
        <v>549</v>
      </c>
      <c r="B550">
        <v>162</v>
      </c>
      <c r="C550">
        <v>66</v>
      </c>
      <c r="D550">
        <v>98</v>
      </c>
    </row>
    <row r="551" spans="1:4" x14ac:dyDescent="0.3">
      <c r="A551" s="4">
        <v>550</v>
      </c>
      <c r="B551">
        <v>124</v>
      </c>
      <c r="C551">
        <v>50</v>
      </c>
      <c r="D551">
        <v>57</v>
      </c>
    </row>
    <row r="552" spans="1:4" x14ac:dyDescent="0.3">
      <c r="A552" s="4">
        <v>551</v>
      </c>
      <c r="B552">
        <v>171</v>
      </c>
      <c r="C552">
        <v>68</v>
      </c>
      <c r="D552">
        <v>123</v>
      </c>
    </row>
    <row r="553" spans="1:4" x14ac:dyDescent="0.3">
      <c r="A553" s="4">
        <v>552</v>
      </c>
      <c r="B553">
        <v>243</v>
      </c>
      <c r="C553">
        <v>93</v>
      </c>
      <c r="D553">
        <v>115</v>
      </c>
    </row>
    <row r="554" spans="1:4" x14ac:dyDescent="0.3">
      <c r="A554" s="4">
        <v>553</v>
      </c>
      <c r="B554">
        <v>203</v>
      </c>
      <c r="C554">
        <v>82</v>
      </c>
      <c r="D554">
        <v>178</v>
      </c>
    </row>
    <row r="555" spans="1:4" x14ac:dyDescent="0.3">
      <c r="A555" s="4">
        <v>554</v>
      </c>
      <c r="B555">
        <v>166</v>
      </c>
      <c r="C555">
        <v>63</v>
      </c>
      <c r="D555">
        <v>71</v>
      </c>
    </row>
    <row r="556" spans="1:4" x14ac:dyDescent="0.3">
      <c r="A556" s="4">
        <v>555</v>
      </c>
      <c r="B556">
        <v>30</v>
      </c>
      <c r="C556">
        <v>12</v>
      </c>
      <c r="D556">
        <v>46</v>
      </c>
    </row>
    <row r="557" spans="1:4" x14ac:dyDescent="0.3">
      <c r="A557" s="4">
        <v>556</v>
      </c>
      <c r="B557">
        <v>76</v>
      </c>
      <c r="C557">
        <v>33</v>
      </c>
      <c r="D557">
        <v>66</v>
      </c>
    </row>
    <row r="558" spans="1:4" x14ac:dyDescent="0.3">
      <c r="A558" s="4">
        <v>557</v>
      </c>
      <c r="B558">
        <v>177</v>
      </c>
      <c r="C558">
        <v>70</v>
      </c>
      <c r="D558">
        <v>107</v>
      </c>
    </row>
    <row r="559" spans="1:4" x14ac:dyDescent="0.3">
      <c r="A559" s="4">
        <v>558</v>
      </c>
      <c r="B559">
        <v>179</v>
      </c>
      <c r="C559">
        <v>72</v>
      </c>
      <c r="D559">
        <v>167</v>
      </c>
    </row>
    <row r="560" spans="1:4" x14ac:dyDescent="0.3">
      <c r="A560" s="4">
        <v>559</v>
      </c>
      <c r="B560">
        <v>99</v>
      </c>
      <c r="C560">
        <v>39</v>
      </c>
      <c r="D560">
        <v>41</v>
      </c>
    </row>
    <row r="561" spans="1:4" x14ac:dyDescent="0.3">
      <c r="A561" s="4">
        <v>560</v>
      </c>
      <c r="B561">
        <v>111</v>
      </c>
      <c r="C561">
        <v>46</v>
      </c>
      <c r="D561">
        <v>48</v>
      </c>
    </row>
    <row r="562" spans="1:4" x14ac:dyDescent="0.3">
      <c r="A562" s="4">
        <v>561</v>
      </c>
      <c r="B562">
        <v>64</v>
      </c>
      <c r="C562">
        <v>26</v>
      </c>
      <c r="D562">
        <v>64</v>
      </c>
    </row>
    <row r="563" spans="1:4" x14ac:dyDescent="0.3">
      <c r="A563" s="4">
        <v>562</v>
      </c>
      <c r="B563">
        <v>288</v>
      </c>
      <c r="C563">
        <v>113</v>
      </c>
      <c r="D563">
        <v>112</v>
      </c>
    </row>
    <row r="564" spans="1:4" x14ac:dyDescent="0.3">
      <c r="A564" s="4">
        <v>563</v>
      </c>
      <c r="B564">
        <v>54</v>
      </c>
      <c r="C564">
        <v>22</v>
      </c>
      <c r="D564">
        <v>37</v>
      </c>
    </row>
    <row r="565" spans="1:4" x14ac:dyDescent="0.3">
      <c r="A565" s="4">
        <v>564</v>
      </c>
      <c r="B565">
        <v>156</v>
      </c>
      <c r="C565">
        <v>60</v>
      </c>
      <c r="D565">
        <v>54</v>
      </c>
    </row>
    <row r="566" spans="1:4" x14ac:dyDescent="0.3">
      <c r="A566" s="4">
        <v>565</v>
      </c>
      <c r="B566">
        <v>251</v>
      </c>
      <c r="C566">
        <v>103</v>
      </c>
      <c r="D566">
        <v>98</v>
      </c>
    </row>
    <row r="567" spans="1:4" x14ac:dyDescent="0.3">
      <c r="A567" s="4">
        <v>566</v>
      </c>
      <c r="B567">
        <v>78</v>
      </c>
      <c r="C567">
        <v>33</v>
      </c>
      <c r="D567">
        <v>56</v>
      </c>
    </row>
    <row r="568" spans="1:4" x14ac:dyDescent="0.3">
      <c r="A568" s="4">
        <v>567</v>
      </c>
      <c r="B568">
        <v>253</v>
      </c>
      <c r="C568">
        <v>102</v>
      </c>
      <c r="D568">
        <v>102</v>
      </c>
    </row>
    <row r="569" spans="1:4" x14ac:dyDescent="0.3">
      <c r="A569" s="4">
        <v>568</v>
      </c>
      <c r="B569">
        <v>182</v>
      </c>
      <c r="C569">
        <v>72</v>
      </c>
      <c r="D569">
        <v>84</v>
      </c>
    </row>
    <row r="570" spans="1:4" x14ac:dyDescent="0.3">
      <c r="A570" s="4">
        <v>569</v>
      </c>
      <c r="B570">
        <v>131</v>
      </c>
      <c r="C570">
        <v>52</v>
      </c>
      <c r="D570">
        <v>58</v>
      </c>
    </row>
    <row r="571" spans="1:4" x14ac:dyDescent="0.3">
      <c r="A571" s="4">
        <v>570</v>
      </c>
      <c r="B571">
        <v>85</v>
      </c>
      <c r="C571">
        <v>35</v>
      </c>
      <c r="D571">
        <v>46</v>
      </c>
    </row>
    <row r="572" spans="1:4" x14ac:dyDescent="0.3">
      <c r="A572" s="4">
        <v>571</v>
      </c>
      <c r="B572">
        <v>54</v>
      </c>
      <c r="C572">
        <v>22</v>
      </c>
      <c r="D572">
        <v>26</v>
      </c>
    </row>
    <row r="573" spans="1:4" x14ac:dyDescent="0.3">
      <c r="A573" s="4">
        <v>572</v>
      </c>
      <c r="B573">
        <v>74</v>
      </c>
      <c r="C573">
        <v>30</v>
      </c>
      <c r="D573">
        <v>44</v>
      </c>
    </row>
    <row r="574" spans="1:4" x14ac:dyDescent="0.3">
      <c r="A574" s="4">
        <v>573</v>
      </c>
      <c r="B574">
        <v>165</v>
      </c>
      <c r="C574">
        <v>66</v>
      </c>
      <c r="D574">
        <v>69</v>
      </c>
    </row>
    <row r="575" spans="1:4" x14ac:dyDescent="0.3">
      <c r="A575" s="4">
        <v>574</v>
      </c>
      <c r="B575">
        <v>207</v>
      </c>
      <c r="C575">
        <v>85</v>
      </c>
      <c r="D575">
        <v>168</v>
      </c>
    </row>
    <row r="576" spans="1:4" x14ac:dyDescent="0.3">
      <c r="A576" s="4">
        <v>575</v>
      </c>
      <c r="B576">
        <v>18</v>
      </c>
      <c r="C576">
        <v>8</v>
      </c>
      <c r="D576">
        <v>44</v>
      </c>
    </row>
    <row r="577" spans="1:4" x14ac:dyDescent="0.3">
      <c r="A577" s="4">
        <v>576</v>
      </c>
      <c r="B577">
        <v>234</v>
      </c>
      <c r="C577">
        <v>91</v>
      </c>
      <c r="D577">
        <v>115</v>
      </c>
    </row>
    <row r="578" spans="1:4" x14ac:dyDescent="0.3">
      <c r="A578" s="4">
        <v>577</v>
      </c>
      <c r="B578">
        <v>40</v>
      </c>
      <c r="C578">
        <v>17</v>
      </c>
      <c r="D578">
        <v>25</v>
      </c>
    </row>
    <row r="579" spans="1:4" x14ac:dyDescent="0.3">
      <c r="A579" s="4">
        <v>578</v>
      </c>
      <c r="B579">
        <v>90</v>
      </c>
      <c r="C579">
        <v>36</v>
      </c>
      <c r="D579">
        <v>44</v>
      </c>
    </row>
    <row r="580" spans="1:4" x14ac:dyDescent="0.3">
      <c r="A580" s="4">
        <v>579</v>
      </c>
      <c r="B580">
        <v>50</v>
      </c>
      <c r="C580">
        <v>20</v>
      </c>
      <c r="D580">
        <v>48</v>
      </c>
    </row>
    <row r="581" spans="1:4" x14ac:dyDescent="0.3">
      <c r="A581" s="4">
        <v>580</v>
      </c>
      <c r="B581">
        <v>33</v>
      </c>
      <c r="C581">
        <v>13</v>
      </c>
      <c r="D581">
        <v>30</v>
      </c>
    </row>
    <row r="582" spans="1:4" x14ac:dyDescent="0.3">
      <c r="A582" s="4">
        <v>581</v>
      </c>
      <c r="B582">
        <v>123</v>
      </c>
      <c r="C582">
        <v>49</v>
      </c>
      <c r="D582">
        <v>55</v>
      </c>
    </row>
    <row r="583" spans="1:4" x14ac:dyDescent="0.3">
      <c r="A583" s="4">
        <v>582</v>
      </c>
      <c r="B583">
        <v>54</v>
      </c>
      <c r="C583">
        <v>22</v>
      </c>
      <c r="D583">
        <v>42</v>
      </c>
    </row>
    <row r="584" spans="1:4" x14ac:dyDescent="0.3">
      <c r="A584" s="4">
        <v>583</v>
      </c>
      <c r="B584">
        <v>243</v>
      </c>
      <c r="C584">
        <v>97</v>
      </c>
      <c r="D584">
        <v>105</v>
      </c>
    </row>
    <row r="585" spans="1:4" x14ac:dyDescent="0.3">
      <c r="A585" s="4">
        <v>584</v>
      </c>
      <c r="B585">
        <v>139</v>
      </c>
      <c r="C585">
        <v>56</v>
      </c>
      <c r="D585">
        <v>114</v>
      </c>
    </row>
    <row r="586" spans="1:4" x14ac:dyDescent="0.3">
      <c r="A586" s="4">
        <v>585</v>
      </c>
      <c r="B586">
        <v>128</v>
      </c>
      <c r="C586">
        <v>53</v>
      </c>
      <c r="D586">
        <v>95</v>
      </c>
    </row>
    <row r="587" spans="1:4" x14ac:dyDescent="0.3">
      <c r="A587" s="4">
        <v>586</v>
      </c>
      <c r="B587">
        <v>171</v>
      </c>
      <c r="C587">
        <v>69</v>
      </c>
      <c r="D587">
        <v>92</v>
      </c>
    </row>
    <row r="588" spans="1:4" x14ac:dyDescent="0.3">
      <c r="A588" s="4">
        <v>587</v>
      </c>
      <c r="B588">
        <v>48</v>
      </c>
      <c r="C588">
        <v>20</v>
      </c>
      <c r="D588">
        <v>43</v>
      </c>
    </row>
    <row r="589" spans="1:4" x14ac:dyDescent="0.3">
      <c r="A589" s="4">
        <v>588</v>
      </c>
      <c r="B589">
        <v>101</v>
      </c>
      <c r="C589">
        <v>41</v>
      </c>
      <c r="D589">
        <v>37</v>
      </c>
    </row>
    <row r="590" spans="1:4" x14ac:dyDescent="0.3">
      <c r="A590" s="4">
        <v>589</v>
      </c>
      <c r="B590">
        <v>284</v>
      </c>
      <c r="C590">
        <v>114</v>
      </c>
      <c r="D590">
        <v>120</v>
      </c>
    </row>
    <row r="591" spans="1:4" x14ac:dyDescent="0.3">
      <c r="A591" s="4">
        <v>590</v>
      </c>
      <c r="B591">
        <v>122</v>
      </c>
      <c r="C591">
        <v>50</v>
      </c>
      <c r="D591">
        <v>64</v>
      </c>
    </row>
    <row r="592" spans="1:4" x14ac:dyDescent="0.3">
      <c r="A592" s="4">
        <v>591</v>
      </c>
      <c r="B592">
        <v>120</v>
      </c>
      <c r="C592">
        <v>45</v>
      </c>
      <c r="D592">
        <v>51</v>
      </c>
    </row>
    <row r="593" spans="1:4" x14ac:dyDescent="0.3">
      <c r="A593" s="4">
        <v>592</v>
      </c>
      <c r="B593">
        <v>94</v>
      </c>
      <c r="C593">
        <v>38</v>
      </c>
      <c r="D593">
        <v>101</v>
      </c>
    </row>
    <row r="594" spans="1:4" x14ac:dyDescent="0.3">
      <c r="A594" s="4">
        <v>593</v>
      </c>
      <c r="B594">
        <v>209</v>
      </c>
      <c r="C594">
        <v>81</v>
      </c>
      <c r="D594">
        <v>48</v>
      </c>
    </row>
    <row r="595" spans="1:4" x14ac:dyDescent="0.3">
      <c r="A595" s="4">
        <v>594</v>
      </c>
      <c r="B595">
        <v>139</v>
      </c>
      <c r="C595">
        <v>56</v>
      </c>
      <c r="D595">
        <v>98</v>
      </c>
    </row>
    <row r="596" spans="1:4" x14ac:dyDescent="0.3">
      <c r="A596" s="4">
        <v>595</v>
      </c>
      <c r="B596">
        <v>72</v>
      </c>
      <c r="C596">
        <v>28</v>
      </c>
      <c r="D596">
        <v>49</v>
      </c>
    </row>
    <row r="597" spans="1:4" x14ac:dyDescent="0.3">
      <c r="A597" s="4">
        <v>596</v>
      </c>
      <c r="B597">
        <v>240</v>
      </c>
      <c r="C597">
        <v>97</v>
      </c>
      <c r="D597">
        <v>158</v>
      </c>
    </row>
    <row r="598" spans="1:4" x14ac:dyDescent="0.3">
      <c r="A598" s="4">
        <v>597</v>
      </c>
      <c r="B598">
        <v>150</v>
      </c>
      <c r="C598">
        <v>60</v>
      </c>
      <c r="D598">
        <v>141</v>
      </c>
    </row>
    <row r="599" spans="1:4" x14ac:dyDescent="0.3">
      <c r="A599" s="4">
        <v>598</v>
      </c>
      <c r="B599">
        <v>209</v>
      </c>
      <c r="C599">
        <v>84</v>
      </c>
      <c r="D599">
        <v>81</v>
      </c>
    </row>
    <row r="600" spans="1:4" x14ac:dyDescent="0.3">
      <c r="A600" s="4">
        <v>599</v>
      </c>
      <c r="B600">
        <v>169</v>
      </c>
      <c r="C600">
        <v>68</v>
      </c>
      <c r="D600">
        <v>108</v>
      </c>
    </row>
    <row r="601" spans="1:4" x14ac:dyDescent="0.3">
      <c r="A601" s="4">
        <v>600</v>
      </c>
      <c r="B601">
        <v>144</v>
      </c>
      <c r="C601">
        <v>60</v>
      </c>
      <c r="D601">
        <v>65</v>
      </c>
    </row>
    <row r="602" spans="1:4" x14ac:dyDescent="0.3">
      <c r="A602" s="4">
        <v>601</v>
      </c>
      <c r="B602">
        <v>292</v>
      </c>
      <c r="C602">
        <v>117</v>
      </c>
      <c r="D602">
        <v>115</v>
      </c>
    </row>
    <row r="603" spans="1:4" x14ac:dyDescent="0.3">
      <c r="A603" s="4">
        <v>602</v>
      </c>
      <c r="B603">
        <v>266</v>
      </c>
      <c r="C603">
        <v>106</v>
      </c>
      <c r="D603">
        <v>162</v>
      </c>
    </row>
    <row r="604" spans="1:4" x14ac:dyDescent="0.3">
      <c r="A604" s="4">
        <v>603</v>
      </c>
      <c r="B604">
        <v>62</v>
      </c>
      <c r="C604">
        <v>24</v>
      </c>
      <c r="D604">
        <v>17</v>
      </c>
    </row>
    <row r="605" spans="1:4" x14ac:dyDescent="0.3">
      <c r="A605" s="4">
        <v>604</v>
      </c>
      <c r="B605">
        <v>105</v>
      </c>
      <c r="C605">
        <v>42</v>
      </c>
      <c r="D605">
        <v>42</v>
      </c>
    </row>
    <row r="606" spans="1:4" x14ac:dyDescent="0.3">
      <c r="A606" s="4">
        <v>605</v>
      </c>
      <c r="B606">
        <v>220</v>
      </c>
      <c r="C606">
        <v>87</v>
      </c>
      <c r="D606">
        <v>176</v>
      </c>
    </row>
    <row r="607" spans="1:4" x14ac:dyDescent="0.3">
      <c r="A607" s="4">
        <v>606</v>
      </c>
      <c r="B607">
        <v>183</v>
      </c>
      <c r="C607">
        <v>75</v>
      </c>
      <c r="D607">
        <v>145</v>
      </c>
    </row>
    <row r="608" spans="1:4" x14ac:dyDescent="0.3">
      <c r="A608" s="4">
        <v>607</v>
      </c>
      <c r="B608">
        <v>68</v>
      </c>
      <c r="C608">
        <v>27</v>
      </c>
      <c r="D608">
        <v>69</v>
      </c>
    </row>
    <row r="609" spans="1:4" x14ac:dyDescent="0.3">
      <c r="A609" s="4">
        <v>608</v>
      </c>
      <c r="B609">
        <v>29</v>
      </c>
      <c r="C609">
        <v>12</v>
      </c>
      <c r="D609">
        <v>45</v>
      </c>
    </row>
    <row r="610" spans="1:4" x14ac:dyDescent="0.3">
      <c r="A610" s="4">
        <v>609</v>
      </c>
      <c r="B610">
        <v>32</v>
      </c>
      <c r="C610">
        <v>13</v>
      </c>
      <c r="D610">
        <v>27</v>
      </c>
    </row>
    <row r="611" spans="1:4" x14ac:dyDescent="0.3">
      <c r="A611" s="4">
        <v>610</v>
      </c>
      <c r="B611">
        <v>44</v>
      </c>
      <c r="C611">
        <v>19</v>
      </c>
      <c r="D611">
        <v>47</v>
      </c>
    </row>
    <row r="612" spans="1:4" x14ac:dyDescent="0.3">
      <c r="A612" s="4">
        <v>611</v>
      </c>
      <c r="B612">
        <v>78</v>
      </c>
      <c r="C612">
        <v>30</v>
      </c>
      <c r="D612">
        <v>83</v>
      </c>
    </row>
    <row r="613" spans="1:4" x14ac:dyDescent="0.3">
      <c r="A613" s="4">
        <v>612</v>
      </c>
      <c r="B613">
        <v>231</v>
      </c>
      <c r="C613">
        <v>93</v>
      </c>
      <c r="D613">
        <v>129</v>
      </c>
    </row>
    <row r="614" spans="1:4" x14ac:dyDescent="0.3">
      <c r="A614" s="4">
        <v>613</v>
      </c>
      <c r="B614">
        <v>285</v>
      </c>
      <c r="C614">
        <v>117</v>
      </c>
      <c r="D614">
        <v>152</v>
      </c>
    </row>
    <row r="615" spans="1:4" x14ac:dyDescent="0.3">
      <c r="A615" s="4">
        <v>614</v>
      </c>
      <c r="B615">
        <v>72</v>
      </c>
      <c r="C615">
        <v>30</v>
      </c>
      <c r="D615">
        <v>50</v>
      </c>
    </row>
    <row r="616" spans="1:4" x14ac:dyDescent="0.3">
      <c r="A616" s="4">
        <v>615</v>
      </c>
      <c r="B616">
        <v>333</v>
      </c>
      <c r="C616">
        <v>132</v>
      </c>
      <c r="D616">
        <v>156</v>
      </c>
    </row>
    <row r="617" spans="1:4" x14ac:dyDescent="0.3">
      <c r="A617" s="4">
        <v>616</v>
      </c>
      <c r="B617">
        <v>132</v>
      </c>
      <c r="C617">
        <v>54</v>
      </c>
      <c r="D617">
        <v>47</v>
      </c>
    </row>
    <row r="618" spans="1:4" x14ac:dyDescent="0.3">
      <c r="A618" s="4">
        <v>617</v>
      </c>
      <c r="B618">
        <v>142</v>
      </c>
      <c r="C618">
        <v>58</v>
      </c>
      <c r="D618">
        <v>51</v>
      </c>
    </row>
    <row r="619" spans="1:4" x14ac:dyDescent="0.3">
      <c r="A619" s="4">
        <v>618</v>
      </c>
      <c r="B619">
        <v>319</v>
      </c>
      <c r="C619">
        <v>128</v>
      </c>
      <c r="D619">
        <v>118</v>
      </c>
    </row>
    <row r="620" spans="1:4" x14ac:dyDescent="0.3">
      <c r="A620" s="4">
        <v>619</v>
      </c>
      <c r="B620">
        <v>132</v>
      </c>
      <c r="C620">
        <v>55</v>
      </c>
      <c r="D620">
        <v>96</v>
      </c>
    </row>
    <row r="621" spans="1:4" x14ac:dyDescent="0.3">
      <c r="A621" s="4">
        <v>620</v>
      </c>
      <c r="B621">
        <v>57</v>
      </c>
      <c r="C621">
        <v>24</v>
      </c>
      <c r="D621">
        <v>40</v>
      </c>
    </row>
    <row r="622" spans="1:4" x14ac:dyDescent="0.3">
      <c r="A622" s="4">
        <v>621</v>
      </c>
      <c r="B622">
        <v>105</v>
      </c>
      <c r="C622">
        <v>42</v>
      </c>
      <c r="D622">
        <v>8</v>
      </c>
    </row>
    <row r="623" spans="1:4" x14ac:dyDescent="0.3">
      <c r="A623" s="4">
        <v>622</v>
      </c>
      <c r="B623">
        <v>121</v>
      </c>
      <c r="C623">
        <v>48</v>
      </c>
      <c r="D623">
        <v>78</v>
      </c>
    </row>
    <row r="624" spans="1:4" x14ac:dyDescent="0.3">
      <c r="A624" s="4">
        <v>623</v>
      </c>
      <c r="B624">
        <v>235</v>
      </c>
      <c r="C624">
        <v>95</v>
      </c>
      <c r="D624">
        <v>145</v>
      </c>
    </row>
    <row r="625" spans="1:4" x14ac:dyDescent="0.3">
      <c r="A625" s="4">
        <v>624</v>
      </c>
      <c r="B625">
        <v>102</v>
      </c>
      <c r="C625">
        <v>40</v>
      </c>
      <c r="D625">
        <v>79</v>
      </c>
    </row>
    <row r="626" spans="1:4" x14ac:dyDescent="0.3">
      <c r="A626" s="4">
        <v>625</v>
      </c>
      <c r="B626">
        <v>139</v>
      </c>
      <c r="C626">
        <v>55</v>
      </c>
      <c r="D626">
        <v>97</v>
      </c>
    </row>
    <row r="627" spans="1:4" x14ac:dyDescent="0.3">
      <c r="A627" s="4">
        <v>626</v>
      </c>
      <c r="B627">
        <v>137</v>
      </c>
      <c r="C627">
        <v>56</v>
      </c>
      <c r="D627">
        <v>58</v>
      </c>
    </row>
    <row r="628" spans="1:4" x14ac:dyDescent="0.3">
      <c r="A628" s="4">
        <v>627</v>
      </c>
      <c r="B628">
        <v>21</v>
      </c>
      <c r="C628">
        <v>8</v>
      </c>
      <c r="D628">
        <v>37</v>
      </c>
    </row>
    <row r="629" spans="1:4" x14ac:dyDescent="0.3">
      <c r="A629" s="4">
        <v>628</v>
      </c>
      <c r="B629">
        <v>168</v>
      </c>
      <c r="C629">
        <v>65</v>
      </c>
      <c r="D629">
        <v>43</v>
      </c>
    </row>
    <row r="630" spans="1:4" x14ac:dyDescent="0.3">
      <c r="A630" s="4">
        <v>629</v>
      </c>
      <c r="B630">
        <v>130</v>
      </c>
      <c r="C630">
        <v>54</v>
      </c>
      <c r="D630">
        <v>84</v>
      </c>
    </row>
    <row r="631" spans="1:4" x14ac:dyDescent="0.3">
      <c r="A631" s="4">
        <v>630</v>
      </c>
      <c r="B631">
        <v>182</v>
      </c>
      <c r="C631">
        <v>69</v>
      </c>
      <c r="D631">
        <v>75</v>
      </c>
    </row>
    <row r="632" spans="1:4" x14ac:dyDescent="0.3">
      <c r="A632" s="4">
        <v>631</v>
      </c>
      <c r="B632">
        <v>66</v>
      </c>
      <c r="C632">
        <v>27</v>
      </c>
      <c r="D632">
        <v>46</v>
      </c>
    </row>
    <row r="633" spans="1:4" x14ac:dyDescent="0.3">
      <c r="A633" s="4">
        <v>632</v>
      </c>
      <c r="B633">
        <v>129</v>
      </c>
      <c r="C633">
        <v>52</v>
      </c>
      <c r="D633">
        <v>88</v>
      </c>
    </row>
    <row r="634" spans="1:4" x14ac:dyDescent="0.3">
      <c r="A634" s="4">
        <v>633</v>
      </c>
      <c r="B634">
        <v>236</v>
      </c>
      <c r="C634">
        <v>98</v>
      </c>
      <c r="D634">
        <v>149</v>
      </c>
    </row>
    <row r="635" spans="1:4" x14ac:dyDescent="0.3">
      <c r="A635" s="4">
        <v>634</v>
      </c>
      <c r="B635">
        <v>344</v>
      </c>
      <c r="C635">
        <v>135</v>
      </c>
      <c r="D635">
        <v>157</v>
      </c>
    </row>
    <row r="636" spans="1:4" x14ac:dyDescent="0.3">
      <c r="A636" s="4">
        <v>635</v>
      </c>
      <c r="B636">
        <v>58</v>
      </c>
      <c r="C636">
        <v>24</v>
      </c>
      <c r="D636">
        <v>25</v>
      </c>
    </row>
    <row r="637" spans="1:4" x14ac:dyDescent="0.3">
      <c r="A637" s="4">
        <v>636</v>
      </c>
      <c r="B637">
        <v>126</v>
      </c>
      <c r="C637">
        <v>52</v>
      </c>
      <c r="D637">
        <v>151</v>
      </c>
    </row>
    <row r="638" spans="1:4" x14ac:dyDescent="0.3">
      <c r="A638" s="4">
        <v>637</v>
      </c>
      <c r="B638">
        <v>117</v>
      </c>
      <c r="C638">
        <v>47</v>
      </c>
      <c r="D638">
        <v>61</v>
      </c>
    </row>
    <row r="639" spans="1:4" x14ac:dyDescent="0.3">
      <c r="A639" s="4">
        <v>638</v>
      </c>
      <c r="B639">
        <v>90</v>
      </c>
      <c r="C639">
        <v>36</v>
      </c>
      <c r="D639">
        <v>44</v>
      </c>
    </row>
    <row r="640" spans="1:4" x14ac:dyDescent="0.3">
      <c r="A640" s="4">
        <v>639</v>
      </c>
      <c r="B640">
        <v>152</v>
      </c>
      <c r="C640">
        <v>62</v>
      </c>
      <c r="D640">
        <v>136</v>
      </c>
    </row>
    <row r="641" spans="1:4" x14ac:dyDescent="0.3">
      <c r="A641" s="4">
        <v>640</v>
      </c>
      <c r="B641">
        <v>219</v>
      </c>
      <c r="C641">
        <v>88</v>
      </c>
      <c r="D641">
        <v>75</v>
      </c>
    </row>
    <row r="642" spans="1:4" x14ac:dyDescent="0.3">
      <c r="A642" s="4">
        <v>641</v>
      </c>
      <c r="B642">
        <v>208</v>
      </c>
      <c r="C642">
        <v>84</v>
      </c>
      <c r="D642">
        <v>74</v>
      </c>
    </row>
    <row r="643" spans="1:4" x14ac:dyDescent="0.3">
      <c r="A643" s="4">
        <v>642</v>
      </c>
      <c r="B643">
        <v>176</v>
      </c>
      <c r="C643">
        <v>71</v>
      </c>
      <c r="D643">
        <v>81</v>
      </c>
    </row>
    <row r="644" spans="1:4" x14ac:dyDescent="0.3">
      <c r="A644" s="4">
        <v>643</v>
      </c>
      <c r="B644">
        <v>33</v>
      </c>
      <c r="C644">
        <v>13</v>
      </c>
      <c r="D644">
        <v>18</v>
      </c>
    </row>
    <row r="645" spans="1:4" x14ac:dyDescent="0.3">
      <c r="A645" s="4">
        <v>644</v>
      </c>
      <c r="B645">
        <v>93</v>
      </c>
      <c r="C645">
        <v>36</v>
      </c>
      <c r="D645">
        <v>51</v>
      </c>
    </row>
    <row r="646" spans="1:4" x14ac:dyDescent="0.3">
      <c r="A646" s="4">
        <v>645</v>
      </c>
      <c r="B646">
        <v>180</v>
      </c>
      <c r="C646">
        <v>72</v>
      </c>
      <c r="D646">
        <v>97</v>
      </c>
    </row>
    <row r="647" spans="1:4" x14ac:dyDescent="0.3">
      <c r="A647" s="4">
        <v>646</v>
      </c>
      <c r="B647">
        <v>70</v>
      </c>
      <c r="C647">
        <v>28</v>
      </c>
      <c r="D647">
        <v>36</v>
      </c>
    </row>
    <row r="648" spans="1:4" x14ac:dyDescent="0.3">
      <c r="A648" s="4">
        <v>647</v>
      </c>
      <c r="B648">
        <v>98</v>
      </c>
      <c r="C648">
        <v>40</v>
      </c>
      <c r="D648">
        <v>39</v>
      </c>
    </row>
    <row r="649" spans="1:4" x14ac:dyDescent="0.3">
      <c r="A649" s="4">
        <v>648</v>
      </c>
      <c r="B649">
        <v>56</v>
      </c>
      <c r="C649">
        <v>24</v>
      </c>
      <c r="D649">
        <v>47</v>
      </c>
    </row>
    <row r="650" spans="1:4" x14ac:dyDescent="0.3">
      <c r="A650" s="4">
        <v>649</v>
      </c>
      <c r="B650">
        <v>256</v>
      </c>
      <c r="C650">
        <v>106</v>
      </c>
      <c r="D650">
        <v>109</v>
      </c>
    </row>
    <row r="651" spans="1:4" x14ac:dyDescent="0.3">
      <c r="A651" s="4">
        <v>650</v>
      </c>
      <c r="B651">
        <v>237</v>
      </c>
      <c r="C651">
        <v>95</v>
      </c>
      <c r="D651">
        <v>76</v>
      </c>
    </row>
    <row r="652" spans="1:4" x14ac:dyDescent="0.3">
      <c r="A652" s="4">
        <v>651</v>
      </c>
      <c r="B652">
        <v>209</v>
      </c>
      <c r="C652">
        <v>80</v>
      </c>
      <c r="D652">
        <v>88</v>
      </c>
    </row>
    <row r="653" spans="1:4" x14ac:dyDescent="0.3">
      <c r="A653" s="4">
        <v>652</v>
      </c>
      <c r="B653">
        <v>170</v>
      </c>
      <c r="C653">
        <v>66</v>
      </c>
      <c r="D653">
        <v>50</v>
      </c>
    </row>
    <row r="654" spans="1:4" x14ac:dyDescent="0.3">
      <c r="A654" s="4">
        <v>653</v>
      </c>
      <c r="B654">
        <v>244</v>
      </c>
      <c r="C654">
        <v>100</v>
      </c>
      <c r="D654">
        <v>150</v>
      </c>
    </row>
    <row r="655" spans="1:4" x14ac:dyDescent="0.3">
      <c r="A655" s="4">
        <v>654</v>
      </c>
      <c r="B655">
        <v>42</v>
      </c>
      <c r="C655">
        <v>17</v>
      </c>
      <c r="D655">
        <v>44</v>
      </c>
    </row>
    <row r="656" spans="1:4" x14ac:dyDescent="0.3">
      <c r="A656" s="4">
        <v>655</v>
      </c>
      <c r="B656">
        <v>93</v>
      </c>
      <c r="C656">
        <v>36</v>
      </c>
      <c r="D656">
        <v>36</v>
      </c>
    </row>
    <row r="657" spans="1:4" x14ac:dyDescent="0.3">
      <c r="A657" s="4">
        <v>656</v>
      </c>
      <c r="B657">
        <v>157</v>
      </c>
      <c r="C657">
        <v>63</v>
      </c>
      <c r="D657">
        <v>110</v>
      </c>
    </row>
    <row r="658" spans="1:4" x14ac:dyDescent="0.3">
      <c r="A658" s="4">
        <v>657</v>
      </c>
      <c r="B658">
        <v>196</v>
      </c>
      <c r="C658">
        <v>76</v>
      </c>
      <c r="D658">
        <v>134</v>
      </c>
    </row>
    <row r="659" spans="1:4" x14ac:dyDescent="0.3">
      <c r="A659" s="4">
        <v>658</v>
      </c>
      <c r="B659">
        <v>86</v>
      </c>
      <c r="C659">
        <v>35</v>
      </c>
      <c r="D659">
        <v>48</v>
      </c>
    </row>
    <row r="660" spans="1:4" x14ac:dyDescent="0.3">
      <c r="A660" s="4">
        <v>659</v>
      </c>
      <c r="B660">
        <v>87</v>
      </c>
      <c r="C660">
        <v>36</v>
      </c>
      <c r="D660">
        <v>31</v>
      </c>
    </row>
    <row r="661" spans="1:4" x14ac:dyDescent="0.3">
      <c r="A661" s="4">
        <v>660</v>
      </c>
      <c r="B661">
        <v>208</v>
      </c>
      <c r="C661">
        <v>82</v>
      </c>
      <c r="D661">
        <v>45</v>
      </c>
    </row>
    <row r="662" spans="1:4" x14ac:dyDescent="0.3">
      <c r="A662" s="4">
        <v>661</v>
      </c>
      <c r="B662">
        <v>206</v>
      </c>
      <c r="C662">
        <v>83</v>
      </c>
      <c r="D662">
        <v>135</v>
      </c>
    </row>
    <row r="663" spans="1:4" x14ac:dyDescent="0.3">
      <c r="A663" s="4">
        <v>662</v>
      </c>
      <c r="B663">
        <v>133</v>
      </c>
      <c r="C663">
        <v>54</v>
      </c>
      <c r="D663">
        <v>85</v>
      </c>
    </row>
    <row r="664" spans="1:4" x14ac:dyDescent="0.3">
      <c r="A664" s="4">
        <v>663</v>
      </c>
      <c r="B664">
        <v>114</v>
      </c>
      <c r="C664">
        <v>48</v>
      </c>
      <c r="D664">
        <v>87</v>
      </c>
    </row>
    <row r="665" spans="1:4" x14ac:dyDescent="0.3">
      <c r="A665" s="4">
        <v>664</v>
      </c>
      <c r="B665">
        <v>122</v>
      </c>
      <c r="C665">
        <v>51</v>
      </c>
      <c r="D665">
        <v>99</v>
      </c>
    </row>
    <row r="666" spans="1:4" x14ac:dyDescent="0.3">
      <c r="A666" s="4">
        <v>665</v>
      </c>
      <c r="B666">
        <v>129</v>
      </c>
      <c r="C666">
        <v>52</v>
      </c>
      <c r="D666">
        <v>40</v>
      </c>
    </row>
    <row r="667" spans="1:4" x14ac:dyDescent="0.3">
      <c r="A667" s="4">
        <v>666</v>
      </c>
      <c r="B667">
        <v>40</v>
      </c>
      <c r="C667">
        <v>16</v>
      </c>
      <c r="D667">
        <v>27</v>
      </c>
    </row>
    <row r="668" spans="1:4" x14ac:dyDescent="0.3">
      <c r="A668" s="4">
        <v>667</v>
      </c>
      <c r="B668">
        <v>36</v>
      </c>
      <c r="C668">
        <v>14</v>
      </c>
      <c r="D668">
        <v>12</v>
      </c>
    </row>
    <row r="669" spans="1:4" x14ac:dyDescent="0.3">
      <c r="A669" s="4">
        <v>668</v>
      </c>
      <c r="B669">
        <v>201</v>
      </c>
      <c r="C669">
        <v>83</v>
      </c>
      <c r="D669">
        <v>115</v>
      </c>
    </row>
    <row r="670" spans="1:4" x14ac:dyDescent="0.3">
      <c r="A670" s="4">
        <v>669</v>
      </c>
      <c r="B670">
        <v>181</v>
      </c>
      <c r="C670">
        <v>73</v>
      </c>
      <c r="D670">
        <v>69</v>
      </c>
    </row>
    <row r="671" spans="1:4" x14ac:dyDescent="0.3">
      <c r="A671" s="4">
        <v>670</v>
      </c>
      <c r="B671">
        <v>94</v>
      </c>
      <c r="C671">
        <v>37</v>
      </c>
      <c r="D671">
        <v>75</v>
      </c>
    </row>
    <row r="672" spans="1:4" x14ac:dyDescent="0.3">
      <c r="A672" s="4">
        <v>671</v>
      </c>
      <c r="B672">
        <v>184</v>
      </c>
      <c r="C672">
        <v>74</v>
      </c>
      <c r="D672">
        <v>95</v>
      </c>
    </row>
    <row r="673" spans="1:4" x14ac:dyDescent="0.3">
      <c r="A673" s="4">
        <v>672</v>
      </c>
      <c r="B673">
        <v>157</v>
      </c>
      <c r="C673">
        <v>63</v>
      </c>
      <c r="D673">
        <v>78</v>
      </c>
    </row>
    <row r="674" spans="1:4" x14ac:dyDescent="0.3">
      <c r="A674" s="4">
        <v>673</v>
      </c>
      <c r="B674">
        <v>265</v>
      </c>
      <c r="C674">
        <v>104</v>
      </c>
      <c r="D674">
        <v>93</v>
      </c>
    </row>
    <row r="675" spans="1:4" x14ac:dyDescent="0.3">
      <c r="A675" s="4">
        <v>674</v>
      </c>
      <c r="B675">
        <v>207</v>
      </c>
      <c r="C675">
        <v>84</v>
      </c>
      <c r="D675">
        <v>65</v>
      </c>
    </row>
    <row r="676" spans="1:4" x14ac:dyDescent="0.3">
      <c r="A676" s="4">
        <v>675</v>
      </c>
      <c r="B676">
        <v>193</v>
      </c>
      <c r="C676">
        <v>76</v>
      </c>
      <c r="D676">
        <v>121</v>
      </c>
    </row>
    <row r="677" spans="1:4" x14ac:dyDescent="0.3">
      <c r="A677" s="4">
        <v>676</v>
      </c>
      <c r="B677">
        <v>124</v>
      </c>
      <c r="C677">
        <v>49</v>
      </c>
      <c r="D677">
        <v>121</v>
      </c>
    </row>
    <row r="678" spans="1:4" x14ac:dyDescent="0.3">
      <c r="A678" s="4">
        <v>677</v>
      </c>
      <c r="B678">
        <v>144</v>
      </c>
      <c r="C678">
        <v>58</v>
      </c>
      <c r="D678">
        <v>148</v>
      </c>
    </row>
    <row r="679" spans="1:4" x14ac:dyDescent="0.3">
      <c r="A679" s="4">
        <v>678</v>
      </c>
      <c r="B679">
        <v>204</v>
      </c>
      <c r="C679">
        <v>84</v>
      </c>
      <c r="D679">
        <v>121</v>
      </c>
    </row>
    <row r="680" spans="1:4" x14ac:dyDescent="0.3">
      <c r="A680" s="4">
        <v>679</v>
      </c>
      <c r="B680">
        <v>199</v>
      </c>
      <c r="C680">
        <v>81</v>
      </c>
      <c r="D680">
        <v>106</v>
      </c>
    </row>
    <row r="681" spans="1:4" x14ac:dyDescent="0.3">
      <c r="A681" s="4">
        <v>680</v>
      </c>
      <c r="B681">
        <v>162</v>
      </c>
      <c r="C681">
        <v>66</v>
      </c>
      <c r="D681">
        <v>111</v>
      </c>
    </row>
    <row r="682" spans="1:4" x14ac:dyDescent="0.3">
      <c r="A682" s="4">
        <v>681</v>
      </c>
      <c r="B682">
        <v>75</v>
      </c>
      <c r="C682">
        <v>29</v>
      </c>
      <c r="D682">
        <v>65</v>
      </c>
    </row>
    <row r="683" spans="1:4" x14ac:dyDescent="0.3">
      <c r="A683" s="4">
        <v>682</v>
      </c>
      <c r="B683">
        <v>23</v>
      </c>
      <c r="C683">
        <v>9</v>
      </c>
      <c r="D683">
        <v>43</v>
      </c>
    </row>
    <row r="684" spans="1:4" x14ac:dyDescent="0.3">
      <c r="A684" s="4">
        <v>683</v>
      </c>
      <c r="B684">
        <v>164</v>
      </c>
      <c r="C684">
        <v>64</v>
      </c>
      <c r="D684">
        <v>82</v>
      </c>
    </row>
    <row r="685" spans="1:4" x14ac:dyDescent="0.3">
      <c r="A685" s="4">
        <v>684</v>
      </c>
      <c r="B685">
        <v>180</v>
      </c>
      <c r="C685">
        <v>73</v>
      </c>
      <c r="D685">
        <v>110</v>
      </c>
    </row>
    <row r="686" spans="1:4" x14ac:dyDescent="0.3">
      <c r="A686" s="4">
        <v>685</v>
      </c>
      <c r="B686">
        <v>54</v>
      </c>
      <c r="C686">
        <v>22</v>
      </c>
      <c r="D686">
        <v>17</v>
      </c>
    </row>
    <row r="687" spans="1:4" x14ac:dyDescent="0.3">
      <c r="A687" s="4">
        <v>686</v>
      </c>
      <c r="B687">
        <v>102</v>
      </c>
      <c r="C687">
        <v>40</v>
      </c>
      <c r="D687">
        <v>58</v>
      </c>
    </row>
    <row r="688" spans="1:4" x14ac:dyDescent="0.3">
      <c r="A688" s="4">
        <v>687</v>
      </c>
      <c r="B688">
        <v>72</v>
      </c>
      <c r="C688">
        <v>28</v>
      </c>
      <c r="D688">
        <v>29</v>
      </c>
    </row>
    <row r="689" spans="1:4" x14ac:dyDescent="0.3">
      <c r="A689" s="4">
        <v>688</v>
      </c>
      <c r="B689">
        <v>29</v>
      </c>
      <c r="C689">
        <v>12</v>
      </c>
      <c r="D689">
        <v>14</v>
      </c>
    </row>
    <row r="690" spans="1:4" x14ac:dyDescent="0.3">
      <c r="A690" s="4">
        <v>689</v>
      </c>
      <c r="B690">
        <v>165</v>
      </c>
      <c r="C690">
        <v>65</v>
      </c>
      <c r="D690">
        <v>29</v>
      </c>
    </row>
    <row r="691" spans="1:4" x14ac:dyDescent="0.3">
      <c r="A691" s="4">
        <v>690</v>
      </c>
      <c r="B691">
        <v>191</v>
      </c>
      <c r="C691">
        <v>76</v>
      </c>
      <c r="D691">
        <v>143</v>
      </c>
    </row>
    <row r="692" spans="1:4" x14ac:dyDescent="0.3">
      <c r="A692" s="4">
        <v>691</v>
      </c>
      <c r="B692">
        <v>66</v>
      </c>
      <c r="C692">
        <v>27</v>
      </c>
      <c r="D692">
        <v>34</v>
      </c>
    </row>
    <row r="693" spans="1:4" x14ac:dyDescent="0.3">
      <c r="A693" s="4">
        <v>692</v>
      </c>
      <c r="B693">
        <v>173</v>
      </c>
      <c r="C693">
        <v>70</v>
      </c>
      <c r="D693">
        <v>100</v>
      </c>
    </row>
    <row r="694" spans="1:4" x14ac:dyDescent="0.3">
      <c r="A694" s="4">
        <v>693</v>
      </c>
      <c r="B694">
        <v>78</v>
      </c>
      <c r="C694">
        <v>30</v>
      </c>
      <c r="D694">
        <v>44</v>
      </c>
    </row>
    <row r="695" spans="1:4" x14ac:dyDescent="0.3">
      <c r="A695" s="4">
        <v>694</v>
      </c>
      <c r="B695">
        <v>157</v>
      </c>
      <c r="C695">
        <v>63</v>
      </c>
      <c r="D695">
        <v>128</v>
      </c>
    </row>
    <row r="696" spans="1:4" x14ac:dyDescent="0.3">
      <c r="A696" s="4">
        <v>695</v>
      </c>
      <c r="B696">
        <v>116</v>
      </c>
      <c r="C696">
        <v>48</v>
      </c>
      <c r="D696">
        <v>37</v>
      </c>
    </row>
    <row r="697" spans="1:4" x14ac:dyDescent="0.3">
      <c r="A697" s="4">
        <v>696</v>
      </c>
      <c r="B697">
        <v>46</v>
      </c>
      <c r="C697">
        <v>18</v>
      </c>
      <c r="D697">
        <v>23</v>
      </c>
    </row>
    <row r="698" spans="1:4" x14ac:dyDescent="0.3">
      <c r="A698" s="4">
        <v>697</v>
      </c>
      <c r="B698">
        <v>199</v>
      </c>
      <c r="C698">
        <v>79</v>
      </c>
      <c r="D698">
        <v>107</v>
      </c>
    </row>
    <row r="699" spans="1:4" x14ac:dyDescent="0.3">
      <c r="A699" s="4">
        <v>698</v>
      </c>
      <c r="B699">
        <v>185</v>
      </c>
      <c r="C699">
        <v>73</v>
      </c>
      <c r="D699">
        <v>101</v>
      </c>
    </row>
    <row r="700" spans="1:4" x14ac:dyDescent="0.3">
      <c r="A700" s="4">
        <v>699</v>
      </c>
      <c r="B700">
        <v>58</v>
      </c>
      <c r="C700">
        <v>24</v>
      </c>
      <c r="D700">
        <v>11</v>
      </c>
    </row>
    <row r="701" spans="1:4" x14ac:dyDescent="0.3">
      <c r="A701" s="4">
        <v>700</v>
      </c>
      <c r="B701">
        <v>234</v>
      </c>
      <c r="C701">
        <v>97</v>
      </c>
      <c r="D701">
        <v>86</v>
      </c>
    </row>
    <row r="702" spans="1:4" x14ac:dyDescent="0.3">
      <c r="A702" s="4">
        <v>701</v>
      </c>
      <c r="B702">
        <v>102</v>
      </c>
      <c r="C702">
        <v>42</v>
      </c>
      <c r="D702">
        <v>97</v>
      </c>
    </row>
    <row r="703" spans="1:4" x14ac:dyDescent="0.3">
      <c r="A703" s="4">
        <v>702</v>
      </c>
      <c r="B703">
        <v>195</v>
      </c>
      <c r="C703">
        <v>82</v>
      </c>
      <c r="D703">
        <v>155</v>
      </c>
    </row>
    <row r="704" spans="1:4" x14ac:dyDescent="0.3">
      <c r="A704" s="4">
        <v>703</v>
      </c>
      <c r="B704">
        <v>63</v>
      </c>
      <c r="C704">
        <v>24</v>
      </c>
      <c r="D704">
        <v>29</v>
      </c>
    </row>
    <row r="705" spans="1:4" x14ac:dyDescent="0.3">
      <c r="A705" s="4">
        <v>704</v>
      </c>
      <c r="B705">
        <v>18</v>
      </c>
      <c r="C705">
        <v>8</v>
      </c>
      <c r="D705">
        <v>38</v>
      </c>
    </row>
    <row r="706" spans="1:4" x14ac:dyDescent="0.3">
      <c r="A706" s="4">
        <v>705</v>
      </c>
      <c r="B706">
        <v>112</v>
      </c>
      <c r="C706">
        <v>46</v>
      </c>
      <c r="D706">
        <v>33</v>
      </c>
    </row>
    <row r="707" spans="1:4" x14ac:dyDescent="0.3">
      <c r="A707" s="4">
        <v>706</v>
      </c>
      <c r="B707">
        <v>54</v>
      </c>
      <c r="C707">
        <v>24</v>
      </c>
      <c r="D707">
        <v>33</v>
      </c>
    </row>
    <row r="708" spans="1:4" x14ac:dyDescent="0.3">
      <c r="A708" s="4">
        <v>707</v>
      </c>
      <c r="B708">
        <v>185</v>
      </c>
      <c r="C708">
        <v>73</v>
      </c>
      <c r="D708">
        <v>137</v>
      </c>
    </row>
    <row r="709" spans="1:4" x14ac:dyDescent="0.3">
      <c r="A709" s="4">
        <v>708</v>
      </c>
      <c r="B709">
        <v>54</v>
      </c>
      <c r="C709">
        <v>22</v>
      </c>
      <c r="D709">
        <v>24</v>
      </c>
    </row>
    <row r="710" spans="1:4" x14ac:dyDescent="0.3">
      <c r="A710" s="4">
        <v>709</v>
      </c>
      <c r="B710">
        <v>193</v>
      </c>
      <c r="C710">
        <v>76</v>
      </c>
      <c r="D710">
        <v>98</v>
      </c>
    </row>
    <row r="711" spans="1:4" x14ac:dyDescent="0.3">
      <c r="A711" s="4">
        <v>710</v>
      </c>
      <c r="B711">
        <v>138</v>
      </c>
      <c r="C711">
        <v>57</v>
      </c>
      <c r="D711">
        <v>140</v>
      </c>
    </row>
    <row r="712" spans="1:4" x14ac:dyDescent="0.3">
      <c r="A712" s="4">
        <v>711</v>
      </c>
      <c r="B712">
        <v>166</v>
      </c>
      <c r="C712">
        <v>68</v>
      </c>
      <c r="D712">
        <v>59</v>
      </c>
    </row>
    <row r="713" spans="1:4" x14ac:dyDescent="0.3">
      <c r="A713" s="4">
        <v>712</v>
      </c>
      <c r="B713">
        <v>48</v>
      </c>
      <c r="C713">
        <v>20</v>
      </c>
      <c r="D713">
        <v>49</v>
      </c>
    </row>
    <row r="714" spans="1:4" x14ac:dyDescent="0.3">
      <c r="A714" s="4">
        <v>713</v>
      </c>
      <c r="B714">
        <v>360</v>
      </c>
      <c r="C714">
        <v>147</v>
      </c>
      <c r="D714">
        <v>125</v>
      </c>
    </row>
    <row r="715" spans="1:4" x14ac:dyDescent="0.3">
      <c r="A715" s="4">
        <v>714</v>
      </c>
      <c r="B715">
        <v>225</v>
      </c>
      <c r="C715">
        <v>91</v>
      </c>
      <c r="D715">
        <v>63</v>
      </c>
    </row>
    <row r="716" spans="1:4" x14ac:dyDescent="0.3">
      <c r="A716" s="4">
        <v>715</v>
      </c>
      <c r="B716">
        <v>246</v>
      </c>
      <c r="C716">
        <v>101</v>
      </c>
      <c r="D716">
        <v>136</v>
      </c>
    </row>
    <row r="717" spans="1:4" x14ac:dyDescent="0.3">
      <c r="A717" s="4">
        <v>716</v>
      </c>
      <c r="B717">
        <v>231</v>
      </c>
      <c r="C717">
        <v>90</v>
      </c>
      <c r="D717">
        <v>90</v>
      </c>
    </row>
    <row r="718" spans="1:4" x14ac:dyDescent="0.3">
      <c r="A718" s="4">
        <v>717</v>
      </c>
      <c r="B718">
        <v>155</v>
      </c>
      <c r="C718">
        <v>63</v>
      </c>
      <c r="D718">
        <v>72</v>
      </c>
    </row>
    <row r="719" spans="1:4" x14ac:dyDescent="0.3">
      <c r="A719" s="4">
        <v>718</v>
      </c>
      <c r="B719">
        <v>20</v>
      </c>
      <c r="C719">
        <v>8</v>
      </c>
      <c r="D719">
        <v>58</v>
      </c>
    </row>
    <row r="720" spans="1:4" x14ac:dyDescent="0.3">
      <c r="A720" s="4">
        <v>719</v>
      </c>
      <c r="B720">
        <v>107</v>
      </c>
      <c r="C720">
        <v>43</v>
      </c>
      <c r="D720">
        <v>70</v>
      </c>
    </row>
    <row r="721" spans="1:4" x14ac:dyDescent="0.3">
      <c r="A721" s="4">
        <v>720</v>
      </c>
      <c r="B721">
        <v>168</v>
      </c>
      <c r="C721">
        <v>69</v>
      </c>
      <c r="D721">
        <v>133</v>
      </c>
    </row>
    <row r="722" spans="1:4" x14ac:dyDescent="0.3">
      <c r="A722" s="4">
        <v>721</v>
      </c>
      <c r="B722">
        <v>218</v>
      </c>
      <c r="C722">
        <v>89</v>
      </c>
      <c r="D722">
        <v>133</v>
      </c>
    </row>
    <row r="723" spans="1:4" x14ac:dyDescent="0.3">
      <c r="A723" s="4">
        <v>722</v>
      </c>
      <c r="B723">
        <v>85</v>
      </c>
      <c r="C723">
        <v>33</v>
      </c>
      <c r="D723">
        <v>59</v>
      </c>
    </row>
    <row r="724" spans="1:4" x14ac:dyDescent="0.3">
      <c r="A724" s="4">
        <v>723</v>
      </c>
      <c r="B724">
        <v>126</v>
      </c>
      <c r="C724">
        <v>52</v>
      </c>
      <c r="D724">
        <v>31</v>
      </c>
    </row>
    <row r="725" spans="1:4" x14ac:dyDescent="0.3">
      <c r="A725" s="4">
        <v>724</v>
      </c>
      <c r="B725">
        <v>66</v>
      </c>
      <c r="C725">
        <v>27</v>
      </c>
      <c r="D725">
        <v>56</v>
      </c>
    </row>
    <row r="726" spans="1:4" x14ac:dyDescent="0.3">
      <c r="A726" s="4">
        <v>725</v>
      </c>
      <c r="B726">
        <v>168</v>
      </c>
      <c r="C726">
        <v>69</v>
      </c>
      <c r="D726">
        <v>85</v>
      </c>
    </row>
    <row r="727" spans="1:4" x14ac:dyDescent="0.3">
      <c r="A727" s="4">
        <v>726</v>
      </c>
      <c r="B727">
        <v>126</v>
      </c>
      <c r="C727">
        <v>50</v>
      </c>
      <c r="D727">
        <v>74</v>
      </c>
    </row>
    <row r="728" spans="1:4" x14ac:dyDescent="0.3">
      <c r="A728" s="4">
        <v>727</v>
      </c>
      <c r="B728">
        <v>40</v>
      </c>
      <c r="C728">
        <v>16</v>
      </c>
      <c r="D728">
        <v>21</v>
      </c>
    </row>
    <row r="729" spans="1:4" x14ac:dyDescent="0.3">
      <c r="A729" s="4">
        <v>728</v>
      </c>
      <c r="B729">
        <v>195</v>
      </c>
      <c r="C729">
        <v>80</v>
      </c>
      <c r="D729">
        <v>72</v>
      </c>
    </row>
    <row r="730" spans="1:4" x14ac:dyDescent="0.3">
      <c r="A730" s="4">
        <v>729</v>
      </c>
      <c r="B730">
        <v>128</v>
      </c>
      <c r="C730">
        <v>52</v>
      </c>
      <c r="D730">
        <v>65</v>
      </c>
    </row>
    <row r="731" spans="1:4" x14ac:dyDescent="0.3">
      <c r="A731" s="4">
        <v>730</v>
      </c>
      <c r="B731">
        <v>114</v>
      </c>
      <c r="C731">
        <v>46</v>
      </c>
      <c r="D731">
        <v>79</v>
      </c>
    </row>
    <row r="732" spans="1:4" x14ac:dyDescent="0.3">
      <c r="A732" s="4">
        <v>731</v>
      </c>
      <c r="B732">
        <v>64</v>
      </c>
      <c r="C732">
        <v>26</v>
      </c>
      <c r="D732">
        <v>47</v>
      </c>
    </row>
    <row r="733" spans="1:4" x14ac:dyDescent="0.3">
      <c r="A733" s="4">
        <v>732</v>
      </c>
      <c r="B733">
        <v>306</v>
      </c>
      <c r="C733">
        <v>120</v>
      </c>
      <c r="D733">
        <v>121</v>
      </c>
    </row>
    <row r="734" spans="1:4" x14ac:dyDescent="0.3">
      <c r="A734" s="4">
        <v>733</v>
      </c>
      <c r="B734">
        <v>186</v>
      </c>
      <c r="C734">
        <v>74</v>
      </c>
      <c r="D734">
        <v>74</v>
      </c>
    </row>
    <row r="735" spans="1:4" x14ac:dyDescent="0.3">
      <c r="A735" s="4">
        <v>734</v>
      </c>
      <c r="B735">
        <v>139</v>
      </c>
      <c r="C735">
        <v>57</v>
      </c>
      <c r="D735">
        <v>52</v>
      </c>
    </row>
    <row r="736" spans="1:4" x14ac:dyDescent="0.3">
      <c r="A736" s="4">
        <v>735</v>
      </c>
      <c r="B736">
        <v>142</v>
      </c>
      <c r="C736">
        <v>57</v>
      </c>
      <c r="D736">
        <v>87</v>
      </c>
    </row>
    <row r="737" spans="1:4" x14ac:dyDescent="0.3">
      <c r="A737" s="4">
        <v>736</v>
      </c>
      <c r="B737">
        <v>215</v>
      </c>
      <c r="C737">
        <v>87</v>
      </c>
      <c r="D737">
        <v>92</v>
      </c>
    </row>
    <row r="738" spans="1:4" x14ac:dyDescent="0.3">
      <c r="A738" s="4">
        <v>737</v>
      </c>
      <c r="B738">
        <v>118</v>
      </c>
      <c r="C738">
        <v>48</v>
      </c>
      <c r="D738">
        <v>22</v>
      </c>
    </row>
    <row r="739" spans="1:4" x14ac:dyDescent="0.3">
      <c r="A739" s="4">
        <v>738</v>
      </c>
      <c r="B739">
        <v>134</v>
      </c>
      <c r="C739">
        <v>58</v>
      </c>
      <c r="D739">
        <v>94</v>
      </c>
    </row>
    <row r="740" spans="1:4" x14ac:dyDescent="0.3">
      <c r="A740" s="4">
        <v>739</v>
      </c>
      <c r="B740">
        <v>46</v>
      </c>
      <c r="C740">
        <v>18</v>
      </c>
      <c r="D740">
        <v>54</v>
      </c>
    </row>
    <row r="741" spans="1:4" x14ac:dyDescent="0.3">
      <c r="A741" s="4">
        <v>740</v>
      </c>
      <c r="B741">
        <v>293</v>
      </c>
      <c r="C741">
        <v>118</v>
      </c>
      <c r="D741">
        <v>113</v>
      </c>
    </row>
    <row r="742" spans="1:4" x14ac:dyDescent="0.3">
      <c r="A742" s="4">
        <v>741</v>
      </c>
      <c r="B742">
        <v>285</v>
      </c>
      <c r="C742">
        <v>117</v>
      </c>
      <c r="D742">
        <v>165</v>
      </c>
    </row>
    <row r="743" spans="1:4" x14ac:dyDescent="0.3">
      <c r="A743" s="4">
        <v>742</v>
      </c>
      <c r="B743">
        <v>166</v>
      </c>
      <c r="C743">
        <v>67</v>
      </c>
      <c r="D743">
        <v>145</v>
      </c>
    </row>
    <row r="744" spans="1:4" x14ac:dyDescent="0.3">
      <c r="A744" s="4">
        <v>743</v>
      </c>
      <c r="B744">
        <v>134</v>
      </c>
      <c r="C744">
        <v>56</v>
      </c>
      <c r="D744">
        <v>143</v>
      </c>
    </row>
    <row r="745" spans="1:4" x14ac:dyDescent="0.3">
      <c r="A745" s="4">
        <v>744</v>
      </c>
      <c r="B745">
        <v>76</v>
      </c>
      <c r="C745">
        <v>32</v>
      </c>
      <c r="D745">
        <v>67</v>
      </c>
    </row>
    <row r="746" spans="1:4" x14ac:dyDescent="0.3">
      <c r="A746" s="4">
        <v>745</v>
      </c>
      <c r="B746">
        <v>284</v>
      </c>
      <c r="C746">
        <v>115</v>
      </c>
      <c r="D746">
        <v>73</v>
      </c>
    </row>
    <row r="747" spans="1:4" x14ac:dyDescent="0.3">
      <c r="A747" s="4">
        <v>746</v>
      </c>
      <c r="B747">
        <v>201</v>
      </c>
      <c r="C747">
        <v>81</v>
      </c>
      <c r="D747">
        <v>77</v>
      </c>
    </row>
    <row r="748" spans="1:4" x14ac:dyDescent="0.3">
      <c r="A748" s="4">
        <v>747</v>
      </c>
      <c r="B748">
        <v>25</v>
      </c>
      <c r="C748">
        <v>10</v>
      </c>
      <c r="D748">
        <v>28</v>
      </c>
    </row>
    <row r="749" spans="1:4" x14ac:dyDescent="0.3">
      <c r="A749" s="4">
        <v>748</v>
      </c>
      <c r="B749">
        <v>110</v>
      </c>
      <c r="C749">
        <v>46</v>
      </c>
      <c r="D749">
        <v>37</v>
      </c>
    </row>
    <row r="750" spans="1:4" x14ac:dyDescent="0.3">
      <c r="A750" s="4">
        <v>749</v>
      </c>
      <c r="B750">
        <v>70</v>
      </c>
      <c r="C750">
        <v>28</v>
      </c>
      <c r="D750">
        <v>8</v>
      </c>
    </row>
    <row r="751" spans="1:4" x14ac:dyDescent="0.3">
      <c r="A751" s="4">
        <v>750</v>
      </c>
      <c r="B751">
        <v>119</v>
      </c>
      <c r="C751">
        <v>47</v>
      </c>
      <c r="D751">
        <v>86</v>
      </c>
    </row>
    <row r="752" spans="1:4" x14ac:dyDescent="0.3">
      <c r="A752" s="4">
        <v>751</v>
      </c>
      <c r="B752">
        <v>170</v>
      </c>
      <c r="C752">
        <v>69</v>
      </c>
      <c r="D752">
        <v>87</v>
      </c>
    </row>
    <row r="753" spans="1:4" x14ac:dyDescent="0.3">
      <c r="A753" s="4">
        <v>752</v>
      </c>
      <c r="B753">
        <v>60</v>
      </c>
      <c r="C753">
        <v>24</v>
      </c>
      <c r="D753">
        <v>30</v>
      </c>
    </row>
    <row r="754" spans="1:4" x14ac:dyDescent="0.3">
      <c r="A754" s="4">
        <v>753</v>
      </c>
      <c r="B754">
        <v>163</v>
      </c>
      <c r="C754">
        <v>66</v>
      </c>
      <c r="D754">
        <v>128</v>
      </c>
    </row>
    <row r="755" spans="1:4" x14ac:dyDescent="0.3">
      <c r="A755" s="4">
        <v>754</v>
      </c>
      <c r="B755">
        <v>237</v>
      </c>
      <c r="C755">
        <v>99</v>
      </c>
      <c r="D755">
        <v>89</v>
      </c>
    </row>
    <row r="756" spans="1:4" x14ac:dyDescent="0.3">
      <c r="A756" s="4">
        <v>755</v>
      </c>
      <c r="B756">
        <v>211</v>
      </c>
      <c r="C756">
        <v>86</v>
      </c>
      <c r="D756">
        <v>109</v>
      </c>
    </row>
    <row r="757" spans="1:4" x14ac:dyDescent="0.3">
      <c r="A757" s="4">
        <v>756</v>
      </c>
      <c r="B757">
        <v>50</v>
      </c>
      <c r="C757">
        <v>20</v>
      </c>
      <c r="D757">
        <v>34</v>
      </c>
    </row>
    <row r="758" spans="1:4" x14ac:dyDescent="0.3">
      <c r="A758" s="4">
        <v>757</v>
      </c>
      <c r="B758">
        <v>60</v>
      </c>
      <c r="C758">
        <v>24</v>
      </c>
      <c r="D758">
        <v>40</v>
      </c>
    </row>
    <row r="759" spans="1:4" x14ac:dyDescent="0.3">
      <c r="A759" s="4">
        <v>758</v>
      </c>
      <c r="B759">
        <v>52</v>
      </c>
      <c r="C759">
        <v>21</v>
      </c>
      <c r="D759">
        <v>41</v>
      </c>
    </row>
    <row r="760" spans="1:4" x14ac:dyDescent="0.3">
      <c r="A760" s="4">
        <v>759</v>
      </c>
      <c r="B760">
        <v>342</v>
      </c>
      <c r="C760">
        <v>138</v>
      </c>
      <c r="D760">
        <v>196</v>
      </c>
    </row>
    <row r="761" spans="1:4" x14ac:dyDescent="0.3">
      <c r="A761" s="4">
        <v>760</v>
      </c>
      <c r="B761">
        <v>105</v>
      </c>
      <c r="C761">
        <v>42</v>
      </c>
      <c r="D761">
        <v>20</v>
      </c>
    </row>
    <row r="762" spans="1:4" x14ac:dyDescent="0.3">
      <c r="A762" s="4">
        <v>761</v>
      </c>
      <c r="B762">
        <v>174</v>
      </c>
      <c r="C762">
        <v>72</v>
      </c>
      <c r="D762">
        <v>102</v>
      </c>
    </row>
    <row r="763" spans="1:4" x14ac:dyDescent="0.3">
      <c r="A763" s="4">
        <v>762</v>
      </c>
      <c r="B763">
        <v>99</v>
      </c>
      <c r="C763">
        <v>41</v>
      </c>
      <c r="D763">
        <v>29</v>
      </c>
    </row>
    <row r="764" spans="1:4" x14ac:dyDescent="0.3">
      <c r="A764" s="4">
        <v>763</v>
      </c>
      <c r="B764">
        <v>104</v>
      </c>
      <c r="C764">
        <v>42</v>
      </c>
      <c r="D764">
        <v>32</v>
      </c>
    </row>
    <row r="765" spans="1:4" x14ac:dyDescent="0.3">
      <c r="A765" s="4">
        <v>764</v>
      </c>
      <c r="B765">
        <v>85</v>
      </c>
      <c r="C765">
        <v>35</v>
      </c>
      <c r="D765">
        <v>112</v>
      </c>
    </row>
    <row r="766" spans="1:4" x14ac:dyDescent="0.3">
      <c r="A766" s="4">
        <v>765</v>
      </c>
      <c r="B766">
        <v>233</v>
      </c>
      <c r="C766">
        <v>95</v>
      </c>
      <c r="D766">
        <v>164</v>
      </c>
    </row>
    <row r="767" spans="1:4" x14ac:dyDescent="0.3">
      <c r="A767" s="4">
        <v>766</v>
      </c>
      <c r="B767">
        <v>185</v>
      </c>
      <c r="C767">
        <v>74</v>
      </c>
      <c r="D767">
        <v>134</v>
      </c>
    </row>
    <row r="768" spans="1:4" x14ac:dyDescent="0.3">
      <c r="A768" s="4">
        <v>767</v>
      </c>
      <c r="B768">
        <v>169</v>
      </c>
      <c r="C768">
        <v>68</v>
      </c>
      <c r="D768">
        <v>85</v>
      </c>
    </row>
    <row r="769" spans="1:4" x14ac:dyDescent="0.3">
      <c r="A769" s="4" t="s">
        <v>612</v>
      </c>
    </row>
    <row r="770" spans="1:4" x14ac:dyDescent="0.3">
      <c r="A770" s="4" t="s">
        <v>613</v>
      </c>
      <c r="B770">
        <v>106327</v>
      </c>
      <c r="C770">
        <v>42881</v>
      </c>
      <c r="D770">
        <v>60562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L Y p W f / 2 Q M y k A A A A 9 g A A A B I A H A B D b 2 5 m a W c v U G F j a 2 F n Z S 5 4 b W w g o h g A K K A U A A A A A A A A A A A A A A A A A A A A A A A A A A A A h Y 8 x D o I w G I W v Q r r T l r I Q 8 l M G 4 y a J C Y l x b U q F B i i G F s v d H D y S V x C j q J v j + 9 4 3 v H e / 3 i C f + y 6 4 q N H q w W Q o w h Q F y s i h 0 q b O 0 O R O Y Y J y D n s h W 1 G r Y J G N T W d b Z a h x 7 p w S 4 r 3 H P s b D W B N G a U S O x a 6 U j e o F + s j 6 v x x q Y 5 0 w U i E O h 9 c Y z n A U M x y z B F M g K 4 R C m 6 / A l r 3 P 9 g f C Z u r c N C q u b L g t g a w R y P s D f w B Q S w M E F A A C A A g A 6 L Y 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2 K V k o i k e 4 D g A A A B E A A A A T A B w A R m 9 y b X V s Y X M v U 2 V j d G l v b j E u b S C i G A A o o B Q A A A A A A A A A A A A A A A A A A A A A A A A A A A A r T k 0 u y c z P U w i G 0 I b W A F B L A Q I t A B Q A A g A I A O i 2 K V n / 9 k D M p A A A A P Y A A A A S A A A A A A A A A A A A A A A A A A A A A A B D b 2 5 m a W c v U G F j a 2 F n Z S 5 4 b W x Q S w E C L Q A U A A I A C A D o t i l Z D 8 r p q 6 Q A A A D p A A A A E w A A A A A A A A A A A A A A A A D w A A A A W 0 N v b n R l b n R f V H l w Z X N d L n h t b F B L A Q I t A B Q A A g A I A O i 2 K 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o 6 B q Y d T 9 r S o 9 R k J f i D Q C y A A A A A A I A A A A A A B B m A A A A A Q A A I A A A A C Z s U K g A V C 4 t 7 s Y z 4 x G w J 6 R b H x z S A a h 0 O J e p F P O s u P y 8 A A A A A A 6 A A A A A A g A A I A A A A L S m L K Y G K t J c e k f Y 9 w B c 4 z p U V y C t w 0 V C t P O S 6 h w 2 Z / q Y U A A A A F / p R c 7 F Y u p d L i f 9 f s 0 f w M 4 7 Z + g y z h 1 Q 0 o h L b l I g s r 9 B o O + q Z b w T n 2 5 o X j y Y W C 2 E 8 e h q 2 I 4 l g j t e o R x r G m 1 3 M 2 t a 4 A b J o O C B T G 5 f V 9 U i 7 b 7 i Q A A A A K 8 o g C b + R 0 9 F B e J F S k O 1 Q / U K z 4 a v F T 9 Y I c 5 X K n q h r L l R t B U O Q L m x p b n j u d E o 3 1 h S M C E h a v n Y w Z s n V z 2 z G G y A s w s = < / D a t a M a s h u p > 
</file>

<file path=customXml/itemProps1.xml><?xml version="1.0" encoding="utf-8"?>
<ds:datastoreItem xmlns:ds="http://schemas.openxmlformats.org/officeDocument/2006/customXml" ds:itemID="{09B4E2A7-F070-4B60-8F5B-8A6E3497DD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Hoja3</vt:lpstr>
      <vt:lpstr>DashBoard</vt:lpstr>
      <vt:lpstr>Tablas</vt:lpstr>
      <vt:lpstr>sala</vt:lpstr>
      <vt:lpstr>cocina</vt:lpstr>
      <vt:lpstr>orden_agrupada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dc:creator>
  <cp:lastModifiedBy>office1792</cp:lastModifiedBy>
  <dcterms:created xsi:type="dcterms:W3CDTF">2015-06-05T18:19:34Z</dcterms:created>
  <dcterms:modified xsi:type="dcterms:W3CDTF">2024-09-13T11:55:55Z</dcterms:modified>
</cp:coreProperties>
</file>