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https://d.docs.live.net/c8862359375ebd62/A5/Excel/"/>
    </mc:Choice>
  </mc:AlternateContent>
  <xr:revisionPtr revIDLastSave="149" documentId="11_04F1E5E09150BEDEE54878D6425DCE3A87473B14" xr6:coauthVersionLast="47" xr6:coauthVersionMax="47" xr10:uidLastSave="{BC1820E0-583F-406D-B9F8-E766C2FC3B98}"/>
  <bookViews>
    <workbookView xWindow="-204" yWindow="612" windowWidth="10776" windowHeight="10968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7" i="1" l="1"/>
  <c r="E27" i="1" s="1"/>
  <c r="D13" i="1"/>
  <c r="E13" i="1" s="1"/>
  <c r="K11" i="1" l="1"/>
  <c r="D35" i="1"/>
  <c r="E35" i="1" s="1"/>
  <c r="D6" i="1"/>
  <c r="E6" i="1" s="1"/>
  <c r="D19" i="1" l="1"/>
  <c r="D14" i="1"/>
  <c r="D32" i="1"/>
  <c r="E32" i="1" s="1"/>
  <c r="E33" i="1" s="1"/>
  <c r="D30" i="1"/>
  <c r="E30" i="1" s="1"/>
  <c r="D29" i="1"/>
  <c r="E29" i="1" s="1"/>
  <c r="E31" i="1" s="1"/>
  <c r="E2" i="1"/>
  <c r="D3" i="1"/>
  <c r="E3" i="1" s="1"/>
  <c r="D5" i="1"/>
  <c r="E5" i="1"/>
  <c r="E34" i="1" l="1"/>
  <c r="K8" i="1"/>
  <c r="D28" i="1"/>
  <c r="E19" i="1"/>
  <c r="K27" i="1"/>
  <c r="E28" i="1"/>
</calcChain>
</file>

<file path=xl/sharedStrings.xml><?xml version="1.0" encoding="utf-8"?>
<sst xmlns="http://schemas.openxmlformats.org/spreadsheetml/2006/main" count="70" uniqueCount="49">
  <si>
    <t>name</t>
  </si>
  <si>
    <t>qtrly</t>
  </si>
  <si>
    <t>shares</t>
  </si>
  <si>
    <t>amount</t>
  </si>
  <si>
    <t>net</t>
  </si>
  <si>
    <t>publish_date</t>
  </si>
  <si>
    <t>xdate</t>
  </si>
  <si>
    <t>paiddate</t>
  </si>
  <si>
    <t>q_eps</t>
  </si>
  <si>
    <t>aq_eps</t>
  </si>
  <si>
    <t>AH</t>
  </si>
  <si>
    <t>2024-02-29</t>
  </si>
  <si>
    <t>AIMIRT</t>
  </si>
  <si>
    <t>2024-02-28</t>
  </si>
  <si>
    <t>ASP</t>
  </si>
  <si>
    <t>2024-02-23</t>
  </si>
  <si>
    <t>AWC</t>
  </si>
  <si>
    <t>BCH</t>
  </si>
  <si>
    <t>CPNREIT</t>
  </si>
  <si>
    <t>2024-02-20</t>
  </si>
  <si>
    <t>DIF</t>
  </si>
  <si>
    <t>2024-02-19</t>
  </si>
  <si>
    <t>GVREIT</t>
  </si>
  <si>
    <t>2023-11-28</t>
  </si>
  <si>
    <t>IVL</t>
  </si>
  <si>
    <t>JMT</t>
  </si>
  <si>
    <t>2024-02-12</t>
  </si>
  <si>
    <t>KCE</t>
  </si>
  <si>
    <t>2024-02-13</t>
  </si>
  <si>
    <t>MCS</t>
  </si>
  <si>
    <t>2024-02-27</t>
  </si>
  <si>
    <t>NER</t>
  </si>
  <si>
    <t>PTG</t>
  </si>
  <si>
    <t>2024-02-22</t>
  </si>
  <si>
    <t>PTTGC</t>
  </si>
  <si>
    <t>RCL</t>
  </si>
  <si>
    <t>SCC</t>
  </si>
  <si>
    <t>2024-01-24</t>
  </si>
  <si>
    <t>SENA</t>
  </si>
  <si>
    <t>STA</t>
  </si>
  <si>
    <t>SYNEX</t>
  </si>
  <si>
    <t>TFFIF</t>
  </si>
  <si>
    <t>2023-11-29</t>
  </si>
  <si>
    <t>TOA</t>
  </si>
  <si>
    <t>TVO</t>
  </si>
  <si>
    <t>WHAIR</t>
  </si>
  <si>
    <t>2024-02-21</t>
  </si>
  <si>
    <t>WHART</t>
  </si>
  <si>
    <t>JMART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</si>
</sst>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87" formatCode="[$฿-41E]#,##0.00"/>
    <numFmt numFmtId="188" formatCode="0.000000"/>
    <numFmt numFmtId="189" formatCode="yyyy/mm/dd;@"/>
  </numFmts>
  <fonts count="7" x14ac:knownFonts="1">
    <font>
      <sz val="11"/>
      <color theme="1"/>
      <name val="Tahoma"/>
      <family val="2"/>
      <scheme val="minor"/>
    </font>
    <font>
      <b/>
      <sz val="11"/>
      <name val="Calibri"/>
      <family val="2"/>
    </font>
    <font>
      <b/>
      <sz val="11"/>
      <color theme="1"/>
      <name val="Tahoma"/>
      <family val="2"/>
      <scheme val="minor"/>
    </font>
    <font>
      <sz val="11"/>
      <color rgb="FFFF0000"/>
      <name val="Tahoma"/>
      <family val="2"/>
      <scheme val="minor"/>
    </font>
    <font>
      <b/>
      <sz val="11"/>
      <color rgb="FFFF0000"/>
      <name val="Tahoma"/>
      <family val="2"/>
      <scheme val="minor"/>
    </font>
    <font>
      <b/>
      <sz val="11"/>
      <color rgb="FF00B050"/>
      <name val="Tahoma"/>
      <family val="2"/>
      <scheme val="minor"/>
    </font>
    <font>
      <sz val="11"/>
      <color rgb="FF00B050"/>
      <name val="Tahoma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 applyAlignment="1">
      <alignment horizontal="center" vertical="top"/>
    </xf>
    <xf numFmtId="187" fontId="1" fillId="0" borderId="1" xfId="0" applyNumberFormat="1" applyFont="1" applyBorder="1" applyAlignment="1">
      <alignment horizontal="center" vertical="top"/>
    </xf>
    <xf numFmtId="187" fontId="0" fillId="0" borderId="0" xfId="0" applyNumberFormat="1"/>
    <xf numFmtId="188" fontId="1" fillId="0" borderId="1" xfId="0" applyNumberFormat="1" applyFont="1" applyBorder="1" applyAlignment="1">
      <alignment horizontal="center" vertical="top"/>
    </xf>
    <xf numFmtId="188" fontId="0" fillId="0" borderId="0" xfId="0" applyNumberFormat="1"/>
    <xf numFmtId="189" fontId="1" fillId="0" borderId="1" xfId="0" applyNumberFormat="1" applyFont="1" applyBorder="1" applyAlignment="1">
      <alignment horizontal="center" vertical="top"/>
    </xf>
    <xf numFmtId="189" fontId="0" fillId="0" borderId="0" xfId="0" applyNumberFormat="1"/>
    <xf numFmtId="3" fontId="1" fillId="0" borderId="1" xfId="0" applyNumberFormat="1" applyFont="1" applyBorder="1" applyAlignment="1">
      <alignment horizontal="center" vertical="top"/>
    </xf>
    <xf numFmtId="3" fontId="0" fillId="0" borderId="0" xfId="0" applyNumberFormat="1"/>
    <xf numFmtId="0" fontId="2" fillId="0" borderId="0" xfId="0" applyFont="1"/>
    <xf numFmtId="3" fontId="2" fillId="0" borderId="0" xfId="0" applyNumberFormat="1" applyFont="1"/>
    <xf numFmtId="187" fontId="2" fillId="0" borderId="0" xfId="0" applyNumberFormat="1" applyFont="1"/>
    <xf numFmtId="189" fontId="2" fillId="0" borderId="0" xfId="0" applyNumberFormat="1" applyFont="1"/>
    <xf numFmtId="188" fontId="3" fillId="0" borderId="0" xfId="0" applyNumberFormat="1" applyFont="1"/>
    <xf numFmtId="188" fontId="4" fillId="0" borderId="0" xfId="0" applyNumberFormat="1" applyFont="1"/>
    <xf numFmtId="188" fontId="5" fillId="0" borderId="0" xfId="0" applyNumberFormat="1" applyFont="1"/>
    <xf numFmtId="188" fontId="6" fillId="0" borderId="0" xfId="0" applyNumberFormat="1" applyFont="1"/>
    <xf numFmtId="187" fontId="2" fillId="2" borderId="0" xfId="0" applyNumberFormat="1" applyFont="1" applyFill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5"/>
  <sheetViews>
    <sheetView tabSelected="1" topLeftCell="A12" workbookViewId="0">
      <selection activeCell="E28" sqref="E28"/>
    </sheetView>
  </sheetViews>
  <sheetFormatPr defaultRowHeight="13.8" x14ac:dyDescent="0.25"/>
  <cols>
    <col min="2" max="2" width="8.8984375" style="5"/>
    <col min="3" max="3" width="8.8984375" style="9"/>
    <col min="4" max="4" width="11" style="3" bestFit="1" customWidth="1"/>
    <col min="5" max="5" width="13.59765625" style="3" bestFit="1" customWidth="1"/>
    <col min="6" max="6" width="10" style="7" customWidth="1"/>
    <col min="7" max="8" width="10.296875" style="7" bestFit="1" customWidth="1"/>
    <col min="11" max="11" width="11" bestFit="1" customWidth="1"/>
  </cols>
  <sheetData>
    <row r="1" spans="1:11" ht="14.4" x14ac:dyDescent="0.25">
      <c r="A1" s="1" t="s">
        <v>0</v>
      </c>
      <c r="B1" s="4" t="s">
        <v>1</v>
      </c>
      <c r="C1" s="8" t="s">
        <v>2</v>
      </c>
      <c r="D1" s="2" t="s">
        <v>3</v>
      </c>
      <c r="E1" s="2" t="s">
        <v>4</v>
      </c>
      <c r="F1" s="6" t="s">
        <v>5</v>
      </c>
      <c r="G1" s="6" t="s">
        <v>6</v>
      </c>
      <c r="H1" s="6" t="s">
        <v>7</v>
      </c>
      <c r="I1" s="1" t="s">
        <v>8</v>
      </c>
      <c r="J1" s="1" t="s">
        <v>9</v>
      </c>
    </row>
    <row r="2" spans="1:11" x14ac:dyDescent="0.25">
      <c r="A2" s="10" t="s">
        <v>20</v>
      </c>
      <c r="B2" s="15">
        <v>0.22220000000000001</v>
      </c>
      <c r="C2" s="11">
        <v>35000</v>
      </c>
      <c r="D2" s="12">
        <v>7777</v>
      </c>
      <c r="E2" s="12">
        <f>D2*0.9</f>
        <v>6999.3</v>
      </c>
      <c r="F2" s="13" t="s">
        <v>21</v>
      </c>
      <c r="G2" s="13">
        <v>45701</v>
      </c>
      <c r="H2" s="13">
        <v>45723</v>
      </c>
      <c r="I2">
        <v>0</v>
      </c>
      <c r="J2">
        <v>0</v>
      </c>
    </row>
    <row r="3" spans="1:11" x14ac:dyDescent="0.25">
      <c r="A3" s="10" t="s">
        <v>22</v>
      </c>
      <c r="B3" s="16">
        <v>0.20499999999999999</v>
      </c>
      <c r="C3" s="11">
        <v>75000</v>
      </c>
      <c r="D3" s="12">
        <f>B3*C3</f>
        <v>15374.999999999998</v>
      </c>
      <c r="E3" s="12">
        <f>D3*0.9</f>
        <v>13837.499999999998</v>
      </c>
      <c r="F3" s="13" t="s">
        <v>23</v>
      </c>
      <c r="G3" s="13">
        <v>45714</v>
      </c>
      <c r="H3" s="13">
        <v>45728</v>
      </c>
      <c r="I3">
        <v>0</v>
      </c>
      <c r="J3">
        <v>0</v>
      </c>
    </row>
    <row r="4" spans="1:11" x14ac:dyDescent="0.25">
      <c r="A4" s="19" t="s">
        <v>18</v>
      </c>
      <c r="B4" s="14">
        <v>9.8699999999999996E-2</v>
      </c>
      <c r="C4" s="9">
        <v>55000</v>
      </c>
      <c r="D4" s="3">
        <v>5428.5</v>
      </c>
      <c r="E4" s="12">
        <v>4885.6499999999996</v>
      </c>
      <c r="F4" s="7" t="s">
        <v>19</v>
      </c>
      <c r="G4" s="7">
        <v>45715</v>
      </c>
      <c r="H4" s="7">
        <v>45733</v>
      </c>
      <c r="I4">
        <v>0</v>
      </c>
      <c r="J4">
        <v>0</v>
      </c>
    </row>
    <row r="5" spans="1:11" x14ac:dyDescent="0.25">
      <c r="A5" t="s">
        <v>41</v>
      </c>
      <c r="B5" s="17">
        <v>0.11890000000000001</v>
      </c>
      <c r="C5" s="9">
        <v>20000</v>
      </c>
      <c r="D5" s="3">
        <f>B5*C5</f>
        <v>2378</v>
      </c>
      <c r="E5" s="18">
        <f>D5</f>
        <v>2378</v>
      </c>
      <c r="F5" s="7" t="s">
        <v>42</v>
      </c>
      <c r="G5" s="7">
        <v>45715</v>
      </c>
      <c r="H5" s="7">
        <v>45733</v>
      </c>
      <c r="I5">
        <v>0</v>
      </c>
      <c r="J5">
        <v>0</v>
      </c>
    </row>
    <row r="6" spans="1:11" x14ac:dyDescent="0.25">
      <c r="A6" s="19" t="s">
        <v>47</v>
      </c>
      <c r="B6" s="17">
        <v>0.1358</v>
      </c>
      <c r="C6" s="9">
        <v>20000</v>
      </c>
      <c r="D6" s="12">
        <f>B6*C6</f>
        <v>2716</v>
      </c>
      <c r="E6" s="12">
        <f>D6*0.9</f>
        <v>2444.4</v>
      </c>
      <c r="F6" s="7" t="s">
        <v>33</v>
      </c>
      <c r="G6" s="7">
        <v>45719</v>
      </c>
      <c r="H6" s="7">
        <v>45735</v>
      </c>
      <c r="I6">
        <v>0</v>
      </c>
      <c r="J6">
        <v>0</v>
      </c>
    </row>
    <row r="7" spans="1:11" x14ac:dyDescent="0.25">
      <c r="A7" t="s">
        <v>12</v>
      </c>
      <c r="B7" s="5">
        <v>0.215</v>
      </c>
      <c r="C7" s="9">
        <v>12500</v>
      </c>
      <c r="D7" s="3">
        <v>2687.5</v>
      </c>
      <c r="E7" s="12">
        <v>2418.75</v>
      </c>
      <c r="F7" s="7" t="s">
        <v>13</v>
      </c>
      <c r="G7" s="7">
        <v>45721</v>
      </c>
      <c r="H7" s="7">
        <v>45737</v>
      </c>
      <c r="I7">
        <v>0</v>
      </c>
      <c r="J7">
        <v>0</v>
      </c>
    </row>
    <row r="8" spans="1:11" x14ac:dyDescent="0.25">
      <c r="A8" t="s">
        <v>45</v>
      </c>
      <c r="B8" s="14">
        <v>5.8200000000000002E-2</v>
      </c>
      <c r="C8" s="9">
        <v>50000</v>
      </c>
      <c r="D8" s="3">
        <v>2910</v>
      </c>
      <c r="E8" s="12">
        <v>2619</v>
      </c>
      <c r="F8" s="7" t="s">
        <v>46</v>
      </c>
      <c r="G8" s="7">
        <v>45719</v>
      </c>
      <c r="H8" s="7">
        <v>45744</v>
      </c>
      <c r="I8">
        <v>0</v>
      </c>
      <c r="J8">
        <v>0</v>
      </c>
      <c r="K8" s="3">
        <f>SUM(E2:E8)</f>
        <v>35582.6</v>
      </c>
    </row>
    <row r="9" spans="1:11" x14ac:dyDescent="0.25">
      <c r="A9" t="s">
        <v>36</v>
      </c>
      <c r="B9" s="5">
        <v>2.5</v>
      </c>
      <c r="C9" s="9">
        <v>600</v>
      </c>
      <c r="D9" s="3">
        <v>1500</v>
      </c>
      <c r="E9" s="12">
        <v>1350</v>
      </c>
      <c r="F9" s="7" t="s">
        <v>37</v>
      </c>
      <c r="G9" s="7">
        <v>45749</v>
      </c>
      <c r="H9" s="7">
        <v>45769</v>
      </c>
      <c r="I9">
        <v>-0.94</v>
      </c>
      <c r="J9">
        <v>21.6</v>
      </c>
      <c r="K9" s="3"/>
    </row>
    <row r="10" spans="1:11" x14ac:dyDescent="0.25">
      <c r="A10" t="s">
        <v>34</v>
      </c>
      <c r="B10" s="5">
        <v>0.5</v>
      </c>
      <c r="C10" s="9">
        <v>6000</v>
      </c>
      <c r="D10" s="3">
        <v>3000</v>
      </c>
      <c r="E10" s="12">
        <v>2700</v>
      </c>
      <c r="F10" s="7" t="s">
        <v>26</v>
      </c>
      <c r="G10" s="7">
        <v>45719</v>
      </c>
      <c r="H10" s="7">
        <v>45771</v>
      </c>
      <c r="I10">
        <v>1.1299999999999999</v>
      </c>
      <c r="J10">
        <v>0.22</v>
      </c>
    </row>
    <row r="11" spans="1:11" x14ac:dyDescent="0.25">
      <c r="A11" t="s">
        <v>25</v>
      </c>
      <c r="B11" s="5">
        <v>0.28000000000000003</v>
      </c>
      <c r="C11" s="9">
        <v>4200</v>
      </c>
      <c r="D11" s="3">
        <v>1176</v>
      </c>
      <c r="E11" s="12">
        <v>1058.4000000000001</v>
      </c>
      <c r="F11" s="7" t="s">
        <v>26</v>
      </c>
      <c r="G11" s="7">
        <v>45713</v>
      </c>
      <c r="H11" s="7">
        <v>45777</v>
      </c>
      <c r="I11">
        <v>0.37</v>
      </c>
      <c r="J11">
        <v>1.38</v>
      </c>
      <c r="K11" s="3">
        <f>E9+E10+E11</f>
        <v>5108.3999999999996</v>
      </c>
    </row>
    <row r="12" spans="1:11" x14ac:dyDescent="0.25">
      <c r="A12" t="s">
        <v>29</v>
      </c>
      <c r="B12" s="5">
        <v>0.5</v>
      </c>
      <c r="C12" s="9">
        <v>81000</v>
      </c>
      <c r="D12" s="3">
        <v>40500</v>
      </c>
      <c r="E12" s="18">
        <v>40500</v>
      </c>
      <c r="F12" s="7" t="s">
        <v>30</v>
      </c>
      <c r="G12" s="7">
        <v>45765</v>
      </c>
      <c r="H12" s="7">
        <v>45784</v>
      </c>
      <c r="I12">
        <v>0.3</v>
      </c>
      <c r="J12">
        <v>0.35</v>
      </c>
      <c r="K12" s="3"/>
    </row>
    <row r="13" spans="1:11" x14ac:dyDescent="0.25">
      <c r="A13" t="s">
        <v>39</v>
      </c>
      <c r="B13" s="5">
        <v>1</v>
      </c>
      <c r="C13" s="9">
        <v>10000</v>
      </c>
      <c r="D13" s="3">
        <f>B13*C13</f>
        <v>10000</v>
      </c>
      <c r="E13" s="18">
        <f>D13*0.9</f>
        <v>9000</v>
      </c>
      <c r="F13" s="7" t="s">
        <v>30</v>
      </c>
      <c r="G13" s="7">
        <v>45765</v>
      </c>
      <c r="H13" s="7">
        <v>45785</v>
      </c>
      <c r="I13">
        <v>0.3</v>
      </c>
      <c r="J13">
        <v>0.35</v>
      </c>
      <c r="K13" s="3"/>
    </row>
    <row r="14" spans="1:11" x14ac:dyDescent="0.25">
      <c r="A14" t="s">
        <v>27</v>
      </c>
      <c r="B14" s="14">
        <v>0.6</v>
      </c>
      <c r="C14" s="9">
        <v>10000</v>
      </c>
      <c r="D14" s="3">
        <f>B14*C14</f>
        <v>6000</v>
      </c>
      <c r="E14" s="12">
        <v>5540</v>
      </c>
      <c r="F14" s="7" t="s">
        <v>28</v>
      </c>
      <c r="G14" s="7">
        <v>45740</v>
      </c>
      <c r="H14" s="7">
        <v>45786</v>
      </c>
      <c r="I14">
        <v>0.4</v>
      </c>
      <c r="J14">
        <v>1.45</v>
      </c>
    </row>
    <row r="15" spans="1:11" x14ac:dyDescent="0.25">
      <c r="A15" t="s">
        <v>31</v>
      </c>
      <c r="B15" s="5">
        <v>0.31</v>
      </c>
      <c r="C15" s="9">
        <v>27000</v>
      </c>
      <c r="D15" s="3">
        <v>8370</v>
      </c>
      <c r="E15" s="18">
        <v>8370</v>
      </c>
      <c r="F15" s="7" t="s">
        <v>30</v>
      </c>
      <c r="G15" s="7">
        <v>45771</v>
      </c>
      <c r="H15" s="7">
        <v>45786</v>
      </c>
      <c r="I15">
        <v>0.249</v>
      </c>
      <c r="J15">
        <v>0.83599999999999997</v>
      </c>
    </row>
    <row r="16" spans="1:11" x14ac:dyDescent="0.25">
      <c r="A16" t="s">
        <v>40</v>
      </c>
      <c r="B16" s="5">
        <v>0.34</v>
      </c>
      <c r="C16" s="9">
        <v>15000</v>
      </c>
      <c r="D16" s="3">
        <v>5100</v>
      </c>
      <c r="E16" s="12">
        <v>4590</v>
      </c>
      <c r="F16" s="7" t="s">
        <v>15</v>
      </c>
      <c r="G16" s="7">
        <v>45777</v>
      </c>
      <c r="H16" s="7">
        <v>45791</v>
      </c>
      <c r="I16">
        <v>0.18</v>
      </c>
      <c r="J16">
        <v>0.61</v>
      </c>
    </row>
    <row r="17" spans="1:11" x14ac:dyDescent="0.25">
      <c r="A17" t="s">
        <v>32</v>
      </c>
      <c r="B17" s="5">
        <v>0.25</v>
      </c>
      <c r="C17" s="9">
        <v>3600</v>
      </c>
      <c r="D17" s="3">
        <v>900</v>
      </c>
      <c r="E17" s="12">
        <v>810</v>
      </c>
      <c r="F17" s="7" t="s">
        <v>33</v>
      </c>
      <c r="G17" s="7">
        <v>45726</v>
      </c>
      <c r="H17" s="7">
        <v>45793</v>
      </c>
      <c r="I17">
        <v>0.33</v>
      </c>
      <c r="J17">
        <v>0.56999999999999995</v>
      </c>
    </row>
    <row r="18" spans="1:11" x14ac:dyDescent="0.25">
      <c r="A18" t="s">
        <v>35</v>
      </c>
      <c r="B18" s="5">
        <v>1.5</v>
      </c>
      <c r="C18" s="9">
        <v>27000</v>
      </c>
      <c r="D18" s="3">
        <v>40500</v>
      </c>
      <c r="E18" s="12">
        <v>38340</v>
      </c>
      <c r="F18" s="7" t="s">
        <v>15</v>
      </c>
      <c r="G18" s="7">
        <v>45728</v>
      </c>
      <c r="H18" s="7">
        <v>45793</v>
      </c>
      <c r="I18">
        <v>-0.69</v>
      </c>
      <c r="J18">
        <v>1.8120000000000001</v>
      </c>
    </row>
    <row r="19" spans="1:11" x14ac:dyDescent="0.25">
      <c r="A19" t="s">
        <v>44</v>
      </c>
      <c r="B19" s="5">
        <v>0.93</v>
      </c>
      <c r="C19" s="9">
        <v>8000</v>
      </c>
      <c r="D19" s="3">
        <f>B19*C19</f>
        <v>7440</v>
      </c>
      <c r="E19" s="12">
        <f>D19*0.9</f>
        <v>6696</v>
      </c>
      <c r="F19" s="7" t="s">
        <v>13</v>
      </c>
      <c r="G19" s="7">
        <v>45730</v>
      </c>
      <c r="H19" s="7">
        <v>45793</v>
      </c>
      <c r="I19">
        <v>0.35</v>
      </c>
      <c r="J19">
        <v>0.82</v>
      </c>
    </row>
    <row r="20" spans="1:11" x14ac:dyDescent="0.25">
      <c r="A20" t="s">
        <v>14</v>
      </c>
      <c r="B20" s="5">
        <v>0.08</v>
      </c>
      <c r="C20" s="9">
        <v>30000</v>
      </c>
      <c r="D20" s="3">
        <v>2400</v>
      </c>
      <c r="E20" s="12">
        <v>2160</v>
      </c>
      <c r="F20" s="7" t="s">
        <v>15</v>
      </c>
      <c r="G20" s="7">
        <v>45729</v>
      </c>
      <c r="H20" s="7">
        <v>45797</v>
      </c>
      <c r="I20">
        <v>0.03</v>
      </c>
      <c r="J20">
        <v>0.19</v>
      </c>
    </row>
    <row r="21" spans="1:11" x14ac:dyDescent="0.25">
      <c r="A21" t="s">
        <v>10</v>
      </c>
      <c r="B21" s="5">
        <v>0.48</v>
      </c>
      <c r="C21" s="9">
        <v>1200</v>
      </c>
      <c r="D21" s="3">
        <v>576</v>
      </c>
      <c r="E21" s="12">
        <v>520.79999999999995</v>
      </c>
      <c r="F21" s="7" t="s">
        <v>11</v>
      </c>
      <c r="G21" s="7">
        <v>45729</v>
      </c>
      <c r="H21" s="7">
        <v>45800</v>
      </c>
      <c r="I21">
        <v>0.38846000000000003</v>
      </c>
      <c r="J21">
        <v>4.5384599999999997</v>
      </c>
    </row>
    <row r="22" spans="1:11" x14ac:dyDescent="0.25">
      <c r="A22" t="s">
        <v>17</v>
      </c>
      <c r="B22" s="5">
        <v>0.28000000000000003</v>
      </c>
      <c r="C22" s="9">
        <v>4000</v>
      </c>
      <c r="D22" s="3">
        <v>1120</v>
      </c>
      <c r="E22" s="12">
        <v>1008</v>
      </c>
      <c r="F22" s="7" t="s">
        <v>11</v>
      </c>
      <c r="G22" s="7">
        <v>45779</v>
      </c>
      <c r="H22" s="7">
        <v>45800</v>
      </c>
      <c r="I22">
        <v>0.17</v>
      </c>
      <c r="J22">
        <v>0.56000000000000005</v>
      </c>
    </row>
    <row r="23" spans="1:11" x14ac:dyDescent="0.25">
      <c r="A23" t="s">
        <v>24</v>
      </c>
      <c r="B23" s="5">
        <v>0.17499999999999999</v>
      </c>
      <c r="C23" s="9">
        <v>7200</v>
      </c>
      <c r="D23" s="3">
        <v>1260</v>
      </c>
      <c r="E23" s="12">
        <v>1134</v>
      </c>
      <c r="F23" s="7" t="s">
        <v>15</v>
      </c>
      <c r="G23" s="7">
        <v>45783</v>
      </c>
      <c r="H23" s="7">
        <v>45800</v>
      </c>
      <c r="I23">
        <v>-2.25</v>
      </c>
      <c r="J23">
        <v>-2.06</v>
      </c>
    </row>
    <row r="24" spans="1:11" x14ac:dyDescent="0.25">
      <c r="A24" t="s">
        <v>38</v>
      </c>
      <c r="B24" s="5">
        <v>0.111238</v>
      </c>
      <c r="C24" s="9">
        <v>105000</v>
      </c>
      <c r="D24" s="3">
        <v>11676</v>
      </c>
      <c r="E24" s="12">
        <v>10612.21</v>
      </c>
      <c r="F24" s="7" t="s">
        <v>30</v>
      </c>
      <c r="G24" s="7">
        <v>45786</v>
      </c>
      <c r="H24" s="7">
        <v>45800</v>
      </c>
      <c r="I24">
        <v>9.1200000000000003E-2</v>
      </c>
      <c r="J24">
        <v>0.28199999999999997</v>
      </c>
    </row>
    <row r="25" spans="1:11" x14ac:dyDescent="0.25">
      <c r="A25" t="s">
        <v>43</v>
      </c>
      <c r="B25" s="5">
        <v>0.27</v>
      </c>
      <c r="C25" s="9">
        <v>1000</v>
      </c>
      <c r="D25" s="3">
        <v>270</v>
      </c>
      <c r="E25" s="12">
        <v>243</v>
      </c>
      <c r="F25" s="7" t="s">
        <v>30</v>
      </c>
      <c r="G25" s="7">
        <v>45786</v>
      </c>
      <c r="H25" s="7">
        <v>45800</v>
      </c>
      <c r="I25">
        <v>0.27</v>
      </c>
      <c r="J25">
        <v>1.27</v>
      </c>
    </row>
    <row r="26" spans="1:11" x14ac:dyDescent="0.25">
      <c r="A26" t="s">
        <v>16</v>
      </c>
      <c r="B26" s="5">
        <v>7.4999999999999997E-2</v>
      </c>
      <c r="C26" s="9">
        <v>9000</v>
      </c>
      <c r="D26" s="3">
        <v>675</v>
      </c>
      <c r="E26" s="12">
        <v>607.5</v>
      </c>
      <c r="F26" s="7" t="s">
        <v>13</v>
      </c>
      <c r="G26" s="7">
        <v>45785</v>
      </c>
      <c r="H26" s="7">
        <v>45805</v>
      </c>
      <c r="I26">
        <v>4.24E-2</v>
      </c>
      <c r="J26">
        <v>0.15740000000000001</v>
      </c>
      <c r="K26" s="3"/>
    </row>
    <row r="27" spans="1:11" x14ac:dyDescent="0.25">
      <c r="A27" t="s">
        <v>48</v>
      </c>
      <c r="B27" s="5">
        <v>0.23</v>
      </c>
      <c r="C27" s="9">
        <v>6800</v>
      </c>
      <c r="D27" s="3">
        <f>B27*C27</f>
        <v>1564</v>
      </c>
      <c r="E27" s="12">
        <f>D27*0.9</f>
        <v>1407.6000000000001</v>
      </c>
      <c r="F27" s="7" t="s">
        <v>13</v>
      </c>
      <c r="G27" s="7">
        <v>45786</v>
      </c>
      <c r="H27" s="7">
        <v>45806</v>
      </c>
      <c r="I27">
        <v>4.24E-2</v>
      </c>
      <c r="J27">
        <v>0.15740000000000001</v>
      </c>
      <c r="K27" s="3">
        <f>SUM(E12:E27)</f>
        <v>131539.11000000002</v>
      </c>
    </row>
    <row r="28" spans="1:11" x14ac:dyDescent="0.25">
      <c r="D28" s="3">
        <f>SUM(D2:D27)</f>
        <v>183299</v>
      </c>
      <c r="E28" s="3">
        <f>SUM(E2:E27)</f>
        <v>172230.11</v>
      </c>
    </row>
    <row r="29" spans="1:11" x14ac:dyDescent="0.25">
      <c r="A29" t="s">
        <v>18</v>
      </c>
      <c r="B29" s="5">
        <v>9.8699999999999996E-2</v>
      </c>
      <c r="C29" s="9">
        <v>24000</v>
      </c>
      <c r="D29" s="3">
        <f>B29*C29</f>
        <v>2368.7999999999997</v>
      </c>
      <c r="E29" s="3">
        <f>D29*0.9</f>
        <v>2131.9199999999996</v>
      </c>
      <c r="F29" s="7" t="s">
        <v>19</v>
      </c>
      <c r="G29" s="7">
        <v>45715</v>
      </c>
      <c r="H29" s="7">
        <v>45733</v>
      </c>
      <c r="I29">
        <v>0</v>
      </c>
      <c r="J29">
        <v>0</v>
      </c>
    </row>
    <row r="30" spans="1:11" x14ac:dyDescent="0.25">
      <c r="A30" t="s">
        <v>18</v>
      </c>
      <c r="B30" s="5">
        <v>0.1673</v>
      </c>
      <c r="C30" s="9">
        <v>24000</v>
      </c>
      <c r="D30" s="3">
        <f>B30*C30</f>
        <v>4015.2000000000003</v>
      </c>
      <c r="E30" s="3">
        <f>D30</f>
        <v>4015.2000000000003</v>
      </c>
      <c r="F30" s="7" t="s">
        <v>19</v>
      </c>
      <c r="G30" s="7">
        <v>45715</v>
      </c>
      <c r="H30" s="7">
        <v>45733</v>
      </c>
      <c r="I30">
        <v>0</v>
      </c>
      <c r="J30">
        <v>0</v>
      </c>
    </row>
    <row r="31" spans="1:11" x14ac:dyDescent="0.25">
      <c r="E31" s="3">
        <f>SUM(E29:E30)</f>
        <v>6147.12</v>
      </c>
    </row>
    <row r="32" spans="1:11" x14ac:dyDescent="0.25">
      <c r="A32" t="s">
        <v>18</v>
      </c>
      <c r="B32" s="5">
        <v>0.1673</v>
      </c>
      <c r="C32" s="9">
        <v>55000</v>
      </c>
      <c r="D32" s="3">
        <f>B32*C32</f>
        <v>9201.5</v>
      </c>
      <c r="E32" s="3">
        <f>D32</f>
        <v>9201.5</v>
      </c>
      <c r="F32" s="7" t="s">
        <v>19</v>
      </c>
      <c r="G32" s="7">
        <v>45715</v>
      </c>
      <c r="H32" s="7">
        <v>45733</v>
      </c>
      <c r="I32">
        <v>0</v>
      </c>
      <c r="J32">
        <v>0</v>
      </c>
    </row>
    <row r="33" spans="1:10" x14ac:dyDescent="0.25">
      <c r="E33" s="3">
        <f>SUM(E4,E32)</f>
        <v>14087.15</v>
      </c>
    </row>
    <row r="34" spans="1:10" x14ac:dyDescent="0.25">
      <c r="E34" s="3">
        <f>SUM(E31,E33)</f>
        <v>20234.27</v>
      </c>
    </row>
    <row r="35" spans="1:10" x14ac:dyDescent="0.25">
      <c r="A35" s="19" t="s">
        <v>47</v>
      </c>
      <c r="B35" s="14">
        <v>6.0199999999999997E-2</v>
      </c>
      <c r="C35" s="9">
        <v>20000</v>
      </c>
      <c r="D35" s="12">
        <f>B35*C35</f>
        <v>1204</v>
      </c>
      <c r="E35" s="12">
        <f>D35</f>
        <v>1204</v>
      </c>
      <c r="F35" s="7" t="s">
        <v>33</v>
      </c>
      <c r="G35" s="7">
        <v>45719</v>
      </c>
      <c r="H35" s="7">
        <v>45735</v>
      </c>
      <c r="I35">
        <v>0</v>
      </c>
      <c r="J35">
        <v>0</v>
      </c>
    </row>
  </sheetData>
  <sortState xmlns:xlrd2="http://schemas.microsoft.com/office/spreadsheetml/2017/richdata2" ref="A2:J27">
    <sortCondition ref="H2:H27"/>
  </sortState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Santi Soontarinka</cp:lastModifiedBy>
  <dcterms:created xsi:type="dcterms:W3CDTF">2025-03-04T08:19:28Z</dcterms:created>
  <dcterms:modified xsi:type="dcterms:W3CDTF">2025-05-29T04:00:07Z</dcterms:modified>
</cp:coreProperties>
</file>