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drawings/drawing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8_{16CDFCED-F626-4035-BE86-D07576F7D8FD}" xr6:coauthVersionLast="47" xr6:coauthVersionMax="47" xr10:uidLastSave="{00000000-0000-0000-0000-000000000000}"/>
  <bookViews>
    <workbookView xWindow="-120" yWindow="-120" windowWidth="29040" windowHeight="15720" activeTab="1" xr2:uid="{0FFB69FC-28EC-4818-A6D8-22608953F8B8}"/>
  </bookViews>
  <sheets>
    <sheet name="Foglio1" sheetId="1" r:id="rId1"/>
    <sheet name="Foglio2" sheetId="2" r:id="rId2"/>
  </sheets>
  <definedNames>
    <definedName name="DatiEsterni_1" localSheetId="0" hidden="1">Foglio1!$A$1:$B$11</definedName>
    <definedName name="DatiEsterni_10" localSheetId="0" hidden="1">Foglio1!$A$58:$B$68</definedName>
    <definedName name="DatiEsterni_11" localSheetId="0" hidden="1">Foglio1!$D$58:$E$68</definedName>
    <definedName name="DatiEsterni_12" localSheetId="0" hidden="1">Foglio1!$G$58:$H$68</definedName>
    <definedName name="DatiEsterni_14" localSheetId="0" hidden="1">Foglio1!$A$77:$B$87</definedName>
    <definedName name="DatiEsterni_15" localSheetId="0" hidden="1">Foglio1!$D$77:$E$87</definedName>
    <definedName name="DatiEsterni_16" localSheetId="0" hidden="1">Foglio1!$G$77:$H$87</definedName>
    <definedName name="DatiEsterni_17" localSheetId="0" hidden="1">Foglio1!$A$96:$B$106</definedName>
    <definedName name="DatiEsterni_19" localSheetId="0" hidden="1">Foglio1!$D$96:$E$106</definedName>
    <definedName name="DatiEsterni_2" localSheetId="0" hidden="1">Foglio1!$D$1:$E$11</definedName>
    <definedName name="DatiEsterni_20" localSheetId="0" hidden="1">Foglio1!$G$96:$H$106</definedName>
    <definedName name="DatiEsterni_3" localSheetId="0" hidden="1">Foglio1!$G$1:$H$11</definedName>
    <definedName name="DatiEsterni_4" localSheetId="0" hidden="1">Foglio1!$A$20:$B$30</definedName>
    <definedName name="DatiEsterni_5" localSheetId="0" hidden="1">Foglio1!$D$20:$E$30</definedName>
    <definedName name="DatiEsterni_6" localSheetId="0" hidden="1">Foglio1!$G$20:$H$30</definedName>
    <definedName name="DatiEsterni_7" localSheetId="0" hidden="1">Foglio1!$A$39:$B$49</definedName>
    <definedName name="DatiEsterni_8" localSheetId="0" hidden="1">Foglio1!$D$39:$E$49</definedName>
    <definedName name="DatiEsterni_9" localSheetId="0" hidden="1">Foglio1!$G$39:$H$49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H59" i="2"/>
  <c r="H61" i="2" s="1"/>
  <c r="G59" i="2"/>
  <c r="G61" i="2" s="1"/>
  <c r="F59" i="2"/>
  <c r="F61" i="2" s="1"/>
  <c r="D59" i="2"/>
  <c r="D61" i="2" s="1"/>
  <c r="C59" i="2"/>
  <c r="C61" i="2" s="1"/>
  <c r="B59" i="2"/>
  <c r="B61" i="2" s="1"/>
  <c r="A59" i="2"/>
  <c r="A61" i="2" s="1"/>
  <c r="H57" i="2"/>
  <c r="G57" i="2"/>
  <c r="F57" i="2"/>
  <c r="D57" i="2"/>
  <c r="C57" i="2"/>
  <c r="B57" i="2"/>
  <c r="A57" i="2"/>
  <c r="H38" i="2"/>
  <c r="H40" i="2" s="1"/>
  <c r="G38" i="2"/>
  <c r="G40" i="2" s="1"/>
  <c r="F38" i="2"/>
  <c r="F40" i="2" s="1"/>
  <c r="D38" i="2"/>
  <c r="D40" i="2" s="1"/>
  <c r="C38" i="2"/>
  <c r="C40" i="2" s="1"/>
  <c r="B38" i="2"/>
  <c r="B40" i="2" s="1"/>
  <c r="A38" i="2"/>
  <c r="A40" i="2" s="1"/>
  <c r="H36" i="2"/>
  <c r="G36" i="2"/>
  <c r="F36" i="2"/>
  <c r="D36" i="2"/>
  <c r="C36" i="2"/>
  <c r="B36" i="2"/>
  <c r="A36" i="2"/>
  <c r="B17" i="2"/>
  <c r="B19" i="2" s="1"/>
  <c r="C17" i="2"/>
  <c r="C19" i="2" s="1"/>
  <c r="D17" i="2"/>
  <c r="D19" i="2" s="1"/>
  <c r="F17" i="2"/>
  <c r="F19" i="2" s="1"/>
  <c r="G17" i="2"/>
  <c r="G19" i="2" s="1"/>
  <c r="H17" i="2"/>
  <c r="H19" i="2" s="1"/>
  <c r="B15" i="2"/>
  <c r="C15" i="2"/>
  <c r="D15" i="2"/>
  <c r="F15" i="2"/>
  <c r="G15" i="2"/>
  <c r="H15" i="2"/>
  <c r="A17" i="2"/>
  <c r="A19" i="2" s="1"/>
  <c r="B111" i="1"/>
  <c r="B112" i="1" s="1"/>
  <c r="H109" i="1"/>
  <c r="H111" i="1"/>
  <c r="H112" i="1" s="1"/>
  <c r="E109" i="1"/>
  <c r="B109" i="1"/>
  <c r="E111" i="1"/>
  <c r="E112" i="1" s="1"/>
  <c r="B92" i="1"/>
  <c r="B93" i="1" s="1"/>
  <c r="H90" i="1"/>
  <c r="E90" i="1"/>
  <c r="B90" i="1"/>
  <c r="H93" i="1"/>
  <c r="E93" i="1"/>
  <c r="H92" i="1"/>
  <c r="E92" i="1"/>
  <c r="B73" i="1"/>
  <c r="B74" i="1" s="1"/>
  <c r="B71" i="1"/>
  <c r="H73" i="1"/>
  <c r="H74" i="1" s="1"/>
  <c r="E73" i="1"/>
  <c r="E74" i="1" s="1"/>
  <c r="H71" i="1"/>
  <c r="E71" i="1"/>
  <c r="E54" i="1"/>
  <c r="E55" i="1" s="1"/>
  <c r="H54" i="1"/>
  <c r="H55" i="1" s="1"/>
  <c r="B54" i="1"/>
  <c r="B55" i="1" s="1"/>
  <c r="E52" i="1"/>
  <c r="H52" i="1"/>
  <c r="B52" i="1"/>
  <c r="B35" i="1"/>
  <c r="B36" i="1" s="1"/>
  <c r="H35" i="1"/>
  <c r="H36" i="1" s="1"/>
  <c r="E35" i="1"/>
  <c r="E36" i="1" s="1"/>
  <c r="H33" i="1"/>
  <c r="E33" i="1"/>
  <c r="B33" i="1"/>
  <c r="B16" i="1"/>
  <c r="B17" i="1" s="1"/>
  <c r="H16" i="1"/>
  <c r="H17" i="1" s="1"/>
  <c r="H14" i="1"/>
  <c r="E16" i="1"/>
  <c r="E17" i="1" s="1"/>
  <c r="E14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8D5678-97D4-4BA4-8D06-496E4F57D413}" keepAlive="1" name="Query - 100_16Core_Affinity" description="Connessione alla query '100_16Core_Affinity' nella cartella di lavoro." type="5" refreshedVersion="0" background="1">
    <dbPr connection="Provider=Microsoft.Mashup.OleDb.1;Data Source=$Workbook$;Location=100_16Core_Affinity;Extended Properties=&quot;&quot;" command="SELECT * FROM [100_16Core_Affinity]"/>
  </connection>
  <connection id="2" xr16:uid="{56142C58-CE1D-4D6F-AFBA-B213CC5F4483}" keepAlive="1" name="Query - 100_16Core_Affinity (2)" description="Connessione alla query '100_16Core_Affinity (2)' nella cartella di lavoro." type="5" refreshedVersion="8" background="1" saveData="1">
    <dbPr connection="Provider=Microsoft.Mashup.OleDb.1;Data Source=$Workbook$;Location=&quot;100_16Core_Affinity (2)&quot;;Extended Properties=&quot;&quot;" command="SELECT * FROM [100_16Core_Affinity (2)]"/>
  </connection>
  <connection id="3" xr16:uid="{AA12FD9C-3D95-4732-A3D0-BF1B0C5CF9D2}" keepAlive="1" name="Query - 100_16Core_MultiThread" description="Connessione alla query '100_16Core_MultiThread' nella cartella di lavoro." type="5" refreshedVersion="0" background="1">
    <dbPr connection="Provider=Microsoft.Mashup.OleDb.1;Data Source=$Workbook$;Location=100_16Core_MultiThread;Extended Properties=&quot;&quot;" command="SELECT * FROM [100_16Core_MultiThread]"/>
  </connection>
  <connection id="4" xr16:uid="{F66BF39C-C5F1-4311-A69C-047C10898BF7}" keepAlive="1" name="Query - 100_16Core_MultiThread (2)" description="Connessione alla query '100_16Core_MultiThread (2)' nella cartella di lavoro." type="5" refreshedVersion="8" background="1" saveData="1">
    <dbPr connection="Provider=Microsoft.Mashup.OleDb.1;Data Source=$Workbook$;Location=&quot;100_16Core_MultiThread (2)&quot;;Extended Properties=&quot;&quot;" command="SELECT * FROM [100_16Core_MultiThread (2)]"/>
  </connection>
  <connection id="5" xr16:uid="{468B4883-7D54-49F0-B5ED-AE52EEBFBA8E}" keepAlive="1" name="Query - 100_16Core_SingleThread" description="Connessione alla query '100_16Core_SingleThread' nella cartella di lavoro." type="5" refreshedVersion="0" background="1">
    <dbPr connection="Provider=Microsoft.Mashup.OleDb.1;Data Source=$Workbook$;Location=100_16Core_SingleThread;Extended Properties=&quot;&quot;" command="SELECT * FROM [100_16Core_SingleThread]"/>
  </connection>
  <connection id="6" xr16:uid="{2CDFDCCF-BD08-4EEA-A556-03F1222DAB48}" keepAlive="1" name="Query - 100_16Core_SingleThread (2)" description="Connessione alla query '100_16Core_SingleThread (2)' nella cartella di lavoro." type="5" refreshedVersion="8" background="1" saveData="1">
    <dbPr connection="Provider=Microsoft.Mashup.OleDb.1;Data Source=$Workbook$;Location=&quot;100_16Core_SingleThread (2)&quot;;Extended Properties=&quot;&quot;" command="SELECT * FROM [100_16Core_SingleThread (2)]"/>
  </connection>
  <connection id="7" xr16:uid="{D672E74F-1C62-4BC3-98F2-EC5B7E4AF9DD}" keepAlive="1" name="Query - 100_8Core_Affinity" description="Connessione alla query '100_8Core_Affinity' nella cartella di lavoro." type="5" refreshedVersion="0" background="1">
    <dbPr connection="Provider=Microsoft.Mashup.OleDb.1;Data Source=$Workbook$;Location=100_8Core_Affinity;Extended Properties=&quot;&quot;" command="SELECT * FROM [100_8Core_Affinity]"/>
  </connection>
  <connection id="8" xr16:uid="{43C29E05-B140-43EF-B675-585C18A61B92}" keepAlive="1" name="Query - 100_8Core_Affinity (2)" description="Connessione alla query '100_8Core_Affinity (2)' nella cartella di lavoro." type="5" refreshedVersion="8" background="1" saveData="1">
    <dbPr connection="Provider=Microsoft.Mashup.OleDb.1;Data Source=$Workbook$;Location=&quot;100_8Core_Affinity (2)&quot;;Extended Properties=&quot;&quot;" command="SELECT * FROM [100_8Core_Affinity (2)]"/>
  </connection>
  <connection id="9" xr16:uid="{CB45F891-6F48-4171-818A-122E7E7EFB6B}" keepAlive="1" name="Query - 100_8Core_MultiThread" description="Connessione alla query '100_8Core_MultiThread' nella cartella di lavoro." type="5" refreshedVersion="0" background="1">
    <dbPr connection="Provider=Microsoft.Mashup.OleDb.1;Data Source=$Workbook$;Location=100_8Core_MultiThread;Extended Properties=&quot;&quot;" command="SELECT * FROM [100_8Core_MultiThread]"/>
  </connection>
  <connection id="10" xr16:uid="{B9E53429-7BA9-42C3-BAA6-DE3AD1F8D4FD}" keepAlive="1" name="Query - 100_8Core_MultiThread (2)" description="Connessione alla query '100_8Core_MultiThread (2)' nella cartella di lavoro." type="5" refreshedVersion="8" background="1" saveData="1">
    <dbPr connection="Provider=Microsoft.Mashup.OleDb.1;Data Source=$Workbook$;Location=&quot;100_8Core_MultiThread (2)&quot;;Extended Properties=&quot;&quot;" command="SELECT * FROM [100_8Core_MultiThread (2)]"/>
  </connection>
  <connection id="11" xr16:uid="{C752544D-9FBB-43F7-9DA2-6E1C830237F3}" keepAlive="1" name="Query - 100_8Core_SingleThread" description="Connessione alla query '100_8Core_SingleThread' nella cartella di lavoro." type="5" refreshedVersion="0" background="1">
    <dbPr connection="Provider=Microsoft.Mashup.OleDb.1;Data Source=$Workbook$;Location=100_8Core_SingleThread;Extended Properties=&quot;&quot;" command="SELECT * FROM [100_8Core_SingleThread]"/>
  </connection>
  <connection id="12" xr16:uid="{68954F68-C5F5-4ED8-8CA6-FE902866932A}" keepAlive="1" name="Query - 100_8Core_SingleThread (2)" description="Connessione alla query '100_8Core_SingleThread (2)' nella cartella di lavoro." type="5" refreshedVersion="8" background="1" saveData="1">
    <dbPr connection="Provider=Microsoft.Mashup.OleDb.1;Data Source=$Workbook$;Location=&quot;100_8Core_SingleThread (2)&quot;;Extended Properties=&quot;&quot;" command="SELECT * FROM [100_8Core_SingleThread (2)]"/>
  </connection>
  <connection id="13" xr16:uid="{9A537E67-58DE-4312-BDB0-FA1112F680E1}" keepAlive="1" name="Query - 200_16Core_Affinity" description="Connessione alla query '200_16Core_Affinity' nella cartella di lavoro." type="5" refreshedVersion="0" background="1">
    <dbPr connection="Provider=Microsoft.Mashup.OleDb.1;Data Source=$Workbook$;Location=200_16Core_Affinity;Extended Properties=&quot;&quot;" command="SELECT * FROM [200_16Core_Affinity]"/>
  </connection>
  <connection id="14" xr16:uid="{E8296093-7201-4A2A-9BA0-0826AC3B1DF1}" keepAlive="1" name="Query - 200_16Core_Affinity (2)" description="Connessione alla query '200_16Core_Affinity (2)' nella cartella di lavoro." type="5" refreshedVersion="8" background="1" saveData="1">
    <dbPr connection="Provider=Microsoft.Mashup.OleDb.1;Data Source=$Workbook$;Location=&quot;200_16Core_Affinity (2)&quot;;Extended Properties=&quot;&quot;" command="SELECT * FROM [200_16Core_Affinity (2)]"/>
  </connection>
  <connection id="15" xr16:uid="{20F1B478-49C2-4A68-A3B1-08F057FEA683}" keepAlive="1" name="Query - 200_16Core_MultiThread" description="Connessione alla query '200_16Core_MultiThread' nella cartella di lavoro." type="5" refreshedVersion="0" background="1">
    <dbPr connection="Provider=Microsoft.Mashup.OleDb.1;Data Source=$Workbook$;Location=200_16Core_MultiThread;Extended Properties=&quot;&quot;" command="SELECT * FROM [200_16Core_MultiThread]"/>
  </connection>
  <connection id="16" xr16:uid="{8BF9A795-5364-4026-B655-26532604633F}" keepAlive="1" name="Query - 200_16Core_MultiThread (2)" description="Connessione alla query '200_16Core_MultiThread (2)' nella cartella di lavoro." type="5" refreshedVersion="8" background="1" saveData="1">
    <dbPr connection="Provider=Microsoft.Mashup.OleDb.1;Data Source=$Workbook$;Location=&quot;200_16Core_MultiThread (2)&quot;;Extended Properties=&quot;&quot;" command="SELECT * FROM [200_16Core_MultiThread (2)]"/>
  </connection>
  <connection id="17" xr16:uid="{1AD225E1-A931-4353-B6AB-6992FC6A4218}" keepAlive="1" name="Query - 200_16Core_MultiThread (3)" description="Connessione alla query '200_16Core_MultiThread (3)' nella cartella di lavoro." type="5" refreshedVersion="8" background="1" saveData="1">
    <dbPr connection="Provider=Microsoft.Mashup.OleDb.1;Data Source=$Workbook$;Location=&quot;200_16Core_MultiThread (3)&quot;;Extended Properties=&quot;&quot;" command="SELECT * FROM [200_16Core_MultiThread (3)]"/>
  </connection>
  <connection id="18" xr16:uid="{FCF12D38-EABE-4933-ACEF-D969B6633A69}" keepAlive="1" name="Query - 200_16Core_SingleThread" description="Connessione alla query '200_16Core_SingleThread' nella cartella di lavoro." type="5" refreshedVersion="0" background="1">
    <dbPr connection="Provider=Microsoft.Mashup.OleDb.1;Data Source=$Workbook$;Location=200_16Core_SingleThread;Extended Properties=&quot;&quot;" command="SELECT * FROM [200_16Core_SingleThread]"/>
  </connection>
  <connection id="19" xr16:uid="{B7CA69BB-08D1-4CAD-96EE-B15DD072752D}" keepAlive="1" name="Query - 200_16Core_SingleThread (2)" description="Connessione alla query '200_16Core_SingleThread (2)' nella cartella di lavoro." type="5" refreshedVersion="8" background="1" saveData="1">
    <dbPr connection="Provider=Microsoft.Mashup.OleDb.1;Data Source=$Workbook$;Location=&quot;200_16Core_SingleThread (2)&quot;;Extended Properties=&quot;&quot;" command="SELECT * FROM [200_16Core_SingleThread (2)]"/>
  </connection>
  <connection id="20" xr16:uid="{EC39B7CC-A728-4170-BE7F-6BFE670834FF}" keepAlive="1" name="Query - 200_8Core_Affinity" description="Connessione alla query '200_8Core_Affinity' nella cartella di lavoro." type="5" refreshedVersion="0" background="1">
    <dbPr connection="Provider=Microsoft.Mashup.OleDb.1;Data Source=$Workbook$;Location=200_8Core_Affinity;Extended Properties=&quot;&quot;" command="SELECT * FROM [200_8Core_Affinity]"/>
  </connection>
  <connection id="21" xr16:uid="{BBF310C9-771E-428C-8530-B7416E5EBC6A}" keepAlive="1" name="Query - 200_8Core_Affinity (2)" description="Connessione alla query '200_8Core_Affinity (2)' nella cartella di lavoro." type="5" refreshedVersion="8" background="1" saveData="1">
    <dbPr connection="Provider=Microsoft.Mashup.OleDb.1;Data Source=$Workbook$;Location=&quot;200_8Core_Affinity (2)&quot;;Extended Properties=&quot;&quot;" command="SELECT * FROM [200_8Core_Affinity (2)]"/>
  </connection>
  <connection id="22" xr16:uid="{B3C6E1D3-D8A3-4F8D-9EC0-DB79C0A1FB5B}" keepAlive="1" name="Query - 200_8Core_MultiThread" description="Connessione alla query '200_8Core_MultiThread' nella cartella di lavoro." type="5" refreshedVersion="0" background="1">
    <dbPr connection="Provider=Microsoft.Mashup.OleDb.1;Data Source=$Workbook$;Location=200_8Core_MultiThread;Extended Properties=&quot;&quot;" command="SELECT * FROM [200_8Core_MultiThread]"/>
  </connection>
  <connection id="23" xr16:uid="{BBF9984D-E78A-4978-A3F3-598E3174094E}" keepAlive="1" name="Query - 200_8Core_MultiThread (2)" description="Connessione alla query '200_8Core_MultiThread (2)' nella cartella di lavoro." type="5" refreshedVersion="8" background="1" saveData="1">
    <dbPr connection="Provider=Microsoft.Mashup.OleDb.1;Data Source=$Workbook$;Location=&quot;200_8Core_MultiThread (2)&quot;;Extended Properties=&quot;&quot;" command="SELECT * FROM [200_8Core_MultiThread (2)]"/>
  </connection>
  <connection id="24" xr16:uid="{3C49B12E-1C17-4451-85B5-43540B5E4231}" keepAlive="1" name="Query - 200_8Core_SingleThread" description="Connessione alla query '200_8Core_SingleThread' nella cartella di lavoro." type="5" refreshedVersion="0" background="1">
    <dbPr connection="Provider=Microsoft.Mashup.OleDb.1;Data Source=$Workbook$;Location=200_8Core_SingleThread;Extended Properties=&quot;&quot;" command="SELECT * FROM [200_8Core_SingleThread]"/>
  </connection>
  <connection id="25" xr16:uid="{9C517135-2E6A-4B79-B783-BFBF83E6C583}" keepAlive="1" name="Query - 200_8Core_SingleThread (2)" description="Connessione alla query '200_8Core_SingleThread (2)' nella cartella di lavoro." type="5" refreshedVersion="8" background="1" saveData="1">
    <dbPr connection="Provider=Microsoft.Mashup.OleDb.1;Data Source=$Workbook$;Location=&quot;200_8Core_SingleThread (2)&quot;;Extended Properties=&quot;&quot;" command="SELECT * FROM [200_8Core_SingleThread (2)]"/>
  </connection>
  <connection id="26" xr16:uid="{373692C8-966D-43F3-A121-00160999598C}" keepAlive="1" name="Query - 50_16Core_Affinity" description="Connessione alla query '50_16Core_Affinity' nella cartella di lavoro." type="5" refreshedVersion="0" background="1">
    <dbPr connection="Provider=Microsoft.Mashup.OleDb.1;Data Source=$Workbook$;Location=50_16Core_Affinity;Extended Properties=&quot;&quot;" command="SELECT * FROM [50_16Core_Affinity]"/>
  </connection>
  <connection id="27" xr16:uid="{1F1A7F0B-E19E-4BE4-B604-7650B6FF4922}" keepAlive="1" name="Query - 50_16Core_Affinity (2)" description="Connessione alla query '50_16Core_Affinity (2)' nella cartella di lavoro." type="5" refreshedVersion="8" background="1" saveData="1">
    <dbPr connection="Provider=Microsoft.Mashup.OleDb.1;Data Source=$Workbook$;Location=&quot;50_16Core_Affinity (2)&quot;;Extended Properties=&quot;&quot;" command="SELECT * FROM [50_16Core_Affinity (2)]"/>
  </connection>
  <connection id="28" xr16:uid="{5AE8BCF9-B749-494B-B605-DF58B6BA0167}" keepAlive="1" name="Query - 50_16Core_MultiThread" description="Connessione alla query '50_16Core_MultiThread' nella cartella di lavoro." type="5" refreshedVersion="0" background="1">
    <dbPr connection="Provider=Microsoft.Mashup.OleDb.1;Data Source=$Workbook$;Location=50_16Core_MultiThread;Extended Properties=&quot;&quot;" command="SELECT * FROM [50_16Core_MultiThread]"/>
  </connection>
  <connection id="29" xr16:uid="{182D15BF-17E5-42F0-B002-CB93F6DA4575}" keepAlive="1" name="Query - 50_16Core_MultiThread (2)" description="Connessione alla query '50_16Core_MultiThread (2)' nella cartella di lavoro." type="5" refreshedVersion="8" background="1" saveData="1">
    <dbPr connection="Provider=Microsoft.Mashup.OleDb.1;Data Source=$Workbook$;Location=&quot;50_16Core_MultiThread (2)&quot;;Extended Properties=&quot;&quot;" command="SELECT * FROM [50_16Core_MultiThread (2)]"/>
  </connection>
  <connection id="30" xr16:uid="{E1A4FB1E-E66B-415A-AEC8-30147177A9D2}" keepAlive="1" name="Query - 50_16Core_SingleThread" description="Connessione alla query '50_16Core_SingleThread' nella cartella di lavoro." type="5" refreshedVersion="0" background="1">
    <dbPr connection="Provider=Microsoft.Mashup.OleDb.1;Data Source=$Workbook$;Location=50_16Core_SingleThread;Extended Properties=&quot;&quot;" command="SELECT * FROM [50_16Core_SingleThread]"/>
  </connection>
  <connection id="31" xr16:uid="{DEA86796-3767-4DC0-9ECA-F3C7039335CD}" keepAlive="1" name="Query - 50_16Core_SingleThread (2)" description="Connessione alla query '50_16Core_SingleThread (2)' nella cartella di lavoro." type="5" refreshedVersion="8" background="1" saveData="1">
    <dbPr connection="Provider=Microsoft.Mashup.OleDb.1;Data Source=$Workbook$;Location=&quot;50_16Core_SingleThread (2)&quot;;Extended Properties=&quot;&quot;" command="SELECT * FROM [50_16Core_SingleThread (2)]"/>
  </connection>
  <connection id="32" xr16:uid="{CC20F225-440B-4A48-8E2D-CC97D57C7D31}" keepAlive="1" name="Query - 50_8Core_Affinity" description="Connessione alla query '50_8Core_Affinity' nella cartella di lavoro." type="5" refreshedVersion="0" background="1">
    <dbPr connection="Provider=Microsoft.Mashup.OleDb.1;Data Source=$Workbook$;Location=50_8Core_Affinity;Extended Properties=&quot;&quot;" command="SELECT * FROM [50_8Core_Affinity]"/>
  </connection>
  <connection id="33" xr16:uid="{1947A8A9-5D6D-41C9-A98A-74D537096729}" keepAlive="1" name="Query - 50_8Core_Affinity (2)" description="Connessione alla query '50_8Core_Affinity (2)' nella cartella di lavoro." type="5" refreshedVersion="8" background="1" saveData="1">
    <dbPr connection="Provider=Microsoft.Mashup.OleDb.1;Data Source=$Workbook$;Location=&quot;50_8Core_Affinity (2)&quot;;Extended Properties=&quot;&quot;" command="SELECT * FROM [50_8Core_Affinity (2)]"/>
  </connection>
  <connection id="34" xr16:uid="{5BF1027C-2185-4413-810C-D902B9C98D9D}" keepAlive="1" name="Query - 50_8Core_MultiThread" description="Connessione alla query '50_8Core_MultiThread' nella cartella di lavoro." type="5" refreshedVersion="0" background="1">
    <dbPr connection="Provider=Microsoft.Mashup.OleDb.1;Data Source=$Workbook$;Location=50_8Core_MultiThread;Extended Properties=&quot;&quot;" command="SELECT * FROM [50_8Core_MultiThread]"/>
  </connection>
  <connection id="35" xr16:uid="{7A8D778A-D91E-4F10-A05D-A2F91FA1ECDE}" keepAlive="1" name="Query - 50_8Core_MultiThread (2)" description="Connessione alla query '50_8Core_MultiThread (2)' nella cartella di lavoro." type="5" refreshedVersion="8" background="1" saveData="1">
    <dbPr connection="Provider=Microsoft.Mashup.OleDb.1;Data Source=$Workbook$;Location=&quot;50_8Core_MultiThread (2)&quot;;Extended Properties=&quot;&quot;" command="SELECT * FROM [50_8Core_MultiThread (2)]"/>
  </connection>
  <connection id="36" xr16:uid="{7BC28903-A1C6-41EA-9C23-1569DEFEF762}" keepAlive="1" name="Query - 50_8Core_SingleThread" description="Connessione alla query '50_8Core_SingleThread' nella cartella di lavoro." type="5" refreshedVersion="0" background="1">
    <dbPr connection="Provider=Microsoft.Mashup.OleDb.1;Data Source=$Workbook$;Location=50_8Core_SingleThread;Extended Properties=&quot;&quot;" command="SELECT * FROM [50_8Core_SingleThread]"/>
  </connection>
  <connection id="37" xr16:uid="{05043982-6676-406A-8523-649863610637}" keepAlive="1" name="Query - 50_8Core_SingleThread (2)" description="Connessione alla query '50_8Core_SingleThread (2)' nella cartella di lavoro." type="5" refreshedVersion="8" background="1" saveData="1">
    <dbPr connection="Provider=Microsoft.Mashup.OleDb.1;Data Source=$Workbook$;Location=&quot;50_8Core_SingleThread (2)&quot;;Extended Properties=&quot;&quot;" command="SELECT * FROM [50_8Core_SingleThread (2)]"/>
  </connection>
</connections>
</file>

<file path=xl/sharedStrings.xml><?xml version="1.0" encoding="utf-8"?>
<sst xmlns="http://schemas.openxmlformats.org/spreadsheetml/2006/main" count="372" uniqueCount="47">
  <si>
    <t>Esecuzione</t>
  </si>
  <si>
    <t xml:space="preserve"> Risultato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</si>
  <si>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</si>
  <si>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</si>
  <si>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</si>
  <si>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</si>
  <si>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</si>
  <si>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</si>
  <si>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</si>
  <si>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</si>
  <si>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</si>
  <si>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</si>
  <si>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SingleThread</t>
  </si>
  <si>
    <t>MultiThread</t>
  </si>
  <si>
    <t>MultiCore</t>
  </si>
  <si>
    <t>50 8 Core</t>
  </si>
  <si>
    <t>50 16 Core</t>
  </si>
  <si>
    <t>Risultato</t>
  </si>
  <si>
    <t>100 8 Core</t>
  </si>
  <si>
    <t>100 16 Core</t>
  </si>
  <si>
    <t>Esecuzione.</t>
  </si>
  <si>
    <t>1,</t>
  </si>
  <si>
    <t>2,</t>
  </si>
  <si>
    <t>3,</t>
  </si>
  <si>
    <t>4,</t>
  </si>
  <si>
    <t>5,</t>
  </si>
  <si>
    <t>6,</t>
  </si>
  <si>
    <t>7,</t>
  </si>
  <si>
    <t>8,</t>
  </si>
  <si>
    <t>9,</t>
  </si>
  <si>
    <t>10,</t>
  </si>
  <si>
    <t>200 8 Core</t>
  </si>
  <si>
    <t xml:space="preserve"> Risultati</t>
  </si>
  <si>
    <t>200 16 Core</t>
  </si>
  <si>
    <t>Tempo Medio 30 Esecuzioni</t>
  </si>
  <si>
    <t>Deviazione Standard</t>
  </si>
  <si>
    <t>Intervallo di Confidenza 95%</t>
  </si>
  <si>
    <t>Ray</t>
  </si>
  <si>
    <t>Tempi di 10 Esecuzioni</t>
  </si>
  <si>
    <t>50.000 Utenti - 8 Core</t>
  </si>
  <si>
    <t>50.000 Utenti - 16 Core</t>
  </si>
  <si>
    <t>100.000 Utenti - 8 Core</t>
  </si>
  <si>
    <t>100.000 Utenti - 16 Core</t>
  </si>
  <si>
    <t>130.000 Utenti - 8 Core</t>
  </si>
  <si>
    <t>130.000 Utenti - 16 Core</t>
  </si>
  <si>
    <t>8 Core</t>
  </si>
  <si>
    <t>16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</si>
</sst>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63"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bottom style="thin">
          <color indexed="64"/>
        </bottom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bottom style="thin">
          <color indexed="64"/>
        </bottom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bottom style="thin">
          <color indexed="64"/>
        </bottom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bottom style="thin">
          <color indexed="64"/>
        </bottom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bottom style="thin">
          <color indexed="64"/>
        </bottom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5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bottom style="thin">
          <color indexed="64"/>
        </bottom>
      </border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4" formatCode="0.0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  <dxf>
      <numFmt numFmtId="165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ysClr val="windowText" lastClr="000000"/>
                </a:solidFill>
              </a:rPr>
              <a:t>50.000</a:t>
            </a:r>
            <a:r>
              <a:rPr lang="it-IT" baseline="0">
                <a:solidFill>
                  <a:sysClr val="windowText" lastClr="000000"/>
                </a:solidFill>
              </a:rPr>
              <a:t> Utenti</a:t>
            </a:r>
            <a:endParaRPr lang="it-IT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9170643907422553"/>
          <c:y val="2.7777777777777776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Foglio2!$K$17</c:f>
              <c:strCache>
                <c:ptCount val="1"/>
                <c:pt idx="0">
                  <c:v>SingleThread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6-4AE8-8665-1FF17C1D75B0}"/>
              </c:ext>
            </c:extLst>
          </c:dPt>
          <c:cat>
            <c:strRef>
              <c:f>Foglio2!$J$18:$J$20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Foglio2!$K$18:$K$20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0.61399999999999999</c:v>
                </c:pt>
                <c:pt idx="2">
                  <c:v>1.5529999999999999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6-4AE8-8665-1FF17C1D75B0}"/>
            </c:ext>
          </c:extLst>
        </c:ser>
        <c:ser>
          <c:idx val="1"/>
          <c:order val="1"/>
          <c:tx>
            <c:strRef>
              <c:f>Foglio2!$L$17</c:f>
              <c:strCache>
                <c:ptCount val="1"/>
                <c:pt idx="0">
                  <c:v>MultiThread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Foglio2!$J$18:$J$20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Foglio2!$L$18:$L$20</c:f>
              <c:numCache>
                <c:formatCode>General</c:formatCode>
                <c:ptCount val="3"/>
                <c:pt idx="0">
                  <c:v>1.698</c:v>
                </c:pt>
                <c:pt idx="1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6-4AE8-8665-1FF17C1D75B0}"/>
            </c:ext>
          </c:extLst>
        </c:ser>
        <c:ser>
          <c:idx val="2"/>
          <c:order val="2"/>
          <c:tx>
            <c:strRef>
              <c:f>Foglio2!$M$17</c:f>
              <c:strCache>
                <c:ptCount val="1"/>
                <c:pt idx="0">
                  <c:v>MultiCore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Foglio2!$J$18:$J$20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Foglio2!$M$18:$M$20</c:f>
              <c:numCache>
                <c:formatCode>General</c:formatCode>
                <c:ptCount val="3"/>
                <c:pt idx="0">
                  <c:v>0.48799999999999999</c:v>
                </c:pt>
                <c:pt idx="1">
                  <c:v>0.26100000000000001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6-4AE8-8665-1FF17C1D75B0}"/>
            </c:ext>
          </c:extLst>
        </c:ser>
        <c:ser>
          <c:idx val="3"/>
          <c:order val="3"/>
          <c:tx>
            <c:strRef>
              <c:f>Foglio2!$N$17</c:f>
              <c:strCache>
                <c:ptCount val="1"/>
                <c:pt idx="0">
                  <c:v>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Foglio2!$J$18:$J$20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Foglio2!$N$18:$N$20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70C6-4AE8-8665-1FF17C1D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85680"/>
        <c:axId val="31686160"/>
      </c:barChart>
      <c:catAx>
        <c:axId val="3168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Metodo di Elaborazione</a:t>
                </a:r>
              </a:p>
            </c:rich>
          </c:tx>
          <c:layout>
            <c:manualLayout>
              <c:xMode val="edge"/>
              <c:yMode val="edge"/>
              <c:x val="0.38747328105371848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86160"/>
        <c:crosses val="autoZero"/>
        <c:auto val="1"/>
        <c:lblAlgn val="ctr"/>
        <c:lblOffset val="100"/>
        <c:noMultiLvlLbl val="0"/>
      </c:catAx>
      <c:valAx>
        <c:axId val="316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Secondi</a:t>
                </a:r>
              </a:p>
            </c:rich>
          </c:tx>
          <c:layout>
            <c:manualLayout>
              <c:xMode val="edge"/>
              <c:yMode val="edge"/>
              <c:x val="1.9611560048431006E-2"/>
              <c:y val="0.35611475648877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85680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/>
              <a:t>100.000</a:t>
            </a:r>
            <a:r>
              <a:rPr lang="it-IT" sz="1400" baseline="0"/>
              <a:t> Utenti</a:t>
            </a:r>
            <a:endParaRPr lang="it-IT" sz="1400"/>
          </a:p>
        </c:rich>
      </c:tx>
      <c:layout>
        <c:manualLayout>
          <c:xMode val="edge"/>
          <c:yMode val="edge"/>
          <c:x val="0.38228455818022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Foglio2!$K$37</c:f>
              <c:strCache>
                <c:ptCount val="1"/>
                <c:pt idx="0">
                  <c:v>SingleThread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9E-4625-BE48-087D01664D1C}"/>
              </c:ext>
            </c:extLst>
          </c:dPt>
          <c:cat>
            <c:strRef>
              <c:f>Foglio2!$J$38:$J$40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Foglio2!$K$38:$K$40</c:f>
              <c:numCache>
                <c:formatCode>General</c:formatCode>
                <c:ptCount val="3"/>
                <c:pt idx="0">
                  <c:v>2.2759999999999998</c:v>
                </c:pt>
                <c:pt idx="1">
                  <c:v>1.228</c:v>
                </c:pt>
                <c:pt idx="2">
                  <c:v>2.3519999999999999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E-4625-BE48-087D01664D1C}"/>
            </c:ext>
          </c:extLst>
        </c:ser>
        <c:ser>
          <c:idx val="1"/>
          <c:order val="1"/>
          <c:tx>
            <c:strRef>
              <c:f>Foglio2!$L$37</c:f>
              <c:strCache>
                <c:ptCount val="1"/>
                <c:pt idx="0">
                  <c:v>MultiThread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Foglio2!$J$38:$J$40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Foglio2!$L$38:$L$40</c:f>
              <c:numCache>
                <c:formatCode>General</c:formatCode>
                <c:ptCount val="3"/>
                <c:pt idx="0">
                  <c:v>3.375</c:v>
                </c:pt>
                <c:pt idx="1">
                  <c:v>1.651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E-4625-BE48-087D01664D1C}"/>
            </c:ext>
          </c:extLst>
        </c:ser>
        <c:ser>
          <c:idx val="2"/>
          <c:order val="2"/>
          <c:tx>
            <c:strRef>
              <c:f>Foglio2!$M$37</c:f>
              <c:strCache>
                <c:ptCount val="1"/>
                <c:pt idx="0">
                  <c:v>MultiCore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Foglio2!$J$38:$J$40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Foglio2!$M$38:$M$40</c:f>
              <c:numCache>
                <c:formatCode>General</c:formatCode>
                <c:ptCount val="3"/>
                <c:pt idx="0">
                  <c:v>1.0189999999999999</c:v>
                </c:pt>
                <c:pt idx="1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E-4625-BE48-087D01664D1C}"/>
            </c:ext>
          </c:extLst>
        </c:ser>
        <c:ser>
          <c:idx val="3"/>
          <c:order val="3"/>
          <c:tx>
            <c:strRef>
              <c:f>Foglio2!$N$37</c:f>
              <c:strCache>
                <c:ptCount val="1"/>
                <c:pt idx="0">
                  <c:v>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Foglio2!$J$38:$J$40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Foglio2!$N$38:$N$40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49E-4625-BE48-087D0166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641680"/>
        <c:axId val="1387642160"/>
      </c:barChart>
      <c:catAx>
        <c:axId val="13876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Metodo</a:t>
                </a:r>
                <a:r>
                  <a:rPr lang="it-IT" baseline="0"/>
                  <a:t> di Elaborazione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365873460703383"/>
              <c:y val="0.79033355205599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7642160"/>
        <c:crosses val="autoZero"/>
        <c:auto val="1"/>
        <c:lblAlgn val="ctr"/>
        <c:lblOffset val="100"/>
        <c:noMultiLvlLbl val="0"/>
      </c:catAx>
      <c:valAx>
        <c:axId val="1387642160"/>
        <c:scaling>
          <c:orientation val="minMax"/>
          <c:max val="3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938174394867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7641680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>
                <a:solidFill>
                  <a:sysClr val="windowText" lastClr="000000"/>
                </a:solidFill>
              </a:rPr>
              <a:t>130.000 Utenti</a:t>
            </a:r>
          </a:p>
        </c:rich>
      </c:tx>
      <c:layout>
        <c:manualLayout>
          <c:xMode val="edge"/>
          <c:yMode val="edge"/>
          <c:x val="0.38765000748918438"/>
          <c:y val="2.7777777777777776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Foglio2!$K$58</c:f>
              <c:strCache>
                <c:ptCount val="1"/>
                <c:pt idx="0">
                  <c:v>SingleThread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FD-46E5-8F69-3842E1449745}"/>
              </c:ext>
            </c:extLst>
          </c:dPt>
          <c:cat>
            <c:strRef>
              <c:f>Foglio2!$J$59:$J$61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Foglio2!$K$59:$K$61</c:f>
              <c:numCache>
                <c:formatCode>General</c:formatCode>
                <c:ptCount val="3"/>
                <c:pt idx="0">
                  <c:v>2.754</c:v>
                </c:pt>
                <c:pt idx="1">
                  <c:v>1.573</c:v>
                </c:pt>
                <c:pt idx="2">
                  <c:v>3.391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6E5-8F69-3842E1449745}"/>
            </c:ext>
          </c:extLst>
        </c:ser>
        <c:ser>
          <c:idx val="1"/>
          <c:order val="1"/>
          <c:tx>
            <c:strRef>
              <c:f>Foglio2!$L$58</c:f>
              <c:strCache>
                <c:ptCount val="1"/>
                <c:pt idx="0">
                  <c:v>MultiThread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Foglio2!$J$59:$J$61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Foglio2!$L$59:$L$61</c:f>
              <c:numCache>
                <c:formatCode>General</c:formatCode>
                <c:ptCount val="3"/>
                <c:pt idx="0">
                  <c:v>4.391</c:v>
                </c:pt>
                <c:pt idx="1">
                  <c:v>2.3620000000000001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D-46E5-8F69-3842E1449745}"/>
            </c:ext>
          </c:extLst>
        </c:ser>
        <c:ser>
          <c:idx val="2"/>
          <c:order val="2"/>
          <c:tx>
            <c:strRef>
              <c:f>Foglio2!$M$58</c:f>
              <c:strCache>
                <c:ptCount val="1"/>
                <c:pt idx="0">
                  <c:v>MultiCore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Foglio2!$J$59:$J$61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Foglio2!$M$59:$M$61</c:f>
              <c:numCache>
                <c:formatCode>General</c:formatCode>
                <c:ptCount val="3"/>
                <c:pt idx="0">
                  <c:v>1.349</c:v>
                </c:pt>
                <c:pt idx="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D-46E5-8F69-3842E1449745}"/>
            </c:ext>
          </c:extLst>
        </c:ser>
        <c:ser>
          <c:idx val="3"/>
          <c:order val="3"/>
          <c:tx>
            <c:strRef>
              <c:f>Foglio2!$N$58</c:f>
              <c:strCache>
                <c:ptCount val="1"/>
                <c:pt idx="0">
                  <c:v>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Foglio2!$J$59:$J$61</c:f>
              <c:strCache>
                <c:ptCount val="3"/>
                <c:pt idx="0">
                  <c:v>8 Core</c:v>
                </c:pt>
                <c:pt idx="1">
                  <c:v>16 Core</c:v>
                </c:pt>
                <c:pt idx="2">
                  <c:v>Ray</c:v>
                </c:pt>
              </c:strCache>
            </c:strRef>
          </c:cat>
          <c:val>
            <c:numRef>
              <c:f>Foglio2!$N$59:$N$61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D1FD-46E5-8F69-3842E144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933344"/>
        <c:axId val="1999931424"/>
      </c:barChart>
      <c:catAx>
        <c:axId val="199993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Metodo</a:t>
                </a:r>
                <a:r>
                  <a:rPr lang="it-IT" baseline="0"/>
                  <a:t> di Elaborazione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35745953630796146"/>
              <c:y val="0.79496318168562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931424"/>
        <c:crosses val="autoZero"/>
        <c:auto val="1"/>
        <c:lblAlgn val="ctr"/>
        <c:lblOffset val="100"/>
        <c:noMultiLvlLbl val="0"/>
      </c:catAx>
      <c:valAx>
        <c:axId val="19999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layout>
            <c:manualLayout>
              <c:xMode val="edge"/>
              <c:yMode val="edge"/>
              <c:x val="2.772963302123304E-2"/>
              <c:y val="0.36336322543015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9333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136621</xdr:colOff>
      <xdr:row>0</xdr:row>
      <xdr:rowOff>21838</xdr:rowOff>
    </xdr:from>
    <xdr:to>
      <xdr:col>14</xdr:col>
      <xdr:colOff>604886</xdr:colOff>
      <xdr:row>14</xdr:row>
      <xdr:rowOff>98038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062EB59-BF6F-A7F6-DC18-CA70700D4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103584</xdr:colOff>
      <xdr:row>21</xdr:row>
      <xdr:rowOff>1059</xdr:rowOff>
    </xdr:from>
    <xdr:to>
      <xdr:col>14</xdr:col>
      <xdr:colOff>604704</xdr:colOff>
      <xdr:row>35</xdr:row>
      <xdr:rowOff>77259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2A07417-2755-ED6B-0885-56E3F9974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42333</xdr:colOff>
      <xdr:row>42</xdr:row>
      <xdr:rowOff>8467</xdr:rowOff>
    </xdr:from>
    <xdr:to>
      <xdr:col>14</xdr:col>
      <xdr:colOff>529166</xdr:colOff>
      <xdr:row>56</xdr:row>
      <xdr:rowOff>84667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2F14346-0C7A-40FC-DDF2-E843CB831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7" xr16:uid="{09E669A3-D177-4806-B252-BF72D2C32D31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6" xr16:uid="{6D6541E9-924E-4446-A7FD-E8891EF7B00E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4" xr16:uid="{DD4F1125-5A9C-41F0-88EC-55832235F757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2" connectionId="2" xr16:uid="{9E4B3FB1-CBDE-4D91-8938-EAE1B0115543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4" connectionId="25" xr16:uid="{47E38329-883C-40AB-B45B-2435DB125F15}" autoFormatId="16" applyNumberFormats="0" applyBorderFormats="0" applyFontFormats="0" applyPatternFormats="0" applyAlignmentFormats="0" applyWidthHeightFormats="0">
  <queryTableRefresh nextId="3">
    <queryTableFields count="2">
      <queryTableField id="1" name="Esecuzione." tableColumnId="1"/>
      <queryTableField id="2" name="Risultato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5" connectionId="23" xr16:uid="{AEDB6B06-88F8-4781-9B52-E929F46C0EC5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6" connectionId="21" xr16:uid="{0321C4C7-4F22-4C5B-ACCB-E3E9CA1B48FB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7" connectionId="19" xr16:uid="{46406ADB-F79E-488A-80C7-D5429E0D7A80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i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9" connectionId="17" xr16:uid="{484D87AA-C740-4104-B094-CADF7A2A8B5D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i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0" connectionId="14" xr16:uid="{C8AEDF85-FD76-4445-9652-2E300CFA52A3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i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5" xr16:uid="{C235F1EE-44AB-4814-A5DA-70502F927D9A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3" xr16:uid="{FD636813-5F9C-459E-AC59-9CE8E39BDE04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31" xr16:uid="{B6494B5C-1323-4EC0-9D81-201E73D9C633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29" xr16:uid="{A9B1F873-BAC1-49E9-99D0-F942FD8710A3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27" xr16:uid="{0B5B7C30-9B19-45D0-8827-13CCF1F9518D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12" xr16:uid="{2A769B58-D0B8-4506-86CC-9E91273B7530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Risultato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10" xr16:uid="{BC778482-E9B8-4FA7-B215-AFA5C1262F60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8" xr16:uid="{5BD3239B-F6CA-4C72-BFF1-8C2F76DD88A3}" autoFormatId="16" applyNumberFormats="0" applyBorderFormats="0" applyFontFormats="0" applyPatternFormats="0" applyAlignmentFormats="0" applyWidthHeightFormats="0">
  <queryTableRefresh nextId="3">
    <queryTableFields count="2">
      <queryTableField id="1" name="Esecuzione" tableColumnId="1"/>
      <queryTableField id="2" name=" Risultat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037EEB-31CB-4B75-967D-47BA133CA898}" name="Tabella_50_8Core_SingleThread7" displayName="Tabella_50_8Core_SingleThread7" ref="A1:B11" tableType="queryTable" totalsRowShown="0">
  <autoFilter ref="A1:B11" xr:uid="{63037EEB-31CB-4B75-967D-47BA133CA898}"/>
  <tableColumns count="2">
    <tableColumn id="1" xr3:uid="{DFAFF29F-C9EA-4194-AAC1-2EB2321DA45E}" uniqueName="1" name="Esecuzione" queryTableFieldId="1" dataDxfId="62"/>
    <tableColumn id="2" xr3:uid="{7DD955DC-2556-40AA-B9D4-3C2149031719}" uniqueName="2" name=" Risultato" queryTableFieldId="2" dataDxfId="6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F0BCBA-8F0F-49CD-B4AC-F8D3AF840C0D}" name="Tabella_100_16Core_SingleThread25" displayName="Tabella_100_16Core_SingleThread25" ref="A58:B68" tableType="queryTable" totalsRowShown="0">
  <autoFilter ref="A58:B68" xr:uid="{88F0BCBA-8F0F-49CD-B4AC-F8D3AF840C0D}"/>
  <tableColumns count="2">
    <tableColumn id="1" xr3:uid="{B0E2EE5A-69F2-4521-9ABA-95ED5F107DE4}" uniqueName="1" name="Esecuzione" queryTableFieldId="1" dataDxfId="44"/>
    <tableColumn id="2" xr3:uid="{A435726C-BFBF-434B-A2AC-1C6174DC4534}" uniqueName="2" name=" Risultato" queryTableFieldId="2" dataDxfId="4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3FF3039-EAF2-4F45-A279-FB18EE31923A}" name="Tabella_100_16Core_MultiThread26" displayName="Tabella_100_16Core_MultiThread26" ref="D58:E68" tableType="queryTable" totalsRowShown="0">
  <autoFilter ref="D58:E68" xr:uid="{63FF3039-EAF2-4F45-A279-FB18EE31923A}"/>
  <tableColumns count="2">
    <tableColumn id="1" xr3:uid="{AF15BCA1-F60D-4A02-A4A0-82E581D3E944}" uniqueName="1" name="Esecuzione" queryTableFieldId="1" dataDxfId="42"/>
    <tableColumn id="2" xr3:uid="{1317D153-1702-47D1-9721-E694CDD29452}" uniqueName="2" name=" Risultato" queryTableFieldId="2" dataDxf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18B7107-75DA-4314-B046-E512A60AAC98}" name="Tabella_100_16Core_Affinity27" displayName="Tabella_100_16Core_Affinity27" ref="G58:H68" tableType="queryTable" totalsRowShown="0">
  <autoFilter ref="G58:H68" xr:uid="{E18B7107-75DA-4314-B046-E512A60AAC98}"/>
  <tableColumns count="2">
    <tableColumn id="1" xr3:uid="{7FA8CDC6-1041-4D6D-B2A6-3E5BA48AFE12}" uniqueName="1" name="Esecuzione" queryTableFieldId="1" dataDxfId="40"/>
    <tableColumn id="2" xr3:uid="{ABEB81B2-1DC4-447D-A432-39764906852B}" uniqueName="2" name=" Risultato" queryTableFieldId="2" dataDxfId="3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0A91D74-1369-4414-AF88-11A3ED7B1FF3}" name="Tabella_200_8Core_SingleThread32" displayName="Tabella_200_8Core_SingleThread32" ref="A77:B87" tableType="queryTable" totalsRowShown="0">
  <autoFilter ref="A77:B87" xr:uid="{D0A91D74-1369-4414-AF88-11A3ED7B1FF3}"/>
  <tableColumns count="2">
    <tableColumn id="1" xr3:uid="{886FFE12-167D-4CEC-B7EE-4F123C69346B}" uniqueName="1" name="Esecuzione." queryTableFieldId="1" dataDxfId="38"/>
    <tableColumn id="2" xr3:uid="{FD288587-09C7-4CEF-A72C-7A2340C7E641}" uniqueName="2" name="Risultato" queryTableFieldId="2" dataDxfId="3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30F8AF9-2A0B-4602-AAA8-F926EC952059}" name="Tabella_200_8Core_MultiThread33" displayName="Tabella_200_8Core_MultiThread33" ref="D77:E87" tableType="queryTable" totalsRowShown="0">
  <autoFilter ref="D77:E87" xr:uid="{630F8AF9-2A0B-4602-AAA8-F926EC952059}"/>
  <tableColumns count="2">
    <tableColumn id="1" xr3:uid="{8C185725-B357-4237-94ED-E59FCE4D605D}" uniqueName="1" name="Esecuzione" queryTableFieldId="1" dataDxfId="36"/>
    <tableColumn id="2" xr3:uid="{CE294052-12DA-4AD4-B922-C4259CDDA76D}" uniqueName="2" name=" Risultato" queryTableFieldId="2" dataDxfId="3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EDB71C5-98C1-4CCB-ACFB-11056F55C404}" name="Tabella_200_8Core_Affinity34" displayName="Tabella_200_8Core_Affinity34" ref="G77:H87" tableType="queryTable" totalsRowShown="0">
  <autoFilter ref="G77:H87" xr:uid="{0EDB71C5-98C1-4CCB-ACFB-11056F55C404}"/>
  <tableColumns count="2">
    <tableColumn id="1" xr3:uid="{D1C83BCD-FED8-420B-8BAA-6135489B9068}" uniqueName="1" name="Esecuzione" queryTableFieldId="1" dataDxfId="34"/>
    <tableColumn id="2" xr3:uid="{0D9A1BAD-A31E-47C1-B91D-2E05D4588CC6}" uniqueName="2" name=" Risultato" queryTableFieldId="2" dataDxf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8F809FF-5213-4BA8-B2AC-2F7E747760E3}" name="Tabella_200_16Core_SingleThread38" displayName="Tabella_200_16Core_SingleThread38" ref="A96:B106" tableType="queryTable" totalsRowShown="0">
  <autoFilter ref="A96:B106" xr:uid="{E8F809FF-5213-4BA8-B2AC-2F7E747760E3}"/>
  <tableColumns count="2">
    <tableColumn id="1" xr3:uid="{3330C9EC-6F44-48E6-8D26-9C06CE0333A0}" uniqueName="1" name="Esecuzione" queryTableFieldId="1" dataDxfId="32"/>
    <tableColumn id="2" xr3:uid="{26BD3DA3-C848-4F29-A6D2-5638937B7F0B}" uniqueName="2" name=" Risultati" queryTableFieldId="2" dataDxfId="3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E343E56-200A-4526-AF80-26C56AFDECEA}" name="Tabella_200_16Core_MultiThread39" displayName="Tabella_200_16Core_MultiThread39" ref="D96:E106" tableType="queryTable" totalsRowShown="0">
  <autoFilter ref="D96:E106" xr:uid="{6E343E56-200A-4526-AF80-26C56AFDECEA}"/>
  <tableColumns count="2">
    <tableColumn id="1" xr3:uid="{55C4D421-D657-4770-AF0D-7A2E82DACBE3}" uniqueName="1" name="Esecuzione" queryTableFieldId="1" dataDxfId="30"/>
    <tableColumn id="2" xr3:uid="{79B8FF11-D59E-4F28-94BA-00B59A4640B6}" uniqueName="2" name=" Risultati" queryTableFieldId="2" dataDxfId="2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35424ED-51E7-48E5-8689-22C858F0CA8C}" name="Tabella_200_16Core_Affinity41" displayName="Tabella_200_16Core_Affinity41" ref="G96:H106" tableType="queryTable" totalsRowShown="0">
  <autoFilter ref="G96:H106" xr:uid="{435424ED-51E7-48E5-8689-22C858F0CA8C}"/>
  <tableColumns count="2">
    <tableColumn id="1" xr3:uid="{5F328B54-A0F1-4F0B-A6DA-6E35065ED434}" uniqueName="1" name="Esecuzione" queryTableFieldId="1" dataDxfId="28"/>
    <tableColumn id="2" xr3:uid="{357D7851-E734-4E22-8423-6D6656699904}" uniqueName="2" name=" Risultati" queryTableFieldId="2" dataDxfId="2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733A3-8658-4748-BA87-E5976B53B85D}" name="Tabella102535" displayName="Tabella102535" ref="A2:D19" totalsRowShown="0" headerRowBorderDxfId="26">
  <autoFilter ref="A2:D19" xr:uid="{1CC733A3-8658-4748-BA87-E5976B53B85D}"/>
  <tableColumns count="4">
    <tableColumn id="1" xr3:uid="{EFB7F4E4-5249-445D-ACCE-D279335014F9}" name="SingleThread" dataDxfId="25"/>
    <tableColumn id="2" xr3:uid="{2FD773D8-EB7A-42C5-B719-FD436D856680}" name="MultiThread" dataDxfId="24"/>
    <tableColumn id="3" xr3:uid="{A3184887-2CAA-4BF5-B6E7-9B694168A030}" name="MultiCore" dataDxfId="23"/>
    <tableColumn id="4" xr3:uid="{0789381F-F0D1-482A-8CC4-3C7E4DDDE80A}" name="Ray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F0C8E5-47B7-493F-8815-50723E77B29E}" name="Tabella_50_8Core_MultiThread8" displayName="Tabella_50_8Core_MultiThread8" ref="D1:E11" tableType="queryTable" totalsRowShown="0">
  <autoFilter ref="D1:E11" xr:uid="{E7F0C8E5-47B7-493F-8815-50723E77B29E}"/>
  <tableColumns count="2">
    <tableColumn id="1" xr3:uid="{087196DF-F66F-4D5B-ADBB-FCBA039DA9A9}" uniqueName="1" name="Esecuzione" queryTableFieldId="1" dataDxfId="60"/>
    <tableColumn id="2" xr3:uid="{D36B1216-1EB1-4DCB-9891-806FF198506D}" uniqueName="2" name=" Risultato" queryTableFieldId="2" dataDxfId="5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29169-CB9B-490C-8169-B3356E82B24C}" name="Tabella1025353" displayName="Tabella1025353" ref="F2:H19" totalsRowShown="0" headerRowBorderDxfId="21">
  <autoFilter ref="F2:H19" xr:uid="{00229169-CB9B-490C-8169-B3356E82B24C}"/>
  <tableColumns count="3">
    <tableColumn id="1" xr3:uid="{C8E8362A-9E97-4739-9DA5-3723AAE9E1AF}" name="SingleThread" dataDxfId="20"/>
    <tableColumn id="2" xr3:uid="{6DD2912B-6975-496B-B8ED-4CDFF2923CEC}" name="MultiThread" dataDxfId="19"/>
    <tableColumn id="3" xr3:uid="{F065678B-243B-4B7A-ADA2-49C470EF93A5}" name="MultiCore" dataDxfId="18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41E07-E205-4BBB-8862-1F313E5C6466}" name="Tabella1025354" displayName="Tabella1025354" ref="A23:D40" totalsRowShown="0" headerRowBorderDxfId="17">
  <autoFilter ref="A23:D40" xr:uid="{83241E07-E205-4BBB-8862-1F313E5C6466}"/>
  <tableColumns count="4">
    <tableColumn id="1" xr3:uid="{2268595E-3996-45B9-BC3A-065FF5C5D3E1}" name="SingleThread" dataDxfId="16"/>
    <tableColumn id="2" xr3:uid="{BB58FF2A-93B9-4578-B254-953E3199ED7B}" name="MultiThread" dataDxfId="15"/>
    <tableColumn id="3" xr3:uid="{BE10F2CC-5A11-45E9-A627-421A7FEB0550}" name="MultiCore" dataDxfId="14"/>
    <tableColumn id="4" xr3:uid="{47BC5A4B-4B41-40F3-B55D-E2FBA105DF8E}" name="Ray" dataDxfId="1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84FC4C-EDDD-4452-97D6-3BFDCE45AF8F}" name="Tabella10253535" displayName="Tabella10253535" ref="F23:H40" totalsRowShown="0" headerRowBorderDxfId="12">
  <autoFilter ref="F23:H40" xr:uid="{F884FC4C-EDDD-4452-97D6-3BFDCE45AF8F}"/>
  <tableColumns count="3">
    <tableColumn id="1" xr3:uid="{10F07BF2-C406-4008-AFB2-AED00894992C}" name="SingleThread" dataDxfId="11"/>
    <tableColumn id="2" xr3:uid="{78575A3E-13DF-4BD0-822F-614BDEF8E0F0}" name="MultiThread" dataDxfId="10"/>
    <tableColumn id="3" xr3:uid="{EBDF0930-9BDF-43EE-815A-841E09090B94}" name="MultiCore" dataDxfId="9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D1E3F3-50B8-45C1-AA5F-32FEA77A68C0}" name="Tabella10253546" displayName="Tabella10253546" ref="A44:D61" totalsRowShown="0" headerRowBorderDxfId="8">
  <autoFilter ref="A44:D61" xr:uid="{ACD1E3F3-50B8-45C1-AA5F-32FEA77A68C0}"/>
  <tableColumns count="4">
    <tableColumn id="1" xr3:uid="{EC952CAD-948B-45B4-9399-C463124091F3}" name="SingleThread" dataDxfId="7"/>
    <tableColumn id="2" xr3:uid="{676070B9-4906-4DE4-A99A-63B4A6DC4D40}" name="MultiThread" dataDxfId="6"/>
    <tableColumn id="3" xr3:uid="{D948857C-5128-4931-8D82-88FAC33E61AC}" name="MultiCore" dataDxfId="5"/>
    <tableColumn id="4" xr3:uid="{F60FA3ED-32FB-420C-82E3-FF1982319E91}" name="Ray" dataDxfId="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78D43A-38C4-4ACD-818F-3F54CE19164A}" name="Tabella1025353510" displayName="Tabella1025353510" ref="F44:H61" totalsRowShown="0" headerRowBorderDxfId="3">
  <autoFilter ref="F44:H61" xr:uid="{8B78D43A-38C4-4ACD-818F-3F54CE19164A}"/>
  <tableColumns count="3">
    <tableColumn id="1" xr3:uid="{E5DC82FA-C485-4939-ABDA-B939D6E9830D}" name="SingleThread" dataDxfId="2"/>
    <tableColumn id="2" xr3:uid="{4A74D422-61EA-4B25-A4ED-CB4648235C38}" name="MultiThread" dataDxfId="1"/>
    <tableColumn id="3" xr3:uid="{7753DB5C-CFF1-456F-9D1A-3AAADACB04F8}" name="MultiCor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3363BD-8F0B-4D5C-813A-79BDBDF7F647}" name="Tabella_50_8Core_Affinity9" displayName="Tabella_50_8Core_Affinity9" ref="G1:H11" tableType="queryTable" totalsRowShown="0">
  <autoFilter ref="G1:H11" xr:uid="{723363BD-8F0B-4D5C-813A-79BDBDF7F647}"/>
  <tableColumns count="2">
    <tableColumn id="1" xr3:uid="{0197C6D4-5633-4FF9-9425-F0796EA08C3B}" uniqueName="1" name="Esecuzione" queryTableFieldId="1" dataDxfId="58"/>
    <tableColumn id="2" xr3:uid="{91BAC5B0-3B1A-4D55-98EC-79747BB13C9E}" uniqueName="2" name=" Risultato" queryTableFieldId="2" dataDxfId="5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793CF9D-3E03-49D3-AD16-29A33F867844}" name="Tabella_50_16Core_SingleThread13" displayName="Tabella_50_16Core_SingleThread13" ref="A20:B30" tableType="queryTable" totalsRowShown="0">
  <autoFilter ref="A20:B30" xr:uid="{A793CF9D-3E03-49D3-AD16-29A33F867844}"/>
  <tableColumns count="2">
    <tableColumn id="1" xr3:uid="{8F8FD602-CD9C-4C3F-97BF-1935512E554E}" uniqueName="1" name="Esecuzione" queryTableFieldId="1" dataDxfId="56"/>
    <tableColumn id="2" xr3:uid="{C8A28B03-792B-4F27-9CC7-8507A86B8A5D}" uniqueName="2" name=" Risultato" queryTableFieldId="2" dataDxfId="5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71896-353C-4D73-89A3-DE1FD646B745}" name="Tabella_50_16Core_MultiThread14" displayName="Tabella_50_16Core_MultiThread14" ref="D20:E30" tableType="queryTable" totalsRowShown="0">
  <autoFilter ref="D20:E30" xr:uid="{35A71896-353C-4D73-89A3-DE1FD646B745}"/>
  <tableColumns count="2">
    <tableColumn id="1" xr3:uid="{740B977A-7CAC-4A2A-B49A-FFE914BDFDA2}" uniqueName="1" name="Esecuzione" queryTableFieldId="1" dataDxfId="54"/>
    <tableColumn id="2" xr3:uid="{FFEB48AF-49AD-46B4-91ED-63BF77435CF7}" uniqueName="2" name=" Risultato" queryTableFieldId="2" dataDxfId="5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BC110B-B6DC-4823-BD82-8D78FD765374}" name="Tabella_50_16Core_Affinity15" displayName="Tabella_50_16Core_Affinity15" ref="G20:H30" tableType="queryTable" totalsRowShown="0">
  <autoFilter ref="G20:H30" xr:uid="{78BC110B-B6DC-4823-BD82-8D78FD765374}"/>
  <tableColumns count="2">
    <tableColumn id="1" xr3:uid="{BA6F3307-FCD5-4A07-B4F9-4F3C80ED11A8}" uniqueName="1" name="Esecuzione" queryTableFieldId="1" dataDxfId="52"/>
    <tableColumn id="2" xr3:uid="{5D2E16FC-33DA-45C0-8177-760CF5605A13}" uniqueName="2" name=" Risultato" queryTableFieldId="2" dataDxfId="5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CED78A9-2661-4C55-87F8-63A863AC7A8D}" name="Tabella_100_8Core_SingleThread19" displayName="Tabella_100_8Core_SingleThread19" ref="A39:B49" tableType="queryTable" totalsRowShown="0">
  <autoFilter ref="A39:B49" xr:uid="{6CED78A9-2661-4C55-87F8-63A863AC7A8D}"/>
  <tableColumns count="2">
    <tableColumn id="1" xr3:uid="{79D57F29-54CD-4EC9-B07A-6A1A201772E2}" uniqueName="1" name="Esecuzione" queryTableFieldId="1" dataDxfId="50"/>
    <tableColumn id="2" xr3:uid="{4C4B9A24-CE43-4812-8962-1320B951EEB0}" uniqueName="2" name="Risultato" queryTableFieldId="2" dataDxfId="4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F598BD-C558-4C70-A67A-E17EE3F071F9}" name="Tabella_100_8Core_MultiThread20" displayName="Tabella_100_8Core_MultiThread20" ref="D39:E49" tableType="queryTable" totalsRowShown="0">
  <autoFilter ref="D39:E49" xr:uid="{23F598BD-C558-4C70-A67A-E17EE3F071F9}"/>
  <tableColumns count="2">
    <tableColumn id="1" xr3:uid="{1E68B845-C970-4CBE-9937-CFD49F140BED}" uniqueName="1" name="Esecuzione" queryTableFieldId="1" dataDxfId="48"/>
    <tableColumn id="2" xr3:uid="{533C6075-2B15-406A-8680-E240DFEFF552}" uniqueName="2" name=" Risultato" queryTableFieldId="2" dataDxfId="4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19CDA2E-9E0E-42F8-AC91-40259279EC4C}" name="Tabella_100_8Core_Affinity21" displayName="Tabella_100_8Core_Affinity21" ref="G39:H49" tableType="queryTable" totalsRowShown="0">
  <autoFilter ref="G39:H49" xr:uid="{119CDA2E-9E0E-42F8-AC91-40259279EC4C}"/>
  <tableColumns count="2">
    <tableColumn id="1" xr3:uid="{1E273C60-17AE-4851-9B0F-7D1F99411354}" uniqueName="1" name="Esecuzione" queryTableFieldId="1" dataDxfId="46"/>
    <tableColumn id="2" xr3:uid="{456A7C78-A137-4F2B-91E7-B1F462C7E139}" uniqueName="2" name=" Risultato" queryTableFieldId="2" dataDxfId="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drawing" Target="../drawings/drawing1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F4B-052B-4DF6-A8DA-216E3EEEB089}">
  <dimension ref="A1:U112"/>
  <sheetViews>
    <sheetView topLeftCell="A73" zoomScaleNormal="100" workbookViewId="0">
      <selection activeCell="H59" sqref="H59:H68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21" x14ac:dyDescent="0.25">
      <c r="A2" t="s">
        <v>2</v>
      </c>
      <c r="B2" s="2">
        <v>1.15259289741516</v>
      </c>
      <c r="D2" t="s">
        <v>2</v>
      </c>
      <c r="E2" s="2">
        <v>1.6771423816680899</v>
      </c>
      <c r="G2" t="s">
        <v>2</v>
      </c>
      <c r="H2" s="2">
        <v>0.50332617759704501</v>
      </c>
    </row>
    <row r="3" spans="1:21" x14ac:dyDescent="0.25">
      <c r="A3" t="s">
        <v>3</v>
      </c>
      <c r="B3" s="2">
        <v>1.11141681671142</v>
      </c>
      <c r="D3" t="s">
        <v>3</v>
      </c>
      <c r="E3" s="2">
        <v>1.6677937507629299</v>
      </c>
      <c r="G3" t="s">
        <v>3</v>
      </c>
      <c r="H3" s="2">
        <v>0.48332262039184498</v>
      </c>
      <c r="U3" t="s">
        <v>15</v>
      </c>
    </row>
    <row r="4" spans="1:21" x14ac:dyDescent="0.25">
      <c r="A4" t="s">
        <v>4</v>
      </c>
      <c r="B4" s="2">
        <v>1.14798235893249</v>
      </c>
      <c r="D4" t="s">
        <v>4</v>
      </c>
      <c r="E4" s="2">
        <v>1.7171480655670099</v>
      </c>
      <c r="G4" t="s">
        <v>4</v>
      </c>
      <c r="H4" s="2">
        <v>0.502826929092407</v>
      </c>
    </row>
    <row r="5" spans="1:21" x14ac:dyDescent="0.25">
      <c r="A5" t="s">
        <v>5</v>
      </c>
      <c r="B5" s="2">
        <v>1.12254190444946</v>
      </c>
      <c r="D5" t="s">
        <v>5</v>
      </c>
      <c r="E5" s="2">
        <v>1.69804692268371</v>
      </c>
      <c r="G5" t="s">
        <v>5</v>
      </c>
      <c r="H5" s="2">
        <v>0.48608613014221103</v>
      </c>
    </row>
    <row r="6" spans="1:21" x14ac:dyDescent="0.25">
      <c r="A6" t="s">
        <v>6</v>
      </c>
      <c r="B6" s="2">
        <v>1.1476411819457999</v>
      </c>
      <c r="D6" t="s">
        <v>6</v>
      </c>
      <c r="E6" s="2">
        <v>1.7092268466949401</v>
      </c>
      <c r="G6" t="s">
        <v>6</v>
      </c>
      <c r="H6" s="2">
        <v>0.48486161231994601</v>
      </c>
    </row>
    <row r="7" spans="1:21" x14ac:dyDescent="0.25">
      <c r="A7" t="s">
        <v>7</v>
      </c>
      <c r="B7" s="2">
        <v>1.18114113807678</v>
      </c>
      <c r="D7" t="s">
        <v>7</v>
      </c>
      <c r="E7" s="2">
        <v>1.6644217967987001</v>
      </c>
      <c r="G7" t="s">
        <v>7</v>
      </c>
      <c r="H7" s="2">
        <v>0.47998499870300199</v>
      </c>
    </row>
    <row r="8" spans="1:21" x14ac:dyDescent="0.25">
      <c r="A8" t="s">
        <v>8</v>
      </c>
      <c r="B8" s="2">
        <v>1.13890600204467</v>
      </c>
      <c r="D8" t="s">
        <v>8</v>
      </c>
      <c r="E8" s="2">
        <v>1.6481411457061701</v>
      </c>
      <c r="G8" t="s">
        <v>8</v>
      </c>
      <c r="H8" s="2">
        <v>0.48354983329772899</v>
      </c>
    </row>
    <row r="9" spans="1:21" x14ac:dyDescent="0.25">
      <c r="A9" t="s">
        <v>9</v>
      </c>
      <c r="B9" s="2">
        <v>1.1307234764099099</v>
      </c>
      <c r="D9" t="s">
        <v>9</v>
      </c>
      <c r="E9" s="2">
        <v>1.7342114448547301</v>
      </c>
      <c r="G9" t="s">
        <v>9</v>
      </c>
      <c r="H9" s="2">
        <v>0.48852896690368602</v>
      </c>
    </row>
    <row r="10" spans="1:21" x14ac:dyDescent="0.25">
      <c r="A10" t="s">
        <v>10</v>
      </c>
      <c r="B10" s="2">
        <v>1.1339726448059</v>
      </c>
      <c r="D10" t="s">
        <v>10</v>
      </c>
      <c r="E10" s="2">
        <v>1.8008325099945</v>
      </c>
      <c r="G10" t="s">
        <v>10</v>
      </c>
      <c r="H10" s="2">
        <v>0.48489689826965299</v>
      </c>
    </row>
    <row r="11" spans="1:21" x14ac:dyDescent="0.25">
      <c r="A11" t="s">
        <v>11</v>
      </c>
      <c r="B11" s="2">
        <v>1.13117480278015</v>
      </c>
      <c r="D11" t="s">
        <v>11</v>
      </c>
      <c r="E11" s="2">
        <v>1.6627295017242401</v>
      </c>
      <c r="G11" t="s">
        <v>11</v>
      </c>
      <c r="H11" s="2">
        <v>0.48370480537414501</v>
      </c>
    </row>
    <row r="13" spans="1:21" x14ac:dyDescent="0.25">
      <c r="B13" t="s">
        <v>12</v>
      </c>
      <c r="E13" t="s">
        <v>13</v>
      </c>
      <c r="H13" t="s">
        <v>14</v>
      </c>
    </row>
    <row r="14" spans="1:21" x14ac:dyDescent="0.25">
      <c r="B14" s="2">
        <f>AVERAGE(Tabella_50_8Core_SingleThread7[[ Risultato]])</f>
        <v>1.1398093223571739</v>
      </c>
      <c r="C14" s="2"/>
      <c r="D14" s="2"/>
      <c r="E14" s="2">
        <f>AVERAGE(Tabella_50_8Core_MultiThread8[[ Risultato]])</f>
        <v>1.697969436645502</v>
      </c>
      <c r="F14" s="2"/>
      <c r="G14" s="2"/>
      <c r="H14" s="2">
        <f>AVERAGE(Tabella_50_8Core_Affinity9[[ Risultato]])</f>
        <v>0.48810889720916684</v>
      </c>
    </row>
    <row r="15" spans="1:21" x14ac:dyDescent="0.25">
      <c r="B15" s="2"/>
      <c r="C15" s="2"/>
      <c r="D15" s="2"/>
      <c r="E15" s="2"/>
      <c r="F15" s="2"/>
      <c r="G15" s="2"/>
      <c r="H15" s="2"/>
    </row>
    <row r="16" spans="1:21" x14ac:dyDescent="0.25">
      <c r="B16" s="2">
        <f>_xlfn.STDEV.P(Tabella_50_8Core_SingleThread7[[ Risultato]])</f>
        <v>1.8155340120173474E-2</v>
      </c>
      <c r="C16" s="2"/>
      <c r="D16" s="2"/>
      <c r="E16" s="2">
        <f>_xlfn.STDEV.P(Tabella_50_8Core_MultiThread8[[ Risultato]])</f>
        <v>4.3108402983932634E-2</v>
      </c>
      <c r="F16" s="2"/>
      <c r="G16" s="2"/>
      <c r="H16" s="2">
        <f>_xlfn.STDEV.P(Tabella_50_8Core_Affinity9[[ Risultato]])</f>
        <v>7.7614637006454615E-3</v>
      </c>
    </row>
    <row r="17" spans="1:21" x14ac:dyDescent="0.25">
      <c r="B17" s="2">
        <f>_xlfn.CONFIDENCE.T(0.5,B16,A11)</f>
        <v>4.0344843038132953E-3</v>
      </c>
      <c r="C17" s="2"/>
      <c r="D17" s="2"/>
      <c r="E17" s="2">
        <f t="shared" ref="E17" si="0">_xlfn.CONFIDENCE.T(0.5,E16,D11)</f>
        <v>9.5795602863909691E-3</v>
      </c>
      <c r="F17" s="2"/>
      <c r="G17" s="2"/>
      <c r="H17" s="2">
        <f>_xlfn.CONFIDENCE.T(0.5,H16,G11)</f>
        <v>1.7247544396084588E-3</v>
      </c>
    </row>
    <row r="20" spans="1:21" x14ac:dyDescent="0.25">
      <c r="A20" t="s">
        <v>0</v>
      </c>
      <c r="B20" t="s">
        <v>1</v>
      </c>
      <c r="D20" t="s">
        <v>0</v>
      </c>
      <c r="E20" t="s">
        <v>1</v>
      </c>
      <c r="G20" t="s">
        <v>0</v>
      </c>
      <c r="H20" t="s">
        <v>1</v>
      </c>
      <c r="U20" t="s">
        <v>16</v>
      </c>
    </row>
    <row r="21" spans="1:21" x14ac:dyDescent="0.25">
      <c r="A21" t="s">
        <v>2</v>
      </c>
      <c r="B21" s="2">
        <v>0.61225962638854903</v>
      </c>
      <c r="D21" t="s">
        <v>2</v>
      </c>
      <c r="E21" s="2">
        <v>0.87570381164550704</v>
      </c>
      <c r="G21" t="s">
        <v>2</v>
      </c>
      <c r="H21" s="2">
        <v>0.25163364410400302</v>
      </c>
    </row>
    <row r="22" spans="1:21" x14ac:dyDescent="0.25">
      <c r="A22" t="s">
        <v>3</v>
      </c>
      <c r="B22" s="2">
        <v>0.61725306510925204</v>
      </c>
      <c r="D22" t="s">
        <v>3</v>
      </c>
      <c r="E22" s="2">
        <v>0.73232102394104004</v>
      </c>
      <c r="G22" t="s">
        <v>3</v>
      </c>
      <c r="H22" s="2">
        <v>0.26548647880554199</v>
      </c>
    </row>
    <row r="23" spans="1:21" x14ac:dyDescent="0.25">
      <c r="A23" t="s">
        <v>4</v>
      </c>
      <c r="B23" s="2">
        <v>0.61724305152893</v>
      </c>
      <c r="D23" t="s">
        <v>4</v>
      </c>
      <c r="E23" s="2">
        <v>0.71370053291320801</v>
      </c>
      <c r="G23" t="s">
        <v>4</v>
      </c>
      <c r="H23" s="2">
        <v>0.27016568183898898</v>
      </c>
    </row>
    <row r="24" spans="1:21" x14ac:dyDescent="0.25">
      <c r="A24" t="s">
        <v>5</v>
      </c>
      <c r="B24" s="2">
        <v>0.60328435897827104</v>
      </c>
      <c r="D24" t="s">
        <v>5</v>
      </c>
      <c r="E24" s="2">
        <v>0.79948234558105402</v>
      </c>
      <c r="G24" t="s">
        <v>5</v>
      </c>
      <c r="H24" s="2">
        <v>0.26205801963806102</v>
      </c>
    </row>
    <row r="25" spans="1:21" x14ac:dyDescent="0.25">
      <c r="A25" t="s">
        <v>6</v>
      </c>
      <c r="B25" s="2">
        <v>0.61340188980102495</v>
      </c>
      <c r="D25" t="s">
        <v>6</v>
      </c>
      <c r="E25" s="2">
        <v>0.74373030662536599</v>
      </c>
      <c r="G25" t="s">
        <v>6</v>
      </c>
      <c r="H25" s="2">
        <v>0.26146030426025302</v>
      </c>
    </row>
    <row r="26" spans="1:21" x14ac:dyDescent="0.25">
      <c r="A26" t="s">
        <v>7</v>
      </c>
      <c r="B26" s="2">
        <v>0.61383056640625</v>
      </c>
      <c r="D26" t="s">
        <v>7</v>
      </c>
      <c r="E26" s="2">
        <v>0.75104498863220204</v>
      </c>
      <c r="G26" t="s">
        <v>7</v>
      </c>
      <c r="H26" s="2">
        <v>0.26448082923889099</v>
      </c>
    </row>
    <row r="27" spans="1:21" x14ac:dyDescent="0.25">
      <c r="A27" t="s">
        <v>8</v>
      </c>
      <c r="B27" s="2">
        <v>0.61675786972045898</v>
      </c>
      <c r="D27" t="s">
        <v>8</v>
      </c>
      <c r="E27" s="2">
        <v>0.81805801391601496</v>
      </c>
      <c r="G27" t="s">
        <v>8</v>
      </c>
      <c r="H27" s="2">
        <v>0.25637030601501398</v>
      </c>
    </row>
    <row r="28" spans="1:21" x14ac:dyDescent="0.25">
      <c r="A28" t="s">
        <v>9</v>
      </c>
      <c r="B28" s="2">
        <v>0.61852431297302202</v>
      </c>
      <c r="D28" t="s">
        <v>9</v>
      </c>
      <c r="E28" s="2">
        <v>0.86133527755737305</v>
      </c>
      <c r="G28" t="s">
        <v>9</v>
      </c>
      <c r="H28" s="2">
        <v>0.27163934707641602</v>
      </c>
    </row>
    <row r="29" spans="1:21" x14ac:dyDescent="0.25">
      <c r="A29" t="s">
        <v>10</v>
      </c>
      <c r="B29" s="2">
        <v>0.61559653282165505</v>
      </c>
      <c r="D29" t="s">
        <v>10</v>
      </c>
      <c r="E29" s="2">
        <v>0.76445388793945301</v>
      </c>
      <c r="G29" t="s">
        <v>10</v>
      </c>
      <c r="H29" s="2">
        <v>0.24487066268920801</v>
      </c>
    </row>
    <row r="30" spans="1:21" x14ac:dyDescent="0.25">
      <c r="A30" t="s">
        <v>11</v>
      </c>
      <c r="B30" s="2">
        <v>0.61320209503173795</v>
      </c>
      <c r="D30" t="s">
        <v>11</v>
      </c>
      <c r="E30" s="2">
        <v>0.72234296798705999</v>
      </c>
      <c r="G30" t="s">
        <v>11</v>
      </c>
      <c r="H30" s="2">
        <v>0.25965929031371998</v>
      </c>
    </row>
    <row r="32" spans="1:21" x14ac:dyDescent="0.25">
      <c r="B32" t="s">
        <v>12</v>
      </c>
      <c r="E32" t="s">
        <v>13</v>
      </c>
      <c r="H32" t="s">
        <v>14</v>
      </c>
    </row>
    <row r="33" spans="1:21" x14ac:dyDescent="0.25">
      <c r="B33" s="2">
        <f>AVERAGE(Tabella_50_16Core_SingleThread13[[ Risultato]])</f>
        <v>0.61413533687591515</v>
      </c>
      <c r="C33" s="2"/>
      <c r="D33" s="2"/>
      <c r="E33" s="2">
        <f>AVERAGE(Tabella_50_16Core_MultiThread14[[ Risultato]])</f>
        <v>0.77821731567382779</v>
      </c>
      <c r="F33" s="2"/>
      <c r="G33" s="2"/>
      <c r="H33" s="2">
        <f>AVERAGE(Tabella_50_16Core_Affinity15[[ Risultato]])</f>
        <v>0.26078245639800973</v>
      </c>
    </row>
    <row r="34" spans="1:21" x14ac:dyDescent="0.25">
      <c r="B34" s="2"/>
      <c r="C34" s="2"/>
      <c r="D34" s="2"/>
      <c r="E34" s="2"/>
      <c r="F34" s="2"/>
      <c r="G34" s="2"/>
      <c r="H34" s="2"/>
    </row>
    <row r="35" spans="1:21" x14ac:dyDescent="0.25">
      <c r="B35" s="2">
        <f>_xlfn.STDEV.P(Tabella_50_16Core_SingleThread13[[ Risultato]])</f>
        <v>4.1281688937492237E-3</v>
      </c>
      <c r="C35" s="2"/>
      <c r="D35" s="2"/>
      <c r="E35" s="2">
        <f>_xlfn.STDEV.P(Tabella_50_16Core_MultiThread14[[ Risultato]])</f>
        <v>5.4735403435875074E-2</v>
      </c>
      <c r="F35" s="2"/>
      <c r="G35" s="2"/>
      <c r="H35" s="2">
        <f>_xlfn.STDEV.P(Tabella_50_16Core_Affinity15[[ Risultato]])</f>
        <v>7.7551521012876063E-3</v>
      </c>
    </row>
    <row r="36" spans="1:21" x14ac:dyDescent="0.25">
      <c r="B36" s="2">
        <f>_xlfn.CONFIDENCE.T(0.5,B35,A30)</f>
        <v>9.1736274259137383E-4</v>
      </c>
      <c r="C36" s="2"/>
      <c r="D36" s="2"/>
      <c r="E36" s="2">
        <f>_xlfn.CONFIDENCE.T(0.5,E35,D30)</f>
        <v>1.2163315287029517E-2</v>
      </c>
      <c r="F36" s="2"/>
      <c r="G36" s="2"/>
      <c r="H36" s="2">
        <f>_xlfn.CONFIDENCE.T(0.5,H35,G30)</f>
        <v>1.7233518743922374E-3</v>
      </c>
    </row>
    <row r="39" spans="1:21" x14ac:dyDescent="0.25">
      <c r="A39" t="s">
        <v>0</v>
      </c>
      <c r="B39" t="s">
        <v>17</v>
      </c>
      <c r="D39" t="s">
        <v>0</v>
      </c>
      <c r="E39" t="s">
        <v>1</v>
      </c>
      <c r="G39" t="s">
        <v>0</v>
      </c>
      <c r="H39" t="s">
        <v>1</v>
      </c>
      <c r="U39" t="s">
        <v>18</v>
      </c>
    </row>
    <row r="40" spans="1:21" x14ac:dyDescent="0.25">
      <c r="A40" t="s">
        <v>2</v>
      </c>
      <c r="B40" s="2">
        <v>2.2738056182861301</v>
      </c>
      <c r="D40" t="s">
        <v>2</v>
      </c>
      <c r="E40" s="2">
        <v>3.3873093128204301</v>
      </c>
      <c r="G40" t="s">
        <v>2</v>
      </c>
      <c r="H40" s="2">
        <v>1.008056640625</v>
      </c>
    </row>
    <row r="41" spans="1:21" x14ac:dyDescent="0.25">
      <c r="A41" t="s">
        <v>3</v>
      </c>
      <c r="B41" s="2">
        <v>2.27601718902587</v>
      </c>
      <c r="D41" t="s">
        <v>3</v>
      </c>
      <c r="E41" s="2">
        <v>3.2629981040954501</v>
      </c>
      <c r="G41" t="s">
        <v>3</v>
      </c>
      <c r="H41" s="2">
        <v>1.05796718597412</v>
      </c>
    </row>
    <row r="42" spans="1:21" x14ac:dyDescent="0.25">
      <c r="A42" t="s">
        <v>4</v>
      </c>
      <c r="B42" s="2">
        <v>2.2880079746246298</v>
      </c>
      <c r="D42" t="s">
        <v>4</v>
      </c>
      <c r="E42" s="2">
        <v>3.2497055530547998</v>
      </c>
      <c r="G42" t="s">
        <v>4</v>
      </c>
      <c r="H42" s="2">
        <v>0.99430394172668402</v>
      </c>
    </row>
    <row r="43" spans="1:21" x14ac:dyDescent="0.25">
      <c r="A43" t="s">
        <v>5</v>
      </c>
      <c r="B43" s="2">
        <v>2.29278063774108</v>
      </c>
      <c r="D43" t="s">
        <v>5</v>
      </c>
      <c r="E43" s="2">
        <v>3.4817404747009202</v>
      </c>
      <c r="G43" t="s">
        <v>5</v>
      </c>
      <c r="H43" s="2">
        <v>1.0176072120666499</v>
      </c>
    </row>
    <row r="44" spans="1:21" x14ac:dyDescent="0.25">
      <c r="A44" t="s">
        <v>6</v>
      </c>
      <c r="B44" s="2">
        <v>2.2987108230590798</v>
      </c>
      <c r="D44" t="s">
        <v>6</v>
      </c>
      <c r="E44" s="2">
        <v>3.2965703010559002</v>
      </c>
      <c r="G44" t="s">
        <v>6</v>
      </c>
      <c r="H44" s="2">
        <v>1.0277559757232599</v>
      </c>
    </row>
    <row r="45" spans="1:21" x14ac:dyDescent="0.25">
      <c r="A45" t="s">
        <v>7</v>
      </c>
      <c r="B45" s="2">
        <v>2.3038296699523899</v>
      </c>
      <c r="D45" t="s">
        <v>7</v>
      </c>
      <c r="E45" s="2">
        <v>3.4732284545898402</v>
      </c>
      <c r="G45" t="s">
        <v>7</v>
      </c>
      <c r="H45" s="2">
        <v>1.00883293151855</v>
      </c>
    </row>
    <row r="46" spans="1:21" x14ac:dyDescent="0.25">
      <c r="A46" t="s">
        <v>8</v>
      </c>
      <c r="B46" s="2">
        <v>2.2476310729980402</v>
      </c>
      <c r="D46" t="s">
        <v>8</v>
      </c>
      <c r="E46" s="2">
        <v>3.4037086963653498</v>
      </c>
      <c r="G46" t="s">
        <v>8</v>
      </c>
      <c r="H46" s="2">
        <v>1.04468441009521</v>
      </c>
    </row>
    <row r="47" spans="1:21" x14ac:dyDescent="0.25">
      <c r="A47" t="s">
        <v>9</v>
      </c>
      <c r="B47" s="2">
        <v>2.2617928981781001</v>
      </c>
      <c r="D47" t="s">
        <v>9</v>
      </c>
      <c r="E47" s="2">
        <v>3.4123463630676198</v>
      </c>
      <c r="G47" t="s">
        <v>9</v>
      </c>
      <c r="H47" s="2">
        <v>1.0241615772247299</v>
      </c>
    </row>
    <row r="48" spans="1:21" x14ac:dyDescent="0.25">
      <c r="A48" t="s">
        <v>10</v>
      </c>
      <c r="B48" s="2">
        <v>2.2626864910125701</v>
      </c>
      <c r="D48" t="s">
        <v>10</v>
      </c>
      <c r="E48" s="2">
        <v>3.3996210098266602</v>
      </c>
      <c r="G48" t="s">
        <v>10</v>
      </c>
      <c r="H48" s="2">
        <v>1.0020017623901301</v>
      </c>
    </row>
    <row r="49" spans="1:21" x14ac:dyDescent="0.25">
      <c r="A49" t="s">
        <v>11</v>
      </c>
      <c r="B49" s="2">
        <v>2.2561440467834402</v>
      </c>
      <c r="D49" t="s">
        <v>11</v>
      </c>
      <c r="E49" s="2">
        <v>3.3799414634704501</v>
      </c>
      <c r="G49" t="s">
        <v>11</v>
      </c>
      <c r="H49" s="2">
        <v>1.00044322013854</v>
      </c>
    </row>
    <row r="51" spans="1:21" x14ac:dyDescent="0.25">
      <c r="B51" t="s">
        <v>12</v>
      </c>
      <c r="E51" t="s">
        <v>13</v>
      </c>
      <c r="H51" t="s">
        <v>14</v>
      </c>
    </row>
    <row r="52" spans="1:21" x14ac:dyDescent="0.25">
      <c r="B52" s="2">
        <f>AVERAGE(B40:B49)</f>
        <v>2.276140642166133</v>
      </c>
      <c r="C52" s="2"/>
      <c r="D52" s="2"/>
      <c r="E52" s="2">
        <f>AVERAGE(E40:E49)</f>
        <v>3.374716973304742</v>
      </c>
      <c r="F52" s="2"/>
      <c r="G52" s="2"/>
      <c r="H52" s="2">
        <f t="shared" ref="H52" si="1">AVERAGE(H40:H49)</f>
        <v>1.0185814857482876</v>
      </c>
    </row>
    <row r="54" spans="1:21" x14ac:dyDescent="0.25">
      <c r="B54" s="2">
        <f>_xlfn.STDEV.P(B40:B49)</f>
        <v>1.8162646384157981E-2</v>
      </c>
      <c r="C54" s="2"/>
      <c r="D54" s="2"/>
      <c r="E54" s="2">
        <f t="shared" ref="E54:H54" si="2">_xlfn.STDEV.P(E40:E49)</f>
        <v>7.644407723098301E-2</v>
      </c>
      <c r="F54" s="2"/>
      <c r="G54" s="2"/>
      <c r="H54" s="2">
        <f t="shared" si="2"/>
        <v>1.9359606561746959E-2</v>
      </c>
    </row>
    <row r="55" spans="1:21" x14ac:dyDescent="0.25">
      <c r="B55" s="2">
        <f>_xlfn.CONFIDENCE.T(0.5,B54,10)</f>
        <v>4.0361079036560906E-3</v>
      </c>
      <c r="C55" s="2"/>
      <c r="D55" s="2"/>
      <c r="E55" s="2">
        <f t="shared" ref="E55:H55" si="3">_xlfn.CONFIDENCE.T(0.5,E54,10)</f>
        <v>1.698742230475743E-2</v>
      </c>
      <c r="F55" s="2"/>
      <c r="G55" s="2"/>
      <c r="H55" s="2">
        <f t="shared" si="3"/>
        <v>4.3020966990632552E-3</v>
      </c>
    </row>
    <row r="58" spans="1:21" x14ac:dyDescent="0.25">
      <c r="A58" t="s">
        <v>0</v>
      </c>
      <c r="B58" t="s">
        <v>1</v>
      </c>
      <c r="D58" t="s">
        <v>0</v>
      </c>
      <c r="E58" t="s">
        <v>1</v>
      </c>
      <c r="G58" t="s">
        <v>0</v>
      </c>
      <c r="H58" t="s">
        <v>1</v>
      </c>
      <c r="U58" t="s">
        <v>19</v>
      </c>
    </row>
    <row r="59" spans="1:21" x14ac:dyDescent="0.25">
      <c r="A59" t="s">
        <v>2</v>
      </c>
      <c r="B59" s="1">
        <v>1.2262051105499201</v>
      </c>
      <c r="D59" t="s">
        <v>2</v>
      </c>
      <c r="E59" s="2">
        <v>1.7087147235870299</v>
      </c>
      <c r="G59" t="s">
        <v>2</v>
      </c>
      <c r="H59" s="2">
        <v>0.53214216232299805</v>
      </c>
    </row>
    <row r="60" spans="1:21" x14ac:dyDescent="0.25">
      <c r="A60" t="s">
        <v>3</v>
      </c>
      <c r="B60" s="1">
        <v>1.2190682888030999</v>
      </c>
      <c r="D60" t="s">
        <v>3</v>
      </c>
      <c r="E60" s="2">
        <v>1.62789750099182</v>
      </c>
      <c r="G60" t="s">
        <v>3</v>
      </c>
      <c r="H60" s="2">
        <v>0.51894450187683105</v>
      </c>
    </row>
    <row r="61" spans="1:21" x14ac:dyDescent="0.25">
      <c r="A61" t="s">
        <v>4</v>
      </c>
      <c r="B61" s="1">
        <v>1.21384525299072</v>
      </c>
      <c r="D61" t="s">
        <v>4</v>
      </c>
      <c r="E61" s="2">
        <v>1.54455518722534</v>
      </c>
      <c r="G61" t="s">
        <v>4</v>
      </c>
      <c r="H61" s="2">
        <v>0.51428794860839799</v>
      </c>
    </row>
    <row r="62" spans="1:21" x14ac:dyDescent="0.25">
      <c r="A62" t="s">
        <v>5</v>
      </c>
      <c r="B62" s="1">
        <v>1.22753953933715</v>
      </c>
      <c r="D62" t="s">
        <v>5</v>
      </c>
      <c r="E62" s="2">
        <v>1.5984845161437899</v>
      </c>
      <c r="G62" t="s">
        <v>5</v>
      </c>
      <c r="H62" s="2">
        <v>0.51549577713012695</v>
      </c>
    </row>
    <row r="63" spans="1:21" x14ac:dyDescent="0.25">
      <c r="A63" t="s">
        <v>6</v>
      </c>
      <c r="B63" s="1">
        <v>1.2436821460723799</v>
      </c>
      <c r="D63" t="s">
        <v>6</v>
      </c>
      <c r="E63" s="2">
        <v>1.5132076740264799</v>
      </c>
      <c r="G63" t="s">
        <v>6</v>
      </c>
      <c r="H63" s="2">
        <v>0.535769462585449</v>
      </c>
    </row>
    <row r="64" spans="1:21" x14ac:dyDescent="0.25">
      <c r="A64" t="s">
        <v>7</v>
      </c>
      <c r="B64" s="1">
        <v>1.23283267021179</v>
      </c>
      <c r="D64" t="s">
        <v>7</v>
      </c>
      <c r="E64" s="2">
        <v>1.6861364841461099</v>
      </c>
      <c r="G64" t="s">
        <v>7</v>
      </c>
      <c r="H64" s="2">
        <v>0.53859591484069802</v>
      </c>
    </row>
    <row r="65" spans="1:21" x14ac:dyDescent="0.25">
      <c r="A65" t="s">
        <v>8</v>
      </c>
      <c r="B65" s="1">
        <v>1.2298614978790201</v>
      </c>
      <c r="D65" t="s">
        <v>8</v>
      </c>
      <c r="E65" s="2">
        <v>1.6588332653045601</v>
      </c>
      <c r="G65" t="s">
        <v>8</v>
      </c>
      <c r="H65" s="2">
        <v>0.51367545127868597</v>
      </c>
    </row>
    <row r="66" spans="1:21" x14ac:dyDescent="0.25">
      <c r="A66" t="s">
        <v>9</v>
      </c>
      <c r="B66" s="1">
        <v>1.2339506149291899</v>
      </c>
      <c r="D66" t="s">
        <v>9</v>
      </c>
      <c r="E66" s="2">
        <v>1.81279492378234</v>
      </c>
      <c r="G66" t="s">
        <v>9</v>
      </c>
      <c r="H66" s="2">
        <v>0.53040885925292902</v>
      </c>
    </row>
    <row r="67" spans="1:21" x14ac:dyDescent="0.25">
      <c r="A67" t="s">
        <v>10</v>
      </c>
      <c r="B67" s="1">
        <v>1.23874759674072</v>
      </c>
      <c r="D67" t="s">
        <v>10</v>
      </c>
      <c r="E67" s="2">
        <v>1.65522408485412</v>
      </c>
      <c r="G67" t="s">
        <v>10</v>
      </c>
      <c r="H67" s="2">
        <v>0.52113366127014105</v>
      </c>
    </row>
    <row r="68" spans="1:21" x14ac:dyDescent="0.25">
      <c r="A68" t="s">
        <v>11</v>
      </c>
      <c r="B68" s="1">
        <v>1.21202564239501</v>
      </c>
      <c r="D68" t="s">
        <v>11</v>
      </c>
      <c r="E68" s="2">
        <v>1.7040646076202299</v>
      </c>
      <c r="G68" t="s">
        <v>11</v>
      </c>
      <c r="H68" s="2">
        <v>0.54768610000610296</v>
      </c>
    </row>
    <row r="70" spans="1:21" x14ac:dyDescent="0.25">
      <c r="B70" t="s">
        <v>12</v>
      </c>
      <c r="E70" t="s">
        <v>13</v>
      </c>
      <c r="H70" t="s">
        <v>14</v>
      </c>
    </row>
    <row r="71" spans="1:21" x14ac:dyDescent="0.25">
      <c r="B71" s="2">
        <f>AVERAGE(B59:B68)</f>
        <v>1.2277758359909003</v>
      </c>
      <c r="C71" s="2"/>
      <c r="D71" s="2"/>
      <c r="E71" s="2">
        <f>AVERAGE(E59:E68)</f>
        <v>1.6509912967681821</v>
      </c>
      <c r="F71" s="2"/>
      <c r="G71" s="2"/>
      <c r="H71" s="2">
        <f t="shared" ref="H71" si="4">AVERAGE(H59:H68)</f>
        <v>0.526813983917236</v>
      </c>
    </row>
    <row r="72" spans="1:21" x14ac:dyDescent="0.25">
      <c r="B72" s="2"/>
      <c r="C72" s="2"/>
      <c r="D72" s="2"/>
      <c r="E72" s="2"/>
      <c r="F72" s="2"/>
      <c r="G72" s="2"/>
      <c r="H72" s="2"/>
    </row>
    <row r="73" spans="1:21" x14ac:dyDescent="0.25">
      <c r="B73" s="2">
        <f>_xlfn.STDEV.P(B59:B68)</f>
        <v>9.807720533975002E-3</v>
      </c>
      <c r="C73" s="2"/>
      <c r="D73" s="2"/>
      <c r="E73" s="2">
        <f t="shared" ref="E73" si="5">_xlfn.STDEV.P(E59:E68)</f>
        <v>8.2004291796297646E-2</v>
      </c>
      <c r="F73" s="2"/>
      <c r="G73" s="2"/>
      <c r="H73" s="2">
        <f t="shared" ref="H73" si="6">_xlfn.STDEV.P(H59:H68)</f>
        <v>1.1170459062095919E-2</v>
      </c>
    </row>
    <row r="74" spans="1:21" x14ac:dyDescent="0.25">
      <c r="B74" s="2">
        <f>_xlfn.CONFIDENCE.T(0.5,B73,10)</f>
        <v>2.1794741540832898E-3</v>
      </c>
      <c r="C74" s="2"/>
      <c r="D74" s="2"/>
      <c r="E74" s="2">
        <f t="shared" ref="E74" si="7">_xlfn.CONFIDENCE.T(0.5,E73,10)</f>
        <v>1.822301460107964E-2</v>
      </c>
      <c r="F74" s="2"/>
      <c r="G74" s="2"/>
      <c r="H74" s="2">
        <f t="shared" ref="H74" si="8">_xlfn.CONFIDENCE.T(0.5,H73,10)</f>
        <v>2.4823022567524531E-3</v>
      </c>
    </row>
    <row r="77" spans="1:21" x14ac:dyDescent="0.25">
      <c r="A77" t="s">
        <v>20</v>
      </c>
      <c r="B77" t="s">
        <v>17</v>
      </c>
      <c r="D77" t="s">
        <v>0</v>
      </c>
      <c r="E77" t="s">
        <v>1</v>
      </c>
      <c r="G77" t="s">
        <v>0</v>
      </c>
      <c r="H77" t="s">
        <v>1</v>
      </c>
      <c r="U77" t="s">
        <v>31</v>
      </c>
    </row>
    <row r="78" spans="1:21" x14ac:dyDescent="0.25">
      <c r="A78" t="s">
        <v>21</v>
      </c>
      <c r="B78" s="2">
        <v>3.4441688060760498</v>
      </c>
      <c r="D78" t="s">
        <v>2</v>
      </c>
      <c r="E78" s="2">
        <v>6.6443583965301496</v>
      </c>
      <c r="G78" t="s">
        <v>2</v>
      </c>
      <c r="H78" s="2">
        <v>2.3510534763336102</v>
      </c>
    </row>
    <row r="79" spans="1:21" x14ac:dyDescent="0.25">
      <c r="A79" t="s">
        <v>22</v>
      </c>
      <c r="B79" s="2">
        <v>3.33347344398498</v>
      </c>
      <c r="D79" t="s">
        <v>3</v>
      </c>
      <c r="E79" s="2">
        <v>6.5983161926269496</v>
      </c>
      <c r="G79" t="s">
        <v>3</v>
      </c>
      <c r="H79" s="2">
        <v>2.2334954738616899</v>
      </c>
    </row>
    <row r="80" spans="1:21" x14ac:dyDescent="0.25">
      <c r="A80" t="s">
        <v>23</v>
      </c>
      <c r="B80" s="2">
        <v>3.3885474205017001</v>
      </c>
      <c r="D80" t="s">
        <v>4</v>
      </c>
      <c r="E80" s="2">
        <v>6.5426232814788801</v>
      </c>
      <c r="G80" t="s">
        <v>4</v>
      </c>
      <c r="H80" s="2">
        <v>2.2359960079193102</v>
      </c>
    </row>
    <row r="81" spans="1:21" x14ac:dyDescent="0.25">
      <c r="A81" t="s">
        <v>24</v>
      </c>
      <c r="B81" s="2">
        <v>3.3434681892395002</v>
      </c>
      <c r="D81" t="s">
        <v>5</v>
      </c>
      <c r="E81" s="2">
        <v>6.7653222084045401</v>
      </c>
      <c r="G81" t="s">
        <v>5</v>
      </c>
      <c r="H81" s="2">
        <v>2.07723069190979</v>
      </c>
    </row>
    <row r="82" spans="1:21" x14ac:dyDescent="0.25">
      <c r="A82" t="s">
        <v>25</v>
      </c>
      <c r="B82" s="2">
        <v>3.3910617828369101</v>
      </c>
      <c r="D82" t="s">
        <v>6</v>
      </c>
      <c r="E82" s="2">
        <v>6.8175561428069997</v>
      </c>
      <c r="G82" t="s">
        <v>6</v>
      </c>
      <c r="H82" s="2">
        <v>2.07471323013305</v>
      </c>
    </row>
    <row r="83" spans="1:21" x14ac:dyDescent="0.25">
      <c r="A83" t="s">
        <v>26</v>
      </c>
      <c r="B83" s="2">
        <v>3.41871762275695</v>
      </c>
      <c r="D83" t="s">
        <v>7</v>
      </c>
      <c r="E83" s="2">
        <v>6.7444891929626403</v>
      </c>
      <c r="G83" t="s">
        <v>7</v>
      </c>
      <c r="H83" s="2">
        <v>2.1794266700744598</v>
      </c>
    </row>
    <row r="84" spans="1:21" x14ac:dyDescent="0.25">
      <c r="A84" t="s">
        <v>27</v>
      </c>
      <c r="B84" s="2">
        <v>4.7233965396881104</v>
      </c>
      <c r="D84" t="s">
        <v>8</v>
      </c>
      <c r="E84" s="2">
        <v>6.6071636676788303</v>
      </c>
      <c r="G84" t="s">
        <v>8</v>
      </c>
      <c r="H84" s="2">
        <v>2.1917862892150799</v>
      </c>
    </row>
    <row r="85" spans="1:21" x14ac:dyDescent="0.25">
      <c r="A85" t="s">
        <v>28</v>
      </c>
      <c r="B85" s="2">
        <v>4.5078752040863002</v>
      </c>
      <c r="D85" t="s">
        <v>9</v>
      </c>
      <c r="E85" s="2">
        <v>6.64658451080322</v>
      </c>
      <c r="G85" t="s">
        <v>9</v>
      </c>
      <c r="H85" s="2">
        <v>2.05907082557678</v>
      </c>
    </row>
    <row r="86" spans="1:21" x14ac:dyDescent="0.25">
      <c r="A86" t="s">
        <v>29</v>
      </c>
      <c r="B86" s="2">
        <v>3.3306169509887602</v>
      </c>
      <c r="D86" t="s">
        <v>10</v>
      </c>
      <c r="E86" s="2">
        <v>6.6319317817687899</v>
      </c>
      <c r="G86" t="s">
        <v>10</v>
      </c>
      <c r="H86" s="2">
        <v>2.1163380146026598</v>
      </c>
    </row>
    <row r="87" spans="1:21" x14ac:dyDescent="0.25">
      <c r="A87" t="s">
        <v>30</v>
      </c>
      <c r="B87" s="2">
        <v>3.4137995243072501</v>
      </c>
      <c r="D87" t="s">
        <v>11</v>
      </c>
      <c r="E87" s="2">
        <v>6.5743608474731401</v>
      </c>
      <c r="G87" t="s">
        <v>11</v>
      </c>
      <c r="H87" s="2">
        <v>2.15429615974426</v>
      </c>
    </row>
    <row r="89" spans="1:21" x14ac:dyDescent="0.25">
      <c r="B89" t="s">
        <v>12</v>
      </c>
      <c r="E89" t="s">
        <v>13</v>
      </c>
      <c r="H89" t="s">
        <v>14</v>
      </c>
    </row>
    <row r="90" spans="1:21" x14ac:dyDescent="0.25">
      <c r="B90" s="2">
        <f>AVERAGE(B78:B87)</f>
        <v>3.6295125484466508</v>
      </c>
      <c r="E90" s="2">
        <f>AVERAGE(E78:E87)</f>
        <v>6.6572706222534155</v>
      </c>
      <c r="H90" s="2">
        <f>AVERAGE(H78:H87)</f>
        <v>2.167340683937069</v>
      </c>
    </row>
    <row r="92" spans="1:21" x14ac:dyDescent="0.25">
      <c r="B92" s="2">
        <f>_xlfn.STDEV.P(B78:B87)</f>
        <v>0.49670354527850197</v>
      </c>
      <c r="C92" s="2"/>
      <c r="D92" s="2"/>
      <c r="E92" s="2">
        <f t="shared" ref="E92" si="9">_xlfn.STDEV.P(E78:E87)</f>
        <v>8.4794470930442886E-2</v>
      </c>
      <c r="F92" s="2"/>
      <c r="G92" s="2"/>
      <c r="H92" s="2">
        <f t="shared" ref="H92" si="10">_xlfn.STDEV.P(H78:H87)</f>
        <v>8.6473989436659057E-2</v>
      </c>
    </row>
    <row r="93" spans="1:21" x14ac:dyDescent="0.25">
      <c r="B93" s="2">
        <f>_xlfn.CONFIDENCE.T(0.5,B92,10)</f>
        <v>0.11037758829138283</v>
      </c>
      <c r="C93" s="2"/>
      <c r="D93" s="2"/>
      <c r="E93" s="2">
        <f t="shared" ref="E93" si="11">_xlfn.CONFIDENCE.T(0.5,E92,10)</f>
        <v>1.8843048918642667E-2</v>
      </c>
      <c r="F93" s="2"/>
      <c r="G93" s="2"/>
      <c r="H93" s="2">
        <f t="shared" ref="H93" si="12">_xlfn.CONFIDENCE.T(0.5,H92,10)</f>
        <v>1.9216271948695619E-2</v>
      </c>
    </row>
    <row r="96" spans="1:21" x14ac:dyDescent="0.25">
      <c r="A96" t="s">
        <v>0</v>
      </c>
      <c r="B96" t="s">
        <v>32</v>
      </c>
      <c r="D96" t="s">
        <v>0</v>
      </c>
      <c r="E96" t="s">
        <v>32</v>
      </c>
      <c r="G96" t="s">
        <v>0</v>
      </c>
      <c r="H96" t="s">
        <v>32</v>
      </c>
      <c r="U96" t="s">
        <v>33</v>
      </c>
    </row>
    <row r="97" spans="1:8" x14ac:dyDescent="0.25">
      <c r="A97" t="s">
        <v>2</v>
      </c>
      <c r="B97" s="2">
        <v>2.4864017963409402</v>
      </c>
      <c r="D97" t="s">
        <v>2</v>
      </c>
      <c r="E97" s="2">
        <v>3.5181515216827299</v>
      </c>
      <c r="G97" t="s">
        <v>2</v>
      </c>
      <c r="H97" s="2">
        <v>1.10712337493896</v>
      </c>
    </row>
    <row r="98" spans="1:8" x14ac:dyDescent="0.25">
      <c r="A98" t="s">
        <v>3</v>
      </c>
      <c r="B98" s="2">
        <v>2.4876148700714098</v>
      </c>
      <c r="D98" t="s">
        <v>3</v>
      </c>
      <c r="E98" s="2">
        <v>3.4515297412872301</v>
      </c>
      <c r="G98" t="s">
        <v>3</v>
      </c>
      <c r="H98" s="2">
        <v>1.1555600166320801</v>
      </c>
    </row>
    <row r="99" spans="1:8" x14ac:dyDescent="0.25">
      <c r="A99" t="s">
        <v>4</v>
      </c>
      <c r="B99" s="2">
        <v>2.4597916603088299</v>
      </c>
      <c r="D99" t="s">
        <v>4</v>
      </c>
      <c r="E99" s="2">
        <v>3.5919110774993799</v>
      </c>
      <c r="G99" t="s">
        <v>4</v>
      </c>
      <c r="H99" s="2">
        <v>1.11409664154052</v>
      </c>
    </row>
    <row r="100" spans="1:8" x14ac:dyDescent="0.25">
      <c r="A100" t="s">
        <v>5</v>
      </c>
      <c r="B100" s="2">
        <v>2.4706828594207701</v>
      </c>
      <c r="D100" t="s">
        <v>5</v>
      </c>
      <c r="E100" s="2">
        <v>3.1337034702300999</v>
      </c>
      <c r="G100" t="s">
        <v>5</v>
      </c>
      <c r="H100" s="2">
        <v>1.13878321647644</v>
      </c>
    </row>
    <row r="101" spans="1:8" x14ac:dyDescent="0.25">
      <c r="A101" t="s">
        <v>6</v>
      </c>
      <c r="B101" s="2">
        <v>2.44629478454589</v>
      </c>
      <c r="D101" t="s">
        <v>6</v>
      </c>
      <c r="E101" s="2">
        <v>3.44145512580871</v>
      </c>
      <c r="G101" t="s">
        <v>6</v>
      </c>
      <c r="H101" s="2">
        <v>1.1021592617034901</v>
      </c>
    </row>
    <row r="102" spans="1:8" x14ac:dyDescent="0.25">
      <c r="A102" t="s">
        <v>7</v>
      </c>
      <c r="B102" s="2">
        <v>2.4123642444610498</v>
      </c>
      <c r="D102" t="s">
        <v>7</v>
      </c>
      <c r="E102" s="2">
        <v>3.5445058345794598</v>
      </c>
      <c r="G102" t="s">
        <v>7</v>
      </c>
      <c r="H102" s="2">
        <v>1.14437103271484</v>
      </c>
    </row>
    <row r="103" spans="1:8" x14ac:dyDescent="0.25">
      <c r="A103" t="s">
        <v>8</v>
      </c>
      <c r="B103" s="2">
        <v>2.4472784996032702</v>
      </c>
      <c r="D103" t="s">
        <v>8</v>
      </c>
      <c r="E103" s="2">
        <v>3.3859760761260902</v>
      </c>
      <c r="G103" t="s">
        <v>8</v>
      </c>
      <c r="H103" s="2">
        <v>1.1315846443176201</v>
      </c>
    </row>
    <row r="104" spans="1:8" x14ac:dyDescent="0.25">
      <c r="A104" t="s">
        <v>9</v>
      </c>
      <c r="B104" s="2">
        <v>2.44155550003051</v>
      </c>
      <c r="D104" t="s">
        <v>9</v>
      </c>
      <c r="E104" s="2">
        <v>3.4297862052917401</v>
      </c>
      <c r="G104" t="s">
        <v>9</v>
      </c>
      <c r="H104" s="2">
        <v>1.12477850914001</v>
      </c>
    </row>
    <row r="105" spans="1:8" x14ac:dyDescent="0.25">
      <c r="A105" t="s">
        <v>10</v>
      </c>
      <c r="B105" s="2">
        <v>2.4577357769012398</v>
      </c>
      <c r="D105" t="s">
        <v>10</v>
      </c>
      <c r="E105" s="2">
        <v>3.4843432903289702</v>
      </c>
      <c r="G105" t="s">
        <v>10</v>
      </c>
      <c r="H105" s="2">
        <v>1.1549613475799501</v>
      </c>
    </row>
    <row r="106" spans="1:8" x14ac:dyDescent="0.25">
      <c r="A106" t="s">
        <v>11</v>
      </c>
      <c r="B106" s="2">
        <v>2.4806339740753098</v>
      </c>
      <c r="D106" t="s">
        <v>11</v>
      </c>
      <c r="E106" s="2">
        <v>3.2594473361968901</v>
      </c>
      <c r="G106" t="s">
        <v>11</v>
      </c>
      <c r="H106" s="2">
        <v>1.1270110607147199</v>
      </c>
    </row>
    <row r="108" spans="1:8" x14ac:dyDescent="0.25">
      <c r="B108" t="s">
        <v>12</v>
      </c>
      <c r="E108" t="s">
        <v>13</v>
      </c>
      <c r="H108" t="s">
        <v>14</v>
      </c>
    </row>
    <row r="109" spans="1:8" x14ac:dyDescent="0.25">
      <c r="B109" s="2">
        <f>AVERAGE(B97:B106)</f>
        <v>2.459035396575922</v>
      </c>
      <c r="E109" s="2">
        <f>AVERAGE(E97:E106)</f>
        <v>3.4240809679031301</v>
      </c>
      <c r="H109" s="2">
        <f>AVERAGE(H97:H106)</f>
        <v>1.1300429105758631</v>
      </c>
    </row>
    <row r="111" spans="1:8" x14ac:dyDescent="0.25">
      <c r="B111" s="2">
        <f>_xlfn.STDEV.P(B97:B106)</f>
        <v>2.2258526619080118E-2</v>
      </c>
      <c r="C111" s="2"/>
      <c r="D111" s="2"/>
      <c r="E111" s="2">
        <f t="shared" ref="E111" si="13">_xlfn.STDEV.P(E97:E106)</f>
        <v>0.13004347875672737</v>
      </c>
      <c r="F111" s="2"/>
      <c r="G111" s="2"/>
      <c r="H111" s="2">
        <f>_xlfn.STDEV.P(H97:H106)</f>
        <v>1.7748545571007711E-2</v>
      </c>
    </row>
    <row r="112" spans="1:8" x14ac:dyDescent="0.25">
      <c r="B112" s="2">
        <f>_xlfn.CONFIDENCE.T(0.5,B111,10)</f>
        <v>4.94629545226229E-3</v>
      </c>
      <c r="C112" s="2"/>
      <c r="D112" s="2"/>
      <c r="E112" s="2">
        <f t="shared" ref="E112" si="14">_xlfn.CONFIDENCE.T(0.5,E111,10)</f>
        <v>2.8898294958094192E-2</v>
      </c>
      <c r="F112" s="2"/>
      <c r="G112" s="2"/>
      <c r="H112" s="2">
        <f t="shared" ref="H112" si="15">_xlfn.CONFIDENCE.T(0.5,H111,10)</f>
        <v>3.944086315528712E-3</v>
      </c>
    </row>
  </sheetData>
  <pageMargins left="0.7" right="0.7" top="0.75" bottom="0.75" header="0.3" footer="0.3"/>
  <pageSetup paperSize="9" orientation="portrait" horizontalDpi="360" verticalDpi="360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0DD5-38FF-44E7-9211-F0DECF3C11DA}">
  <dimension ref="A1:X61"/>
  <sheetViews>
    <sheetView tabSelected="1" zoomScale="90" zoomScaleNormal="90" workbookViewId="0">
      <selection activeCell="J58" sqref="J58:N61"/>
    </sheetView>
  </sheetViews>
  <sheetFormatPr defaultRowHeight="15" x14ac:dyDescent="0.25"/>
  <cols>
    <col min="1" max="1" width="28.85546875" customWidth="1"/>
    <col min="2" max="2" width="27.42578125" customWidth="1"/>
    <col min="3" max="3" width="29.5703125" customWidth="1"/>
    <col min="4" max="4" width="28.5703125" customWidth="1"/>
    <col min="6" max="6" width="28.85546875" customWidth="1"/>
    <col min="7" max="7" width="30.140625" customWidth="1"/>
    <col min="8" max="8" width="29" customWidth="1"/>
    <col min="9" max="9" width="10.42578125" customWidth="1"/>
    <col min="12" max="12" width="14.28515625" customWidth="1"/>
  </cols>
  <sheetData>
    <row r="1" spans="1:9" x14ac:dyDescent="0.25">
      <c r="A1" s="3"/>
      <c r="B1" s="4" t="s">
        <v>39</v>
      </c>
      <c r="C1" s="4"/>
      <c r="D1" s="5"/>
      <c r="F1" s="3"/>
      <c r="G1" s="15" t="s">
        <v>40</v>
      </c>
      <c r="H1" s="14"/>
      <c r="I1" s="13"/>
    </row>
    <row r="2" spans="1:9" x14ac:dyDescent="0.25">
      <c r="A2" s="6" t="s">
        <v>12</v>
      </c>
      <c r="B2" s="6" t="s">
        <v>13</v>
      </c>
      <c r="C2" s="6" t="s">
        <v>14</v>
      </c>
      <c r="D2" s="7" t="s">
        <v>37</v>
      </c>
      <c r="F2" s="6" t="s">
        <v>12</v>
      </c>
      <c r="G2" s="6" t="s">
        <v>13</v>
      </c>
      <c r="H2" s="6" t="s">
        <v>14</v>
      </c>
    </row>
    <row r="3" spans="1:9" x14ac:dyDescent="0.25">
      <c r="A3" s="10" t="s">
        <v>38</v>
      </c>
      <c r="B3" s="10" t="s">
        <v>38</v>
      </c>
      <c r="C3" s="10" t="s">
        <v>38</v>
      </c>
      <c r="D3" s="10" t="s">
        <v>38</v>
      </c>
      <c r="F3" s="10" t="s">
        <v>38</v>
      </c>
      <c r="G3" s="10" t="s">
        <v>38</v>
      </c>
      <c r="H3" s="10" t="s">
        <v>38</v>
      </c>
    </row>
    <row r="4" spans="1:9" x14ac:dyDescent="0.25">
      <c r="A4" s="8">
        <v>1.15259289741516</v>
      </c>
      <c r="B4" s="9">
        <v>1.6771423816680899</v>
      </c>
      <c r="C4" s="8">
        <v>0.50332617759704501</v>
      </c>
      <c r="D4" s="8">
        <v>1.69512486457824</v>
      </c>
      <c r="F4" s="8">
        <v>0.61225962638854903</v>
      </c>
      <c r="G4" s="9">
        <v>0.87570381164550704</v>
      </c>
      <c r="H4" s="8">
        <v>0.25163364410400302</v>
      </c>
    </row>
    <row r="5" spans="1:9" x14ac:dyDescent="0.25">
      <c r="A5" s="8">
        <v>1.11141681671142</v>
      </c>
      <c r="B5" s="9">
        <v>1.6677937507629299</v>
      </c>
      <c r="C5" s="8">
        <v>0.48332262039184498</v>
      </c>
      <c r="D5" s="8">
        <v>1.62388491630554</v>
      </c>
      <c r="F5" s="8">
        <v>0.61725306510925204</v>
      </c>
      <c r="G5" s="9">
        <v>0.73232102394104004</v>
      </c>
      <c r="H5" s="8">
        <v>0.26548647880554199</v>
      </c>
    </row>
    <row r="6" spans="1:9" x14ac:dyDescent="0.25">
      <c r="A6" s="8">
        <v>1.14798235893249</v>
      </c>
      <c r="B6" s="9">
        <v>1.7171480655670099</v>
      </c>
      <c r="C6" s="8">
        <v>0.502826929092407</v>
      </c>
      <c r="D6" s="8">
        <v>1.54097700119018</v>
      </c>
      <c r="F6" s="8">
        <v>0.61724305152893</v>
      </c>
      <c r="G6" s="9">
        <v>0.71370053291320801</v>
      </c>
      <c r="H6" s="8">
        <v>0.27016568183898898</v>
      </c>
    </row>
    <row r="7" spans="1:9" x14ac:dyDescent="0.25">
      <c r="A7" s="8">
        <v>1.12254190444946</v>
      </c>
      <c r="B7" s="9">
        <v>1.69804692268371</v>
      </c>
      <c r="C7" s="8">
        <v>0.48608613014221103</v>
      </c>
      <c r="D7" s="8">
        <v>1.41683220863342</v>
      </c>
      <c r="F7" s="8">
        <v>0.60328435897827104</v>
      </c>
      <c r="G7" s="9">
        <v>0.79948234558105402</v>
      </c>
      <c r="H7" s="8">
        <v>0.26205801963806102</v>
      </c>
    </row>
    <row r="8" spans="1:9" x14ac:dyDescent="0.25">
      <c r="A8" s="8">
        <v>1.1476411819457999</v>
      </c>
      <c r="B8" s="9">
        <v>1.7092268466949401</v>
      </c>
      <c r="C8" s="8">
        <v>0.48486161231994601</v>
      </c>
      <c r="D8" s="8">
        <v>1.5609269142150799</v>
      </c>
      <c r="F8" s="8">
        <v>0.61340188980102495</v>
      </c>
      <c r="G8" s="9">
        <v>0.74373030662536599</v>
      </c>
      <c r="H8" s="8">
        <v>0.26146030426025302</v>
      </c>
    </row>
    <row r="9" spans="1:9" x14ac:dyDescent="0.25">
      <c r="A9" s="8">
        <v>1.18114113807678</v>
      </c>
      <c r="B9" s="9">
        <v>1.6644217967987001</v>
      </c>
      <c r="C9" s="8">
        <v>0.47998499870300199</v>
      </c>
      <c r="D9" s="8">
        <v>1.5456957817077599</v>
      </c>
      <c r="F9" s="8">
        <v>0.61383056640625</v>
      </c>
      <c r="G9" s="9">
        <v>0.75104498863220204</v>
      </c>
      <c r="H9" s="8">
        <v>0.26448082923889099</v>
      </c>
    </row>
    <row r="10" spans="1:9" x14ac:dyDescent="0.25">
      <c r="A10" s="8">
        <v>1.13890600204467</v>
      </c>
      <c r="B10" s="9">
        <v>1.6481411457061701</v>
      </c>
      <c r="C10" s="8">
        <v>0.48354983329772899</v>
      </c>
      <c r="D10" s="8">
        <v>1.4975609779357899</v>
      </c>
      <c r="F10" s="8">
        <v>0.61675786972045898</v>
      </c>
      <c r="G10" s="9">
        <v>0.81805801391601496</v>
      </c>
      <c r="H10" s="8">
        <v>0.25637030601501398</v>
      </c>
    </row>
    <row r="11" spans="1:9" x14ac:dyDescent="0.25">
      <c r="A11" s="8">
        <v>1.1307234764099099</v>
      </c>
      <c r="B11" s="9">
        <v>1.7342114448547301</v>
      </c>
      <c r="C11" s="8">
        <v>0.48852896690368602</v>
      </c>
      <c r="D11" s="8">
        <v>1.53947234153747</v>
      </c>
      <c r="F11" s="8">
        <v>0.61852431297302202</v>
      </c>
      <c r="G11" s="9">
        <v>0.86133527755737305</v>
      </c>
      <c r="H11" s="8">
        <v>0.27163934707641602</v>
      </c>
    </row>
    <row r="12" spans="1:9" x14ac:dyDescent="0.25">
      <c r="A12" s="8">
        <v>1.1339726448059</v>
      </c>
      <c r="B12" s="9">
        <v>1.8008325099945</v>
      </c>
      <c r="C12" s="8">
        <v>0.48489689826965299</v>
      </c>
      <c r="D12" s="8">
        <v>1.5138235092162999</v>
      </c>
      <c r="F12" s="8">
        <v>0.61559653282165505</v>
      </c>
      <c r="G12" s="9">
        <v>0.76445388793945301</v>
      </c>
      <c r="H12" s="8">
        <v>0.24487066268920801</v>
      </c>
    </row>
    <row r="13" spans="1:9" x14ac:dyDescent="0.25">
      <c r="A13" s="8">
        <v>1.13117480278015</v>
      </c>
      <c r="B13" s="9">
        <v>1.6627295017242401</v>
      </c>
      <c r="C13" s="8">
        <v>0.48370480537414501</v>
      </c>
      <c r="D13" s="8">
        <v>1.5914294719696001</v>
      </c>
      <c r="F13" s="8">
        <v>0.61320209503173795</v>
      </c>
      <c r="G13" s="9">
        <v>0.72234296798705999</v>
      </c>
      <c r="H13" s="8">
        <v>0.25965929031371998</v>
      </c>
    </row>
    <row r="14" spans="1:9" x14ac:dyDescent="0.25">
      <c r="A14" s="10" t="s">
        <v>34</v>
      </c>
      <c r="B14" s="10" t="s">
        <v>34</v>
      </c>
      <c r="C14" s="10" t="s">
        <v>34</v>
      </c>
      <c r="D14" s="10" t="s">
        <v>34</v>
      </c>
      <c r="F14" s="10" t="s">
        <v>34</v>
      </c>
      <c r="G14" s="10" t="s">
        <v>34</v>
      </c>
      <c r="H14" s="10" t="s">
        <v>34</v>
      </c>
    </row>
    <row r="15" spans="1:9" x14ac:dyDescent="0.25">
      <c r="A15" s="8">
        <f>AVERAGE(A4:A13)</f>
        <v>1.1398093223571739</v>
      </c>
      <c r="B15" s="8">
        <f t="shared" ref="B15:H15" si="0">AVERAGE(B4:B13)</f>
        <v>1.697969436645502</v>
      </c>
      <c r="C15" s="8">
        <f t="shared" si="0"/>
        <v>0.48810889720916684</v>
      </c>
      <c r="D15" s="8">
        <f t="shared" si="0"/>
        <v>1.5525727987289379</v>
      </c>
      <c r="E15" s="8"/>
      <c r="F15" s="8">
        <f t="shared" si="0"/>
        <v>0.61413533687591515</v>
      </c>
      <c r="G15" s="8">
        <f t="shared" si="0"/>
        <v>0.77821731567382779</v>
      </c>
      <c r="H15" s="8">
        <f t="shared" si="0"/>
        <v>0.26078245639800973</v>
      </c>
    </row>
    <row r="16" spans="1:9" x14ac:dyDescent="0.25">
      <c r="A16" s="11" t="s">
        <v>35</v>
      </c>
      <c r="B16" s="11" t="s">
        <v>35</v>
      </c>
      <c r="C16" s="11" t="s">
        <v>35</v>
      </c>
      <c r="D16" s="11" t="s">
        <v>35</v>
      </c>
      <c r="F16" s="11" t="s">
        <v>35</v>
      </c>
      <c r="G16" s="11" t="s">
        <v>35</v>
      </c>
      <c r="H16" s="11" t="s">
        <v>35</v>
      </c>
    </row>
    <row r="17" spans="1:24" x14ac:dyDescent="0.25">
      <c r="A17" s="8">
        <f>_xlfn.STDEV.S(A4:A13)</f>
        <v>1.9137408824927756E-2</v>
      </c>
      <c r="B17" s="8">
        <f t="shared" ref="B17:H17" si="1">_xlfn.STDEV.S(B4:B13)</f>
        <v>4.5440246573875361E-2</v>
      </c>
      <c r="C17" s="8">
        <f t="shared" si="1"/>
        <v>8.1813010902529806E-3</v>
      </c>
      <c r="D17" s="8">
        <f t="shared" si="1"/>
        <v>7.4753547235444334E-2</v>
      </c>
      <c r="E17" s="8"/>
      <c r="F17" s="8">
        <f t="shared" si="1"/>
        <v>4.3514720900350605E-3</v>
      </c>
      <c r="G17" s="8">
        <f t="shared" si="1"/>
        <v>5.769618116852377E-2</v>
      </c>
      <c r="H17" s="8">
        <f t="shared" si="1"/>
        <v>8.1746480803698875E-3</v>
      </c>
      <c r="K17" t="s">
        <v>12</v>
      </c>
      <c r="L17" t="s">
        <v>13</v>
      </c>
      <c r="M17" t="s">
        <v>14</v>
      </c>
      <c r="N17" t="s">
        <v>37</v>
      </c>
    </row>
    <row r="18" spans="1:24" x14ac:dyDescent="0.25">
      <c r="A18" s="11" t="s">
        <v>36</v>
      </c>
      <c r="B18" s="11" t="s">
        <v>36</v>
      </c>
      <c r="C18" s="11" t="s">
        <v>36</v>
      </c>
      <c r="D18" s="11" t="s">
        <v>36</v>
      </c>
      <c r="F18" s="11" t="s">
        <v>36</v>
      </c>
      <c r="G18" s="11" t="s">
        <v>36</v>
      </c>
      <c r="H18" s="11" t="s">
        <v>36</v>
      </c>
      <c r="J18" t="s">
        <v>45</v>
      </c>
      <c r="K18">
        <v>1.1399999999999999</v>
      </c>
      <c r="L18">
        <v>1.698</v>
      </c>
      <c r="M18">
        <v>0.48799999999999999</v>
      </c>
    </row>
    <row r="19" spans="1:24" x14ac:dyDescent="0.25">
      <c r="A19" s="12">
        <f>_xlfn.CONFIDENCE.T(0.05,A17,10)</f>
        <v>1.3690077565296017E-2</v>
      </c>
      <c r="B19" s="12">
        <f t="shared" ref="B19:H19" si="2">_xlfn.CONFIDENCE.T(0.05,B17,10)</f>
        <v>3.2505994195631577E-2</v>
      </c>
      <c r="C19" s="12">
        <f t="shared" si="2"/>
        <v>5.8525502347377984E-3</v>
      </c>
      <c r="D19" s="12">
        <f t="shared" si="2"/>
        <v>5.3475466260679401E-2</v>
      </c>
      <c r="E19" s="12"/>
      <c r="F19" s="12">
        <f t="shared" si="2"/>
        <v>3.112855610745183E-3</v>
      </c>
      <c r="G19" s="12">
        <f t="shared" si="2"/>
        <v>4.1273361647038098E-2</v>
      </c>
      <c r="H19" s="12">
        <f t="shared" si="2"/>
        <v>5.8477909581724366E-3</v>
      </c>
      <c r="J19" t="s">
        <v>46</v>
      </c>
      <c r="K19">
        <v>0.61399999999999999</v>
      </c>
      <c r="L19">
        <v>0.77800000000000002</v>
      </c>
      <c r="M19">
        <v>0.26100000000000001</v>
      </c>
    </row>
    <row r="20" spans="1:24" x14ac:dyDescent="0.25">
      <c r="J20" t="s">
        <v>37</v>
      </c>
      <c r="K20">
        <v>1.5529999999999999</v>
      </c>
    </row>
    <row r="22" spans="1:24" x14ac:dyDescent="0.25">
      <c r="A22" s="3"/>
      <c r="B22" s="4" t="s">
        <v>41</v>
      </c>
      <c r="C22" s="4"/>
      <c r="D22" s="5"/>
      <c r="F22" s="3"/>
      <c r="G22" s="15" t="s">
        <v>42</v>
      </c>
      <c r="H22" s="14"/>
    </row>
    <row r="23" spans="1:24" x14ac:dyDescent="0.25">
      <c r="A23" s="6" t="s">
        <v>12</v>
      </c>
      <c r="B23" s="6" t="s">
        <v>13</v>
      </c>
      <c r="C23" s="6" t="s">
        <v>14</v>
      </c>
      <c r="D23" s="7" t="s">
        <v>37</v>
      </c>
      <c r="F23" s="6" t="s">
        <v>12</v>
      </c>
      <c r="G23" s="6" t="s">
        <v>13</v>
      </c>
      <c r="H23" s="6" t="s">
        <v>14</v>
      </c>
    </row>
    <row r="24" spans="1:24" x14ac:dyDescent="0.25">
      <c r="A24" s="10" t="s">
        <v>38</v>
      </c>
      <c r="B24" s="10" t="s">
        <v>38</v>
      </c>
      <c r="C24" s="10" t="s">
        <v>38</v>
      </c>
      <c r="D24" s="10" t="s">
        <v>38</v>
      </c>
      <c r="F24" s="10" t="s">
        <v>38</v>
      </c>
      <c r="G24" s="10" t="s">
        <v>38</v>
      </c>
      <c r="H24" s="10" t="s">
        <v>38</v>
      </c>
      <c r="U24" s="16"/>
      <c r="V24" s="16"/>
      <c r="W24" s="16"/>
      <c r="X24" s="16"/>
    </row>
    <row r="25" spans="1:24" x14ac:dyDescent="0.25">
      <c r="A25" s="8">
        <v>2.2738056182861301</v>
      </c>
      <c r="B25" s="9">
        <v>3.3873093128204301</v>
      </c>
      <c r="C25" s="8">
        <v>1.008056640625</v>
      </c>
      <c r="D25" s="8">
        <v>2.3049137592315598</v>
      </c>
      <c r="F25" s="8">
        <v>1.2262051105499201</v>
      </c>
      <c r="G25" s="9">
        <v>1.7087147235870299</v>
      </c>
      <c r="H25" s="8">
        <v>0.53214216232299805</v>
      </c>
    </row>
    <row r="26" spans="1:24" x14ac:dyDescent="0.25">
      <c r="A26" s="8">
        <v>2.27601718902587</v>
      </c>
      <c r="B26" s="9">
        <v>3.2629981040954501</v>
      </c>
      <c r="C26" s="8">
        <v>1.05796718597412</v>
      </c>
      <c r="D26" s="8">
        <v>2.4814391136169398</v>
      </c>
      <c r="F26" s="8">
        <v>1.2190682888030999</v>
      </c>
      <c r="G26" s="9">
        <v>1.62789750099182</v>
      </c>
      <c r="H26" s="8">
        <v>0.51894450187683105</v>
      </c>
    </row>
    <row r="27" spans="1:24" x14ac:dyDescent="0.25">
      <c r="A27" s="8">
        <v>2.2880079746246298</v>
      </c>
      <c r="B27" s="9">
        <v>3.2497055530547998</v>
      </c>
      <c r="C27" s="8">
        <v>0.99430394172668402</v>
      </c>
      <c r="D27" s="8">
        <v>2.3875322341918901</v>
      </c>
      <c r="F27" s="8">
        <v>1.21384525299072</v>
      </c>
      <c r="G27" s="9">
        <v>1.54455518722534</v>
      </c>
      <c r="H27" s="8">
        <v>0.51428794860839799</v>
      </c>
    </row>
    <row r="28" spans="1:24" x14ac:dyDescent="0.25">
      <c r="A28" s="8">
        <v>2.29278063774108</v>
      </c>
      <c r="B28" s="9">
        <v>3.4817404747009202</v>
      </c>
      <c r="C28" s="8">
        <v>1.0176072120666499</v>
      </c>
      <c r="D28" s="8">
        <v>2.2587935924529998</v>
      </c>
      <c r="F28" s="8">
        <v>1.22753953933715</v>
      </c>
      <c r="G28" s="9">
        <v>1.5984845161437899</v>
      </c>
      <c r="H28" s="8">
        <v>0.51549577713012695</v>
      </c>
    </row>
    <row r="29" spans="1:24" x14ac:dyDescent="0.25">
      <c r="A29" s="8">
        <v>2.2987108230590798</v>
      </c>
      <c r="B29" s="9">
        <v>3.2965703010559002</v>
      </c>
      <c r="C29" s="8">
        <v>1.0277559757232599</v>
      </c>
      <c r="D29" s="8">
        <v>2.36336326599121</v>
      </c>
      <c r="F29" s="8">
        <v>1.2436821460723799</v>
      </c>
      <c r="G29" s="9">
        <v>1.5132076740264799</v>
      </c>
      <c r="H29" s="8">
        <v>0.535769462585449</v>
      </c>
    </row>
    <row r="30" spans="1:24" x14ac:dyDescent="0.25">
      <c r="A30" s="8">
        <v>2.3038296699523899</v>
      </c>
      <c r="B30" s="9">
        <v>3.4732284545898402</v>
      </c>
      <c r="C30" s="8">
        <v>1.00883293151855</v>
      </c>
      <c r="D30" s="8">
        <v>2.3362979888915998</v>
      </c>
      <c r="F30" s="8">
        <v>1.23283267021179</v>
      </c>
      <c r="G30" s="9">
        <v>1.6861364841461099</v>
      </c>
      <c r="H30" s="8">
        <v>0.53859591484069802</v>
      </c>
    </row>
    <row r="31" spans="1:24" x14ac:dyDescent="0.25">
      <c r="A31" s="8">
        <v>2.2476310729980402</v>
      </c>
      <c r="B31" s="9">
        <v>3.4037086963653498</v>
      </c>
      <c r="C31" s="8">
        <v>1.04468441009521</v>
      </c>
      <c r="D31" s="8">
        <v>2.3071274757385201</v>
      </c>
      <c r="F31" s="8">
        <v>1.2298614978790201</v>
      </c>
      <c r="G31" s="9">
        <v>1.6588332653045601</v>
      </c>
      <c r="H31" s="8">
        <v>0.51367545127868597</v>
      </c>
    </row>
    <row r="32" spans="1:24" x14ac:dyDescent="0.25">
      <c r="A32" s="8">
        <v>2.2617928981781001</v>
      </c>
      <c r="B32" s="9">
        <v>3.4123463630676198</v>
      </c>
      <c r="C32" s="8">
        <v>1.0241615772247299</v>
      </c>
      <c r="D32" s="8">
        <v>2.41337895393371</v>
      </c>
      <c r="F32" s="8">
        <v>1.2339506149291899</v>
      </c>
      <c r="G32" s="9">
        <v>1.81279492378234</v>
      </c>
      <c r="H32" s="8">
        <v>0.53040885925292902</v>
      </c>
    </row>
    <row r="33" spans="1:14" x14ac:dyDescent="0.25">
      <c r="A33" s="8">
        <v>2.2626864910125701</v>
      </c>
      <c r="B33" s="9">
        <v>3.3996210098266602</v>
      </c>
      <c r="C33" s="8">
        <v>1.0020017623901301</v>
      </c>
      <c r="D33" s="8">
        <v>2.31058478355407</v>
      </c>
      <c r="F33" s="8">
        <v>1.23874759674072</v>
      </c>
      <c r="G33" s="9">
        <v>1.65522408485412</v>
      </c>
      <c r="H33" s="8">
        <v>0.52113366127014105</v>
      </c>
    </row>
    <row r="34" spans="1:14" x14ac:dyDescent="0.25">
      <c r="A34" s="8">
        <v>2.2561440467834402</v>
      </c>
      <c r="B34" s="9">
        <v>3.3799414634704501</v>
      </c>
      <c r="C34" s="8">
        <v>1.00044322013854</v>
      </c>
      <c r="D34" s="8">
        <v>2.3615422248840301</v>
      </c>
      <c r="F34" s="8">
        <v>1.21202564239501</v>
      </c>
      <c r="G34" s="9">
        <v>1.7040646076202299</v>
      </c>
      <c r="H34" s="8">
        <v>0.54768610000610296</v>
      </c>
    </row>
    <row r="35" spans="1:14" x14ac:dyDescent="0.25">
      <c r="A35" s="10" t="s">
        <v>34</v>
      </c>
      <c r="B35" s="10" t="s">
        <v>34</v>
      </c>
      <c r="C35" s="10" t="s">
        <v>34</v>
      </c>
      <c r="D35" s="10" t="s">
        <v>34</v>
      </c>
      <c r="F35" s="10" t="s">
        <v>34</v>
      </c>
      <c r="G35" s="10" t="s">
        <v>34</v>
      </c>
      <c r="H35" s="10" t="s">
        <v>34</v>
      </c>
    </row>
    <row r="36" spans="1:14" x14ac:dyDescent="0.25">
      <c r="A36" s="8">
        <f>AVERAGE(A25:A34)</f>
        <v>2.276140642166133</v>
      </c>
      <c r="B36" s="8">
        <f t="shared" ref="B36:H36" si="3">AVERAGE(B25:B34)</f>
        <v>3.374716973304742</v>
      </c>
      <c r="C36" s="8">
        <f t="shared" si="3"/>
        <v>1.0185814857482876</v>
      </c>
      <c r="D36" s="8">
        <f t="shared" si="3"/>
        <v>2.3524973392486528</v>
      </c>
      <c r="E36" s="8"/>
      <c r="F36" s="8">
        <f t="shared" ref="F36:H36" si="4">AVERAGE(F25:F34)</f>
        <v>1.2277758359909003</v>
      </c>
      <c r="G36" s="8">
        <f t="shared" si="4"/>
        <v>1.6509912967681821</v>
      </c>
      <c r="H36" s="8">
        <f t="shared" si="4"/>
        <v>0.526813983917236</v>
      </c>
    </row>
    <row r="37" spans="1:14" x14ac:dyDescent="0.25">
      <c r="A37" s="11" t="s">
        <v>35</v>
      </c>
      <c r="B37" s="11" t="s">
        <v>35</v>
      </c>
      <c r="C37" s="11" t="s">
        <v>35</v>
      </c>
      <c r="D37" s="11" t="s">
        <v>35</v>
      </c>
      <c r="F37" s="11" t="s">
        <v>35</v>
      </c>
      <c r="G37" s="11" t="s">
        <v>35</v>
      </c>
      <c r="H37" s="11" t="s">
        <v>35</v>
      </c>
      <c r="K37" t="s">
        <v>12</v>
      </c>
      <c r="L37" t="s">
        <v>13</v>
      </c>
      <c r="M37" t="s">
        <v>14</v>
      </c>
      <c r="N37" t="s">
        <v>37</v>
      </c>
    </row>
    <row r="38" spans="1:14" x14ac:dyDescent="0.25">
      <c r="A38" s="8">
        <f>_xlfn.STDEV.S(A25:A34)</f>
        <v>1.9145110303386923E-2</v>
      </c>
      <c r="B38" s="8">
        <f t="shared" ref="B38:H38" si="5">_xlfn.STDEV.S(B25:B34)</f>
        <v>8.0579132559907951E-2</v>
      </c>
      <c r="C38" s="8">
        <f t="shared" si="5"/>
        <v>2.0406817113287196E-2</v>
      </c>
      <c r="D38" s="8">
        <f t="shared" si="5"/>
        <v>6.4015596546010592E-2</v>
      </c>
      <c r="E38" s="8"/>
      <c r="F38" s="8">
        <f t="shared" ref="F38:H38" si="6">_xlfn.STDEV.S(F25:F34)</f>
        <v>1.0338245180587945E-2</v>
      </c>
      <c r="G38" s="8">
        <f t="shared" si="6"/>
        <v>8.6440113328453722E-2</v>
      </c>
      <c r="H38" s="8">
        <f t="shared" si="6"/>
        <v>1.1774697715297117E-2</v>
      </c>
      <c r="J38" t="s">
        <v>45</v>
      </c>
      <c r="K38">
        <v>2.2759999999999998</v>
      </c>
      <c r="L38">
        <v>3.375</v>
      </c>
      <c r="M38">
        <v>1.0189999999999999</v>
      </c>
    </row>
    <row r="39" spans="1:14" x14ac:dyDescent="0.25">
      <c r="A39" s="11" t="s">
        <v>36</v>
      </c>
      <c r="B39" s="11" t="s">
        <v>36</v>
      </c>
      <c r="C39" s="11" t="s">
        <v>36</v>
      </c>
      <c r="D39" s="11" t="s">
        <v>36</v>
      </c>
      <c r="F39" s="11" t="s">
        <v>36</v>
      </c>
      <c r="G39" s="11" t="s">
        <v>36</v>
      </c>
      <c r="H39" s="11" t="s">
        <v>36</v>
      </c>
      <c r="J39" t="s">
        <v>46</v>
      </c>
      <c r="K39">
        <v>1.228</v>
      </c>
      <c r="L39">
        <v>1.651</v>
      </c>
      <c r="M39">
        <v>0.52700000000000002</v>
      </c>
    </row>
    <row r="40" spans="1:14" x14ac:dyDescent="0.25">
      <c r="A40" s="12">
        <f>_xlfn.CONFIDENCE.T(0.05,A38,10)</f>
        <v>1.3695586871097966E-2</v>
      </c>
      <c r="B40" s="12">
        <f t="shared" ref="B40:H40" si="7">_xlfn.CONFIDENCE.T(0.05,B38,10)</f>
        <v>5.7642838953855802E-2</v>
      </c>
      <c r="C40" s="12">
        <f t="shared" si="7"/>
        <v>1.4598157550870341E-2</v>
      </c>
      <c r="D40" s="12">
        <f t="shared" si="7"/>
        <v>4.5793999079020514E-2</v>
      </c>
      <c r="E40" s="12"/>
      <c r="F40" s="12">
        <f t="shared" ref="F40:H40" si="8">_xlfn.CONFIDENCE.T(0.05,F38,10)</f>
        <v>7.3955350855515294E-3</v>
      </c>
      <c r="G40" s="12">
        <f t="shared" si="8"/>
        <v>6.1835532022396278E-2</v>
      </c>
      <c r="H40" s="12">
        <f t="shared" si="8"/>
        <v>8.4231113263548013E-3</v>
      </c>
      <c r="J40" t="s">
        <v>37</v>
      </c>
      <c r="K40">
        <v>2.3519999999999999</v>
      </c>
    </row>
    <row r="43" spans="1:14" x14ac:dyDescent="0.25">
      <c r="A43" s="3"/>
      <c r="B43" s="4" t="s">
        <v>43</v>
      </c>
      <c r="C43" s="4"/>
      <c r="D43" s="5"/>
      <c r="F43" s="3"/>
      <c r="G43" s="15" t="s">
        <v>44</v>
      </c>
      <c r="H43" s="14"/>
    </row>
    <row r="44" spans="1:14" x14ac:dyDescent="0.25">
      <c r="A44" s="6" t="s">
        <v>12</v>
      </c>
      <c r="B44" s="6" t="s">
        <v>13</v>
      </c>
      <c r="C44" s="6" t="s">
        <v>14</v>
      </c>
      <c r="D44" s="7" t="s">
        <v>37</v>
      </c>
      <c r="F44" s="6" t="s">
        <v>12</v>
      </c>
      <c r="G44" s="6" t="s">
        <v>13</v>
      </c>
      <c r="H44" s="6" t="s">
        <v>14</v>
      </c>
    </row>
    <row r="45" spans="1:14" x14ac:dyDescent="0.25">
      <c r="A45" s="10" t="s">
        <v>38</v>
      </c>
      <c r="B45" s="10" t="s">
        <v>38</v>
      </c>
      <c r="C45" s="10" t="s">
        <v>38</v>
      </c>
      <c r="D45" s="10" t="s">
        <v>38</v>
      </c>
      <c r="F45" s="10" t="s">
        <v>38</v>
      </c>
      <c r="G45" s="10" t="s">
        <v>38</v>
      </c>
      <c r="H45" s="10" t="s">
        <v>38</v>
      </c>
    </row>
    <row r="46" spans="1:14" x14ac:dyDescent="0.25">
      <c r="A46" s="8">
        <v>2.9358961582183798</v>
      </c>
      <c r="B46" s="9">
        <v>4.3712100982665998</v>
      </c>
      <c r="C46" s="8">
        <v>1.3810184001922601</v>
      </c>
      <c r="D46" s="8">
        <v>3.5033333301544101</v>
      </c>
      <c r="F46" s="8">
        <v>1.55286812782287</v>
      </c>
      <c r="G46" s="9">
        <v>2.2946736812591499</v>
      </c>
      <c r="H46" s="8">
        <v>0.61663889884948697</v>
      </c>
    </row>
    <row r="47" spans="1:14" x14ac:dyDescent="0.25">
      <c r="A47" s="8">
        <v>2.5083587169647199</v>
      </c>
      <c r="B47" s="9">
        <v>4.2799766063690097</v>
      </c>
      <c r="C47" s="8">
        <v>1.29422903060913</v>
      </c>
      <c r="D47" s="8">
        <v>3.1178178787231401</v>
      </c>
      <c r="F47" s="8">
        <v>1.59152483940124</v>
      </c>
      <c r="G47" s="9">
        <v>2.42594909667968</v>
      </c>
      <c r="H47" s="8">
        <v>0.62740135192871005</v>
      </c>
    </row>
    <row r="48" spans="1:14" x14ac:dyDescent="0.25">
      <c r="A48" s="8">
        <v>2.8338251113891602</v>
      </c>
      <c r="B48" s="9">
        <v>4.4125871658325098</v>
      </c>
      <c r="C48" s="8">
        <v>1.4190714359283401</v>
      </c>
      <c r="D48" s="8">
        <v>3.4904696941375701</v>
      </c>
      <c r="F48" s="8">
        <v>1.56630086898803</v>
      </c>
      <c r="G48" s="9">
        <v>2.3562998771667401</v>
      </c>
      <c r="H48" s="8">
        <v>0.61366724967956499</v>
      </c>
    </row>
    <row r="49" spans="1:14" x14ac:dyDescent="0.25">
      <c r="A49" s="8">
        <v>2.8085014820098801</v>
      </c>
      <c r="B49" s="9">
        <v>4.2651958465576101</v>
      </c>
      <c r="C49" s="8">
        <v>1.41852474212646</v>
      </c>
      <c r="D49" s="8">
        <v>3.2000434398651101</v>
      </c>
      <c r="F49" s="8">
        <v>1.57262086868286</v>
      </c>
      <c r="G49" s="9">
        <v>2.4435229301452601</v>
      </c>
      <c r="H49" s="8">
        <v>0.62336778640747004</v>
      </c>
    </row>
    <row r="50" spans="1:14" x14ac:dyDescent="0.25">
      <c r="A50" s="8">
        <v>3.0109913349151598</v>
      </c>
      <c r="B50" s="9">
        <v>4.4300677776336599</v>
      </c>
      <c r="C50" s="8">
        <v>1.49193906784057</v>
      </c>
      <c r="D50" s="8">
        <v>3.5232388973236</v>
      </c>
      <c r="F50" s="8">
        <v>1.5637249946594201</v>
      </c>
      <c r="G50" s="9">
        <v>2.24359774589538</v>
      </c>
      <c r="H50" s="8">
        <v>0.63602161407470703</v>
      </c>
    </row>
    <row r="51" spans="1:14" x14ac:dyDescent="0.25">
      <c r="A51" s="8">
        <v>2.7469778060913002</v>
      </c>
      <c r="B51" s="9">
        <v>4.3870675563812203</v>
      </c>
      <c r="C51" s="8">
        <v>1.2651615142822199</v>
      </c>
      <c r="D51" s="8">
        <v>3.2421793937683101</v>
      </c>
      <c r="F51" s="8">
        <v>1.5870492458343499</v>
      </c>
      <c r="G51" s="9">
        <v>2.4771859645843501</v>
      </c>
      <c r="H51" s="8">
        <v>0.61888599395751898</v>
      </c>
    </row>
    <row r="52" spans="1:14" x14ac:dyDescent="0.25">
      <c r="A52" s="8">
        <v>3.0284080505371</v>
      </c>
      <c r="B52" s="9">
        <v>4.3987696170806796</v>
      </c>
      <c r="C52" s="8">
        <v>1.2545027732849099</v>
      </c>
      <c r="D52" s="8">
        <v>3.2074735164642298</v>
      </c>
      <c r="F52" s="8">
        <v>1.5732452869415201</v>
      </c>
      <c r="G52" s="9">
        <v>2.35248851776123</v>
      </c>
      <c r="H52" s="8">
        <v>0.61379480361938399</v>
      </c>
    </row>
    <row r="53" spans="1:14" x14ac:dyDescent="0.25">
      <c r="A53" s="8">
        <v>2.6892452239990199</v>
      </c>
      <c r="B53" s="9">
        <v>4.5091431140899596</v>
      </c>
      <c r="C53" s="8">
        <v>1.2647898197173999</v>
      </c>
      <c r="D53" s="8">
        <v>3.31799912452697</v>
      </c>
      <c r="F53" s="8">
        <v>1.57660484313964</v>
      </c>
      <c r="G53" s="9">
        <v>2.37635970115661</v>
      </c>
      <c r="H53" s="8">
        <v>0.630820512771606</v>
      </c>
    </row>
    <row r="54" spans="1:14" x14ac:dyDescent="0.25">
      <c r="A54" s="8">
        <v>2.7717030048370299</v>
      </c>
      <c r="B54" s="9">
        <v>4.5044531822204501</v>
      </c>
      <c r="C54" s="8">
        <v>1.328857421875</v>
      </c>
      <c r="D54" s="8">
        <v>3.1977481842040998</v>
      </c>
      <c r="F54" s="8">
        <v>1.5781066417694001</v>
      </c>
      <c r="G54" s="9">
        <v>2.3454635143279998</v>
      </c>
      <c r="H54" s="8">
        <v>0.63979530334472601</v>
      </c>
    </row>
    <row r="55" spans="1:14" x14ac:dyDescent="0.25">
      <c r="A55" s="8">
        <v>2.2102975845336901</v>
      </c>
      <c r="B55" s="9">
        <v>4.3564913272857604</v>
      </c>
      <c r="C55" s="8">
        <v>1.36869192123413</v>
      </c>
      <c r="D55" s="8">
        <v>3.3850436210632302</v>
      </c>
      <c r="F55" s="8">
        <v>1.5659263134002599</v>
      </c>
      <c r="G55" s="9">
        <v>2.3071660995483398</v>
      </c>
      <c r="H55" s="8">
        <v>0.62550377845764105</v>
      </c>
    </row>
    <row r="56" spans="1:14" x14ac:dyDescent="0.25">
      <c r="A56" s="10" t="s">
        <v>34</v>
      </c>
      <c r="B56" s="10" t="s">
        <v>34</v>
      </c>
      <c r="C56" s="10" t="s">
        <v>34</v>
      </c>
      <c r="D56" s="10" t="s">
        <v>34</v>
      </c>
      <c r="F56" s="10" t="s">
        <v>34</v>
      </c>
      <c r="G56" s="10" t="s">
        <v>34</v>
      </c>
      <c r="H56" s="10" t="s">
        <v>34</v>
      </c>
    </row>
    <row r="57" spans="1:14" x14ac:dyDescent="0.25">
      <c r="A57" s="8">
        <f>AVERAGE(A46:A55)</f>
        <v>2.7544204473495442</v>
      </c>
      <c r="B57" s="8">
        <f t="shared" ref="B57:H57" si="9">AVERAGE(B46:B55)</f>
        <v>4.3914962291717456</v>
      </c>
      <c r="C57" s="8">
        <f t="shared" si="9"/>
        <v>1.3486786127090422</v>
      </c>
      <c r="D57" s="8">
        <f t="shared" si="9"/>
        <v>3.3185347080230678</v>
      </c>
      <c r="E57" s="8"/>
      <c r="F57" s="8">
        <f t="shared" ref="F57:H57" si="10">AVERAGE(F46:F55)</f>
        <v>1.572797203063959</v>
      </c>
      <c r="G57" s="8">
        <f t="shared" si="10"/>
        <v>2.3622707128524736</v>
      </c>
      <c r="H57" s="8">
        <f t="shared" si="10"/>
        <v>0.62458972930908152</v>
      </c>
    </row>
    <row r="58" spans="1:14" x14ac:dyDescent="0.25">
      <c r="A58" s="11" t="s">
        <v>35</v>
      </c>
      <c r="B58" s="11" t="s">
        <v>35</v>
      </c>
      <c r="C58" s="11" t="s">
        <v>35</v>
      </c>
      <c r="D58" s="11" t="s">
        <v>35</v>
      </c>
      <c r="F58" s="11" t="s">
        <v>35</v>
      </c>
      <c r="G58" s="11" t="s">
        <v>35</v>
      </c>
      <c r="H58" s="11" t="s">
        <v>35</v>
      </c>
      <c r="K58" t="s">
        <v>12</v>
      </c>
      <c r="L58" t="s">
        <v>13</v>
      </c>
      <c r="M58" t="s">
        <v>14</v>
      </c>
      <c r="N58" t="s">
        <v>37</v>
      </c>
    </row>
    <row r="59" spans="1:14" x14ac:dyDescent="0.25">
      <c r="A59" s="8">
        <f>_xlfn.STDEV.S(A46:A55)</f>
        <v>0.24591757293475569</v>
      </c>
      <c r="B59" s="8">
        <f t="shared" ref="B59:H59" si="11">_xlfn.STDEV.S(B46:B55)</f>
        <v>8.0712420377696478E-2</v>
      </c>
      <c r="C59" s="8">
        <f t="shared" si="11"/>
        <v>8.0306872806652801E-2</v>
      </c>
      <c r="D59" s="8">
        <f t="shared" si="11"/>
        <v>0.1479944557850692</v>
      </c>
      <c r="E59" s="8"/>
      <c r="F59" s="8">
        <f t="shared" ref="F59:H59" si="12">_xlfn.STDEV.S(F46:F55)</f>
        <v>1.1380537517552273E-2</v>
      </c>
      <c r="G59" s="8">
        <f t="shared" si="12"/>
        <v>7.1619246613781176E-2</v>
      </c>
      <c r="H59" s="8">
        <f t="shared" si="12"/>
        <v>9.0831545518921947E-3</v>
      </c>
      <c r="J59" t="s">
        <v>45</v>
      </c>
      <c r="K59">
        <v>2.754</v>
      </c>
      <c r="L59">
        <v>4.391</v>
      </c>
      <c r="M59">
        <v>1.349</v>
      </c>
    </row>
    <row r="60" spans="1:14" x14ac:dyDescent="0.25">
      <c r="A60" s="11" t="s">
        <v>36</v>
      </c>
      <c r="B60" s="11" t="s">
        <v>36</v>
      </c>
      <c r="C60" s="11" t="s">
        <v>36</v>
      </c>
      <c r="D60" s="11" t="s">
        <v>36</v>
      </c>
      <c r="F60" s="11" t="s">
        <v>36</v>
      </c>
      <c r="G60" s="11" t="s">
        <v>36</v>
      </c>
      <c r="H60" s="11" t="s">
        <v>36</v>
      </c>
      <c r="J60" t="s">
        <v>46</v>
      </c>
      <c r="K60">
        <v>1.573</v>
      </c>
      <c r="L60">
        <v>2.3620000000000001</v>
      </c>
      <c r="M60">
        <v>0.625</v>
      </c>
    </row>
    <row r="61" spans="1:14" x14ac:dyDescent="0.25">
      <c r="A61" s="12">
        <f>_xlfn.CONFIDENCE.T(0.05,A59,10)</f>
        <v>0.17591883409842213</v>
      </c>
      <c r="B61" s="12">
        <f t="shared" ref="B61:H61" si="13">_xlfn.CONFIDENCE.T(0.05,B59,10)</f>
        <v>5.7738187314792584E-2</v>
      </c>
      <c r="C61" s="12">
        <f t="shared" si="13"/>
        <v>5.7448076059146869E-2</v>
      </c>
      <c r="D61" s="12">
        <f t="shared" si="13"/>
        <v>0.10586885599121945</v>
      </c>
      <c r="E61" s="12"/>
      <c r="F61" s="12">
        <f t="shared" ref="F61:H61" si="14">_xlfn.CONFIDENCE.T(0.05,F59,10)</f>
        <v>8.141146106839265E-3</v>
      </c>
      <c r="G61" s="12">
        <f t="shared" si="14"/>
        <v>5.1233322665584509E-2</v>
      </c>
      <c r="H61" s="12">
        <f t="shared" si="14"/>
        <v>6.4976973366949603E-3</v>
      </c>
      <c r="J61" t="s">
        <v>37</v>
      </c>
      <c r="K61">
        <v>3.391</v>
      </c>
    </row>
  </sheetData>
  <mergeCells count="4">
    <mergeCell ref="B1:C1"/>
    <mergeCell ref="B22:C22"/>
    <mergeCell ref="B43:C43"/>
    <mergeCell ref="U24:X24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o o z e V i N M k e 2 l A A A A 9 g A A A B I A H A B D b 2 5 m a W c v U G F j a 2 F n Z S 5 4 b W w g o h g A K K A U A A A A A A A A A A A A A A A A A A A A A A A A A A A A h Y 8 x D o I w G I W v Q r r T l p K o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t q F q x 2 Q K Q J 5 f + A P U E s D B B Q A A g A I A K K M 3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j N 5 W F C M E L 1 Y C A A D G O w A A E w A c A E Z v c m 1 1 b G F z L 1 N l Y 3 R p b 2 4 x L m 0 g o h g A K K A U A A A A A A A A A A A A A A A A A A A A A A A A A A A A 7 Z h P a 9 s w G I f v g X w H 4 V 4 S 8 E z j 0 T E 2 f C h O S 3 v Y n + K u l 7 o U 1 X 6 b v i B L I M n Z 0 k 8 / h X j E 1 H H X 4 1 u k X B w 7 c f y T H v z k Z x m o L C r J i t 1 2 8 X U 6 m U 7 M E 9 d Q s 6 P o 5 P j + c 6 4 0 3 B c o V w K u n z T w O m I Z E 2 C n E + Z e P z S u U I I 7 l J t 1 s l R V 2 4 C 0 s 3 M U k O R K W r d j Z l H + p f x l Q J u y 4 N J i u V S / p V C 8 d v t o L D S 4 d B u N D y 1 a / N B w l K P H X S C L D Z h d r P J g v q Q y 6 2 g e 3 y 5 B Y I M W d B b F U c x y J d p G m i y N 2 Z m s V O 3 O y B b p i d u 9 a p W F w m 4 E Z P u 3 y X c l 4 W 4 e 7 4 Z 5 F F 2 6 s R j L n 9 0 k I e P i m V t g N T K B a x B C b e f k m j + 4 0 3 5 q 1 b j f u H B B 3 I B n 3 f z E 7 L b 7 4 F S I o u K C a 5 N Z 3 b o r T C c o 3 3 i R E T j f W m G R L p t e P O / Q n D 4 + o k S 7 o c j l X z b v o P R l w W b p n C K c I D T a f I L U 7 I Y q G w / F t v h E s 6 b t c p W H E / r H h 1 p T G + D x U 2 v d 4 E m V t Q G a Y D V S f S C Y b c x s d B E F u 1 F q b d 4 b b n F M b X l t m 6 h f q Q 8 n 9 I 8 P k d 4 2 j s d D s + 0 H T 6 G 3 j a M J V q N Q C o L Z / m s 2 u o i C 3 Q j 0 t m C 4 P h t i C 2 5 7 O F 2 r H s n o I S J y 3 W 1 I y F O / E V p 2 e 4 1 O 0 B u x e h A U N 6 4 4 y p S C 5 m j 1 u K C 6 l N w K X P q i Z R 9 O 2 P F J 4 y i K z / 5 Y z W + 4 a M E k l y v p v h p v m b y P a S d S z s Z n 3 U N n p Y M H O 5 p o g q w o / O H 7 K y y 6 M x + k R a B n B X H 1 2 R B b L 0 t f l u C R j B 4 i I l f J h o Q 8 9 R u 9 p / 0 A 6 S 2 i o 0 w p y G 5 / L 3 0 k S 8 n v e 4 n W Y + i Q j s d 9 j l 7 Z 9 h L P X 1 B L A Q I t A B Q A A g A I A K K M 3 l Y j T J H t p Q A A A P Y A A A A S A A A A A A A A A A A A A A A A A A A A A A B D b 2 5 m a W c v U G F j a 2 F n Z S 5 4 b W x Q S w E C L Q A U A A I A C A C i j N 5 W D 8 r p q 6 Q A A A D p A A A A E w A A A A A A A A A A A A A A A A D x A A A A W 0 N v b n R l b n R f V H l w Z X N d L n h t b F B L A Q I t A B Q A A g A I A K K M 3 l Y U I w Q v V g I A A M Y 7 A A A T A A A A A A A A A A A A A A A A A O I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d A Q A A A A A A p h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w X z h D b 3 J l X 1 N p b m d s Z V R o c m V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Q 6 M j k 6 M z Q u M z A y M j I w N F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X z h D b 3 J l X 1 N p b m d s Z V R o c m V h Z C 9 B d X R v U m V t b 3 Z l Z E N v b H V t b n M x L n t F c 2 V j d X p p b 2 5 l L D B 9 J n F 1 b 3 Q 7 L C Z x d W 9 0 O 1 N l Y 3 R p b 2 4 x L z U w X z h D b 3 J l X 1 N p b m d s Z V R o c m V h Z C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X z h D b 3 J l X 1 N p b m d s Z V R o c m V h Z C 9 B d X R v U m V t b 3 Z l Z E N v b H V t b n M x L n t F c 2 V j d X p p b 2 5 l L D B 9 J n F 1 b 3 Q 7 L C Z x d W 9 0 O 1 N l Y 3 R p b 2 4 x L z U w X z h D b 3 J l X 1 N p b m d s Z V R o c m V h Z C 9 B d X R v U m V t b 3 Z l Z E N v b H V t b n M x L n s g U m l z d W x 0 Y X R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F 8 4 Q 2 9 y Z V 9 T a W 5 n b G V U a H J l Y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z h D b 3 J l X 1 N p b m d s Z V R o c m V h Z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8 4 Q 2 9 y Z V 9 N d W x 0 a V R o c m V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Q 6 M z Q 6 M z U u M j M 1 N D U z N V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X z h D b 3 J l X 0 1 1 b H R p V G h y Z W F k L 0 F 1 d G 9 S Z W 1 v d m V k Q 2 9 s d W 1 u c z E u e 0 V z Z W N 1 e m l v b m U s M H 0 m c X V v d D s s J n F 1 b 3 Q 7 U 2 V j d G l v b j E v N T B f O E N v c m V f T X V s d G l U a H J l Y W Q v Q X V 0 b 1 J l b W 9 2 Z W R D b 2 x 1 b W 5 z M S 5 7 I F J p c 3 V s d G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F 8 4 Q 2 9 y Z V 9 N d W x 0 a V R o c m V h Z C 9 B d X R v U m V t b 3 Z l Z E N v b H V t b n M x L n t F c 2 V j d X p p b 2 5 l L D B 9 J n F 1 b 3 Q 7 L C Z x d W 9 0 O 1 N l Y 3 R p b 2 4 x L z U w X z h D b 3 J l X 0 1 1 b H R p V G h y Z W F k L 0 F 1 d G 9 S Z W 1 v d m V k Q 2 9 s d W 1 u c z E u e y B S a X N 1 b H R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X z h D b 3 J l X 0 1 1 b H R p V G h y Z W F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8 4 Q 2 9 y Z V 9 N d W x 0 a V R o c m V h Z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8 4 Q 2 9 y Z V 9 B Z m Z p b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Q 6 M z U 6 M j c u N z Q 2 O T Q 1 M V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X z h D b 3 J l X 0 F m Z m l u a X R 5 L 0 F 1 d G 9 S Z W 1 v d m V k Q 2 9 s d W 1 u c z E u e 0 V z Z W N 1 e m l v b m U s M H 0 m c X V v d D s s J n F 1 b 3 Q 7 U 2 V j d G l v b j E v N T B f O E N v c m V f Q W Z m a W 5 p d H k v Q X V 0 b 1 J l b W 9 2 Z W R D b 2 x 1 b W 5 z M S 5 7 I F J p c 3 V s d G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F 8 4 Q 2 9 y Z V 9 B Z m Z p b m l 0 e S 9 B d X R v U m V t b 3 Z l Z E N v b H V t b n M x L n t F c 2 V j d X p p b 2 5 l L D B 9 J n F 1 b 3 Q 7 L C Z x d W 9 0 O 1 N l Y 3 R p b 2 4 x L z U w X z h D b 3 J l X 0 F m Z m l u a X R 5 L 0 F 1 d G 9 S Z W 1 v d m V k Q 2 9 s d W 1 u c z E u e y B S a X N 1 b H R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X z h D b 3 J l X 0 F m Z m l u a X R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8 4 Q 2 9 y Z V 9 B Z m Z p b m l 0 e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8 4 Q 2 9 y Z V 9 T a W 5 n b G V U a H J l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N T B f O E N v c m V f U 2 l u Z 2 x l V G h y Z W F k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Q 6 M j k 6 M z Q u M z A y M j I w N F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b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B f O E N v c m V f U 2 l u Z 2 x l V G h y Z W F k L 0 F 1 d G 9 S Z W 1 v d m V k Q 2 9 s d W 1 u c z E u e 0 V z Z W N 1 e m l v b m U s M H 0 m c X V v d D s s J n F 1 b 3 Q 7 U 2 V j d G l v b j E v N T B f O E N v c m V f U 2 l u Z 2 x l V G h y Z W F k L 0 F 1 d G 9 S Z W 1 v d m V k Q 2 9 s d W 1 u c z E u e y B S a X N 1 b H R h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T B f O E N v c m V f U 2 l u Z 2 x l V G h y Z W F k L 0 F 1 d G 9 S Z W 1 v d m V k Q 2 9 s d W 1 u c z E u e 0 V z Z W N 1 e m l v b m U s M H 0 m c X V v d D s s J n F 1 b 3 Q 7 U 2 V j d G l v b j E v N T B f O E N v c m V f U 2 l u Z 2 x l V G h y Z W F k L 0 F 1 d G 9 S Z W 1 v d m V k Q 2 9 s d W 1 u c z E u e y B S a X N 1 b H R h d G 8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1 M F 8 4 Q 2 9 y Z V 9 T a W 5 n b G V U a H J l Y W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z h D b 3 J l X 1 N p b m d s Z V R o c m V h Z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8 4 Q 2 9 y Z V 9 N d W x 0 a V R o c m V h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V 8 1 M F 8 4 Q 2 9 y Z V 9 N d W x 0 a V R o c m V h Z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0 O j M 0 O j M 1 L j I z N T Q 1 M z V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J n F 1 b 3 Q 7 L C Z x d W 9 0 O y B S a X N 1 b H R h d G 8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X z h D b 3 J l X 0 1 1 b H R p V G h y Z W F k L 0 F 1 d G 9 S Z W 1 v d m V k Q 2 9 s d W 1 u c z E u e 0 V z Z W N 1 e m l v b m U s M H 0 m c X V v d D s s J n F 1 b 3 Q 7 U 2 V j d G l v b j E v N T B f O E N v c m V f T X V s d G l U a H J l Y W Q v Q X V 0 b 1 J l b W 9 2 Z W R D b 2 x 1 b W 5 z M S 5 7 I F J p c 3 V s d G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F 8 4 Q 2 9 y Z V 9 N d W x 0 a V R o c m V h Z C 9 B d X R v U m V t b 3 Z l Z E N v b H V t b n M x L n t F c 2 V j d X p p b 2 5 l L D B 9 J n F 1 b 3 Q 7 L C Z x d W 9 0 O 1 N l Y 3 R p b 2 4 x L z U w X z h D b 3 J l X 0 1 1 b H R p V G h y Z W F k L 0 F 1 d G 9 S Z W 1 v d m V k Q 2 9 s d W 1 u c z E u e y B S a X N 1 b H R h d G 8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1 M F 8 4 Q 2 9 y Z V 9 N d W x 0 a V R o c m V h Z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f O E N v c m V f T X V s d G l U a H J l Y W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f O E N v c m V f Q W Z m a W 5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N T B f O E N v c m V f Q W Z m a W 5 p d H k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D o z N T o y N y 4 3 N D Y 5 N D U x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F 8 4 Q 2 9 y Z V 9 B Z m Z p b m l 0 e S 9 B d X R v U m V t b 3 Z l Z E N v b H V t b n M x L n t F c 2 V j d X p p b 2 5 l L D B 9 J n F 1 b 3 Q 7 L C Z x d W 9 0 O 1 N l Y 3 R p b 2 4 x L z U w X z h D b 3 J l X 0 F m Z m l u a X R 5 L 0 F 1 d G 9 S Z W 1 v d m V k Q 2 9 s d W 1 u c z E u e y B S a X N 1 b H R h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T B f O E N v c m V f Q W Z m a W 5 p d H k v Q X V 0 b 1 J l b W 9 2 Z W R D b 2 x 1 b W 5 z M S 5 7 R X N l Y 3 V 6 a W 9 u Z S w w f S Z x d W 9 0 O y w m c X V v d D t T Z W N 0 a W 9 u M S 8 1 M F 8 4 Q 2 9 y Z V 9 B Z m Z p b m l 0 e S 9 B d X R v U m V t b 3 Z l Z E N v b H V t b n M x L n s g U m l z d W x 0 Y X R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T B f O E N v c m V f Q W Z m a W 5 p d H k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z h D b 3 J l X 0 F m Z m l u a X R 5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z E 2 Q 2 9 y Z V 9 T a W 5 n b G V U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0 O j U 5 O j A w L j k 2 N T g 1 N j J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J n F 1 b 3 Q 7 L C Z x d W 9 0 O y B S a X N 1 b H R h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F 8 x N k N v c m V f U 2 l u Z 2 x l V G h y Z W F k L 0 F 1 d G 9 S Z W 1 v d m V k Q 2 9 s d W 1 u c z E u e 0 V z Z W N 1 e m l v b m U s M H 0 m c X V v d D s s J n F 1 b 3 Q 7 U 2 V j d G l v b j E v N T B f M T Z D b 3 J l X 1 N p b m d s Z V R o c m V h Z C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X z E 2 Q 2 9 y Z V 9 T a W 5 n b G V U a H J l Y W Q v Q X V 0 b 1 J l b W 9 2 Z W R D b 2 x 1 b W 5 z M S 5 7 R X N l Y 3 V 6 a W 9 u Z S w w f S Z x d W 9 0 O y w m c X V v d D t T Z W N 0 a W 9 u M S 8 1 M F 8 x N k N v c m V f U 2 l u Z 2 x l V G h y Z W F k L 0 F 1 d G 9 S Z W 1 v d m V k Q 2 9 s d W 1 u c z E u e y B S a X N 1 b H R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X z E 2 Q 2 9 y Z V 9 T a W 5 n b G V U a H J l Y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z E 2 Q 2 9 y Z V 9 T a W 5 n b G V U a H J l Y W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f M T Z D b 3 J l X 0 1 1 b H R p V G h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D o 1 O T o x N i 4 3 O D U 1 N z k y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B f M T Z D b 3 J l X 0 1 1 b H R p V G h y Z W F k L 0 F 1 d G 9 S Z W 1 v d m V k Q 2 9 s d W 1 u c z E u e 0 V z Z W N 1 e m l v b m U s M H 0 m c X V v d D s s J n F 1 b 3 Q 7 U 2 V j d G l v b j E v N T B f M T Z D b 3 J l X 0 1 1 b H R p V G h y Z W F k L 0 F 1 d G 9 S Z W 1 v d m V k Q 2 9 s d W 1 u c z E u e y B S a X N 1 b H R h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T B f M T Z D b 3 J l X 0 1 1 b H R p V G h y Z W F k L 0 F 1 d G 9 S Z W 1 v d m V k Q 2 9 s d W 1 u c z E u e 0 V z Z W N 1 e m l v b m U s M H 0 m c X V v d D s s J n F 1 b 3 Q 7 U 2 V j d G l v b j E v N T B f M T Z D b 3 J l X 0 1 1 b H R p V G h y Z W F k L 0 F 1 d G 9 S Z W 1 v d m V k Q 2 9 s d W 1 u c z E u e y B S a X N 1 b H R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X z E 2 Q 2 9 y Z V 9 N d W x 0 a V R o c m V h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f M T Z D b 3 J l X 0 1 1 b H R p V G h y Z W F k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z E 2 Q 2 9 y Z V 9 B Z m Z p b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Q 6 N T k 6 M z U u N z M 5 M D Y 4 M 1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X z E 2 Q 2 9 y Z V 9 B Z m Z p b m l 0 e S 9 B d X R v U m V t b 3 Z l Z E N v b H V t b n M x L n t F c 2 V j d X p p b 2 5 l L D B 9 J n F 1 b 3 Q 7 L C Z x d W 9 0 O 1 N l Y 3 R p b 2 4 x L z U w X z E 2 Q 2 9 y Z V 9 B Z m Z p b m l 0 e S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X z E 2 Q 2 9 y Z V 9 B Z m Z p b m l 0 e S 9 B d X R v U m V t b 3 Z l Z E N v b H V t b n M x L n t F c 2 V j d X p p b 2 5 l L D B 9 J n F 1 b 3 Q 7 L C Z x d W 9 0 O 1 N l Y 3 R p b 2 4 x L z U w X z E 2 Q 2 9 y Z V 9 B Z m Z p b m l 0 e S 9 B d X R v U m V t b 3 Z l Z E N v b H V t b n M x L n s g U m l z d W x 0 Y X R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F 8 x N k N v c m V f Q W Z m a W 5 p d H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X z E 2 Q 2 9 y Z V 9 B Z m Z p b m l 0 e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8 x N k N v c m V f U 2 l u Z 2 x l V G h y Z W F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z U w X z E 2 Q 2 9 y Z V 9 T a W 5 n b G V U a H J l Y W Q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Q 6 N T k 6 M D A u O T Y 1 O D U 2 M l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b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B f M T Z D b 3 J l X 1 N p b m d s Z V R o c m V h Z C 9 B d X R v U m V t b 3 Z l Z E N v b H V t b n M x L n t F c 2 V j d X p p b 2 5 l L D B 9 J n F 1 b 3 Q 7 L C Z x d W 9 0 O 1 N l Y 3 R p b 2 4 x L z U w X z E 2 Q 2 9 y Z V 9 T a W 5 n b G V U a H J l Y W Q v Q X V 0 b 1 J l b W 9 2 Z W R D b 2 x 1 b W 5 z M S 5 7 I F J p c 3 V s d G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F 8 x N k N v c m V f U 2 l u Z 2 x l V G h y Z W F k L 0 F 1 d G 9 S Z W 1 v d m V k Q 2 9 s d W 1 u c z E u e 0 V z Z W N 1 e m l v b m U s M H 0 m c X V v d D s s J n F 1 b 3 Q 7 U 2 V j d G l v b j E v N T B f M T Z D b 3 J l X 1 N p b m d s Z V R o c m V h Z C 9 B d X R v U m V t b 3 Z l Z E N v b H V t b n M x L n s g U m l z d W x 0 Y X R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T B f M T Z D b 3 J l X 1 N p b m d s Z V R o c m V h Z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f M T Z D b 3 J l X 1 N p b m d s Z V R o c m V h Z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8 x N k N v c m V f T X V s d G l U a H J l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N T B f M T Z D b 3 J l X 0 1 1 b H R p V G h y Z W F k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0 O j U 5 O j E 2 L j c 4 N T U 3 O T J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J n F 1 b 3 Q 7 L C Z x d W 9 0 O y B S a X N 1 b H R h d G 8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X z E 2 Q 2 9 y Z V 9 N d W x 0 a V R o c m V h Z C 9 B d X R v U m V t b 3 Z l Z E N v b H V t b n M x L n t F c 2 V j d X p p b 2 5 l L D B 9 J n F 1 b 3 Q 7 L C Z x d W 9 0 O 1 N l Y 3 R p b 2 4 x L z U w X z E 2 Q 2 9 y Z V 9 N d W x 0 a V R o c m V h Z C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X z E 2 Q 2 9 y Z V 9 N d W x 0 a V R o c m V h Z C 9 B d X R v U m V t b 3 Z l Z E N v b H V t b n M x L n t F c 2 V j d X p p b 2 5 l L D B 9 J n F 1 b 3 Q 7 L C Z x d W 9 0 O 1 N l Y 3 R p b 2 4 x L z U w X z E 2 Q 2 9 y Z V 9 N d W x 0 a V R o c m V h Z C 9 B d X R v U m V t b 3 Z l Z E N v b H V t b n M x L n s g U m l z d W x 0 Y X R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T B f M T Z D b 3 J l X 0 1 1 b H R p V G h y Z W F k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F 8 x N k N v c m V f T X V s d G l U a H J l Y W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f M T Z D b 3 J l X 0 F m Z m l u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z U w X z E 2 Q 2 9 y Z V 9 B Z m Z p b m l 0 e T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D o 1 O T o z N S 4 3 M z k w N j g z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F 8 x N k N v c m V f Q W Z m a W 5 p d H k v Q X V 0 b 1 J l b W 9 2 Z W R D b 2 x 1 b W 5 z M S 5 7 R X N l Y 3 V 6 a W 9 u Z S w w f S Z x d W 9 0 O y w m c X V v d D t T Z W N 0 a W 9 u M S 8 1 M F 8 x N k N v c m V f Q W Z m a W 5 p d H k v Q X V 0 b 1 J l b W 9 2 Z W R D b 2 x 1 b W 5 z M S 5 7 I F J p c 3 V s d G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F 8 x N k N v c m V f Q W Z m a W 5 p d H k v Q X V 0 b 1 J l b W 9 2 Z W R D b 2 x 1 b W 5 z M S 5 7 R X N l Y 3 V 6 a W 9 u Z S w w f S Z x d W 9 0 O y w m c X V v d D t T Z W N 0 a W 9 u M S 8 1 M F 8 x N k N v c m V f Q W Z m a W 5 p d H k v Q X V 0 b 1 J l b W 9 2 Z W R D b 2 x 1 b W 5 z M S 5 7 I F J p c 3 V s d G F 0 b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U w X z E 2 Q 2 9 y Z V 9 B Z m Z p b m l 0 e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f M T Z D b 3 J l X 0 F m Z m l u a X R 5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4 Q 2 9 y Z V 9 T a W 5 n b G V U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1 O j E x O j E 0 L j g w M T M 5 O T J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J n F 1 b 3 Q 7 L C Z x d W 9 0 O 1 J p c 3 V s d G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F 8 4 Q 2 9 y Z V 9 T a W 5 n b G V U a H J l Y W Q v Q X V 0 b 1 J l b W 9 2 Z W R D b 2 x 1 b W 5 z M S 5 7 R X N l Y 3 V 6 a W 9 u Z S w w f S Z x d W 9 0 O y w m c X V v d D t T Z W N 0 a W 9 u M S 8 x M D B f O E N v c m V f U 2 l u Z 2 x l V G h y Z W F k L 0 F 1 d G 9 S Z W 1 v d m V k Q 2 9 s d W 1 u c z E u e 1 J p c 3 V s d G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D B f O E N v c m V f U 2 l u Z 2 x l V G h y Z W F k L 0 F 1 d G 9 S Z W 1 v d m V k Q 2 9 s d W 1 u c z E u e 0 V z Z W N 1 e m l v b m U s M H 0 m c X V v d D s s J n F 1 b 3 Q 7 U 2 V j d G l v b j E v M T A w X z h D b 3 J l X 1 N p b m d s Z V R o c m V h Z C 9 B d X R v U m V t b 3 Z l Z E N v b H V t b n M x L n t S a X N 1 b H R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F 8 4 Q 2 9 y Z V 9 T a W 5 n b G V U a H J l Y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4 Q 2 9 y Z V 9 T a W 5 n b G V U a H J l Y W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z h D b 3 J l X 0 1 1 b H R p V G h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x M T o z N S 4 3 M j U 5 N D g 1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X z h D b 3 J l X 0 1 1 b H R p V G h y Z W F k L 0 F 1 d G 9 S Z W 1 v d m V k Q 2 9 s d W 1 u c z E u e 0 V z Z W N 1 e m l v b m U s M H 0 m c X V v d D s s J n F 1 b 3 Q 7 U 2 V j d G l v b j E v M T A w X z h D b 3 J l X 0 1 1 b H R p V G h y Z W F k L 0 F 1 d G 9 S Z W 1 v d m V k Q 2 9 s d W 1 u c z E u e y B S a X N 1 b H R h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A w X z h D b 3 J l X 0 1 1 b H R p V G h y Z W F k L 0 F 1 d G 9 S Z W 1 v d m V k Q 2 9 s d W 1 u c z E u e 0 V z Z W N 1 e m l v b m U s M H 0 m c X V v d D s s J n F 1 b 3 Q 7 U 2 V j d G l v b j E v M T A w X z h D b 3 J l X 0 1 1 b H R p V G h y Z W F k L 0 F 1 d G 9 S Z W 1 v d m V k Q 2 9 s d W 1 u c z E u e y B S a X N 1 b H R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F 8 4 Q 2 9 y Z V 9 N d W x 0 a V R o c m V h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z h D b 3 J l X 0 1 1 b H R p V G h y Z W F k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4 Q 2 9 y Z V 9 B Z m Z p b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U 6 M T E 6 N T Y u O T E z M T M z M F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F 8 4 Q 2 9 y Z V 9 B Z m Z p b m l 0 e S 9 B d X R v U m V t b 3 Z l Z E N v b H V t b n M x L n t F c 2 V j d X p p b 2 5 l L D B 9 J n F 1 b 3 Q 7 L C Z x d W 9 0 O 1 N l Y 3 R p b 2 4 x L z E w M F 8 4 Q 2 9 y Z V 9 B Z m Z p b m l 0 e S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M F 8 4 Q 2 9 y Z V 9 B Z m Z p b m l 0 e S 9 B d X R v U m V t b 3 Z l Z E N v b H V t b n M x L n t F c 2 V j d X p p b 2 5 l L D B 9 J n F 1 b 3 Q 7 L C Z x d W 9 0 O 1 N l Y 3 R p b 2 4 x L z E w M F 8 4 Q 2 9 y Z V 9 B Z m Z p b m l 0 e S 9 B d X R v U m V t b 3 Z l Z E N v b H V t b n M x L n s g U m l z d W x 0 Y X R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B f O E N v c m V f Q W Z m a W 5 p d H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4 Q 2 9 y Z V 9 B Z m Z p b m l 0 e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O E N v c m V f U 2 l u Z 2 x l V G h y Z W F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z E w M F 8 4 Q 2 9 y Z V 9 T a W 5 n b G V U a H J l Y W Q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U 6 M T E 6 M T Q u O D A x M z k 5 M l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U m l z d W x 0 Y X R v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O E N v c m V f U 2 l u Z 2 x l V G h y Z W F k L 0 F 1 d G 9 S Z W 1 v d m V k Q 2 9 s d W 1 u c z E u e 0 V z Z W N 1 e m l v b m U s M H 0 m c X V v d D s s J n F 1 b 3 Q 7 U 2 V j d G l v b j E v M T A w X z h D b 3 J l X 1 N p b m d s Z V R o c m V h Z C 9 B d X R v U m V t b 3 Z l Z E N v b H V t b n M x L n t S a X N 1 b H R h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A w X z h D b 3 J l X 1 N p b m d s Z V R o c m V h Z C 9 B d X R v U m V t b 3 Z l Z E N v b H V t b n M x L n t F c 2 V j d X p p b 2 5 l L D B 9 J n F 1 b 3 Q 7 L C Z x d W 9 0 O 1 N l Y 3 R p b 2 4 x L z E w M F 8 4 Q 2 9 y Z V 9 T a W 5 n b G V U a H J l Y W Q v Q X V 0 b 1 J l b W 9 2 Z W R D b 2 x 1 b W 5 z M S 5 7 U m l z d W x 0 Y X R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A w X z h D b 3 J l X 1 N p b m d s Z V R o c m V h Z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z h D b 3 J l X 1 N p b m d s Z V R o c m V h Z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O E N v c m V f T X V s d G l U a H J l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M T A w X z h D b 3 J l X 0 1 1 b H R p V G h y Z W F k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1 O j E x O j M 1 L j c y N T k 0 O D V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J n F 1 b 3 Q 7 L C Z x d W 9 0 O y B S a X N 1 b H R h d G 8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F 8 4 Q 2 9 y Z V 9 N d W x 0 a V R o c m V h Z C 9 B d X R v U m V t b 3 Z l Z E N v b H V t b n M x L n t F c 2 V j d X p p b 2 5 l L D B 9 J n F 1 b 3 Q 7 L C Z x d W 9 0 O 1 N l Y 3 R p b 2 4 x L z E w M F 8 4 Q 2 9 y Z V 9 N d W x 0 a V R o c m V h Z C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M F 8 4 Q 2 9 y Z V 9 N d W x 0 a V R o c m V h Z C 9 B d X R v U m V t b 3 Z l Z E N v b H V t b n M x L n t F c 2 V j d X p p b 2 5 l L D B 9 J n F 1 b 3 Q 7 L C Z x d W 9 0 O 1 N l Y 3 R p b 2 4 x L z E w M F 8 4 Q 2 9 y Z V 9 N d W x 0 a V R o c m V h Z C 9 B d X R v U m V t b 3 Z l Z E N v b H V t b n M x L n s g U m l z d W x 0 Y X R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A w X z h D b 3 J l X 0 1 1 b H R p V G h y Z W F k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O E N v c m V f T X V s d G l U a H J l Y W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z h D b 3 J l X 0 F m Z m l u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z E w M F 8 4 Q 2 9 y Z V 9 B Z m Z p b m l 0 e T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x M T o 1 N i 4 5 M T M x M z M w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O E N v c m V f Q W Z m a W 5 p d H k v Q X V 0 b 1 J l b W 9 2 Z W R D b 2 x 1 b W 5 z M S 5 7 R X N l Y 3 V 6 a W 9 u Z S w w f S Z x d W 9 0 O y w m c X V v d D t T Z W N 0 a W 9 u M S 8 x M D B f O E N v c m V f Q W Z m a W 5 p d H k v Q X V 0 b 1 J l b W 9 2 Z W R D b 2 x 1 b W 5 z M S 5 7 I F J p c 3 V s d G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D B f O E N v c m V f Q W Z m a W 5 p d H k v Q X V 0 b 1 J l b W 9 2 Z W R D b 2 x 1 b W 5 z M S 5 7 R X N l Y 3 V 6 a W 9 u Z S w w f S Z x d W 9 0 O y w m c X V v d D t T Z W N 0 a W 9 u M S 8 x M D B f O E N v c m V f Q W Z m a W 5 p d H k v Q X V 0 b 1 J l b W 9 2 Z W R D b 2 x 1 b W 5 z M S 5 7 I F J p c 3 V s d G F 0 b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M F 8 4 Q 2 9 y Z V 9 B Z m Z p b m l 0 e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z h D b 3 J l X 0 F m Z m l u a X R 5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x N k N v c m V f U 2 l u Z 2 x l V G h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x N z o z M i 4 x M j A 3 M j Q z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X z E 2 Q 2 9 y Z V 9 T a W 5 n b G V U a H J l Y W Q v Q X V 0 b 1 J l b W 9 2 Z W R D b 2 x 1 b W 5 z M S 5 7 R X N l Y 3 V 6 a W 9 u Z S w w f S Z x d W 9 0 O y w m c X V v d D t T Z W N 0 a W 9 u M S 8 x M D B f M T Z D b 3 J l X 1 N p b m d s Z V R o c m V h Z C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M F 8 x N k N v c m V f U 2 l u Z 2 x l V G h y Z W F k L 0 F 1 d G 9 S Z W 1 v d m V k Q 2 9 s d W 1 u c z E u e 0 V z Z W N 1 e m l v b m U s M H 0 m c X V v d D s s J n F 1 b 3 Q 7 U 2 V j d G l v b j E v M T A w X z E 2 Q 2 9 y Z V 9 T a W 5 n b G V U a H J l Y W Q v Q X V 0 b 1 J l b W 9 2 Z W R D b 2 x 1 b W 5 z M S 5 7 I F J p c 3 V s d G F 0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X z E 2 Q 2 9 y Z V 9 T a W 5 n b G V U a H J l Y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x N k N v c m V f U 2 l u Z 2 x l V G h y Z W F k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x N k N v c m V f T X V s d G l U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1 O j E 3 O j Q 5 L j Q w O T E 2 N j V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J n F 1 b 3 Q 7 L C Z x d W 9 0 O y B S a X N 1 b H R h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M T Z D b 3 J l X 0 1 1 b H R p V G h y Z W F k L 0 F 1 d G 9 S Z W 1 v d m V k Q 2 9 s d W 1 u c z E u e 0 V z Z W N 1 e m l v b m U s M H 0 m c X V v d D s s J n F 1 b 3 Q 7 U 2 V j d G l v b j E v M T A w X z E 2 Q 2 9 y Z V 9 N d W x 0 a V R o c m V h Z C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M F 8 x N k N v c m V f T X V s d G l U a H J l Y W Q v Q X V 0 b 1 J l b W 9 2 Z W R D b 2 x 1 b W 5 z M S 5 7 R X N l Y 3 V 6 a W 9 u Z S w w f S Z x d W 9 0 O y w m c X V v d D t T Z W N 0 a W 9 u M S 8 x M D B f M T Z D b 3 J l X 0 1 1 b H R p V G h y Z W F k L 0 F 1 d G 9 S Z W 1 v d m V k Q 2 9 s d W 1 u c z E u e y B S a X N 1 b H R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F 8 x N k N v c m V f T X V s d G l U a H J l Y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x N k N v c m V f T X V s d G l U a H J l Y W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z E 2 Q 2 9 y Z V 9 B Z m Z p b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U 6 M T g 6 M D c u N j I 0 N j M 5 M V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F 8 x N k N v c m V f Q W Z m a W 5 p d H k v Q X V 0 b 1 J l b W 9 2 Z W R D b 2 x 1 b W 5 z M S 5 7 R X N l Y 3 V 6 a W 9 u Z S w w f S Z x d W 9 0 O y w m c X V v d D t T Z W N 0 a W 9 u M S 8 x M D B f M T Z D b 3 J l X 0 F m Z m l u a X R 5 L 0 F 1 d G 9 S Z W 1 v d m V k Q 2 9 s d W 1 u c z E u e y B S a X N 1 b H R h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A w X z E 2 Q 2 9 y Z V 9 B Z m Z p b m l 0 e S 9 B d X R v U m V t b 3 Z l Z E N v b H V t b n M x L n t F c 2 V j d X p p b 2 5 l L D B 9 J n F 1 b 3 Q 7 L C Z x d W 9 0 O 1 N l Y 3 R p b 2 4 x L z E w M F 8 x N k N v c m V f Q W Z m a W 5 p d H k v Q X V 0 b 1 J l b W 9 2 Z W R D b 2 x 1 b W 5 z M S 5 7 I F J p c 3 V s d G F 0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X z E 2 Q 2 9 y Z V 9 B Z m Z p b m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z E 2 Q 2 9 y Z V 9 B Z m Z p b m l 0 e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M T Z D b 3 J l X 1 N p b m d s Z V R o c m V h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V 8 x M D B f M T Z D b 3 J l X 1 N p b m d s Z V R o c m V h Z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x N z o z M i 4 x M j A 3 M j Q z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M T Z D b 3 J l X 1 N p b m d s Z V R o c m V h Z C 9 B d X R v U m V t b 3 Z l Z E N v b H V t b n M x L n t F c 2 V j d X p p b 2 5 l L D B 9 J n F 1 b 3 Q 7 L C Z x d W 9 0 O 1 N l Y 3 R p b 2 4 x L z E w M F 8 x N k N v c m V f U 2 l u Z 2 x l V G h y Z W F k L 0 F 1 d G 9 S Z W 1 v d m V k Q 2 9 s d W 1 u c z E u e y B S a X N 1 b H R h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A w X z E 2 Q 2 9 y Z V 9 T a W 5 n b G V U a H J l Y W Q v Q X V 0 b 1 J l b W 9 2 Z W R D b 2 x 1 b W 5 z M S 5 7 R X N l Y 3 V 6 a W 9 u Z S w w f S Z x d W 9 0 O y w m c X V v d D t T Z W N 0 a W 9 u M S 8 x M D B f M T Z D b 3 J l X 1 N p b m d s Z V R o c m V h Z C 9 B d X R v U m V t b 3 Z l Z E N v b H V t b n M x L n s g U m l z d W x 0 Y X R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A w X z E 2 Q 2 9 y Z V 9 T a W 5 n b G V U a H J l Y W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x N k N v c m V f U 2 l u Z 2 x l V G h y Z W F k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x N k N v c m V f T X V s d G l U a H J l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M T A w X z E 2 Q 2 9 y Z V 9 N d W x 0 a V R o c m V h Z D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x N z o 0 O S 4 0 M D k x N j Y 1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M T Z D b 3 J l X 0 1 1 b H R p V G h y Z W F k L 0 F 1 d G 9 S Z W 1 v d m V k Q 2 9 s d W 1 u c z E u e 0 V z Z W N 1 e m l v b m U s M H 0 m c X V v d D s s J n F 1 b 3 Q 7 U 2 V j d G l v b j E v M T A w X z E 2 Q 2 9 y Z V 9 N d W x 0 a V R o c m V h Z C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M F 8 x N k N v c m V f T X V s d G l U a H J l Y W Q v Q X V 0 b 1 J l b W 9 2 Z W R D b 2 x 1 b W 5 z M S 5 7 R X N l Y 3 V 6 a W 9 u Z S w w f S Z x d W 9 0 O y w m c X V v d D t T Z W N 0 a W 9 u M S 8 x M D B f M T Z D b 3 J l X 0 1 1 b H R p V G h y Z W F k L 0 F 1 d G 9 S Z W 1 v d m V k Q 2 9 s d W 1 u c z E u e y B S a X N 1 b H R h d G 8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D B f M T Z D b 3 J l X 0 1 1 b H R p V G h y Z W F k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M T Z D b 3 J l X 0 1 1 b H R p V G h y Z W F k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8 x N k N v c m V f Q W Z m a W 5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M T A w X z E 2 Q 2 9 y Z V 9 B Z m Z p b m l 0 e T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x O D o w N y 4 2 M j Q 2 M z k x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M T Z D b 3 J l X 0 F m Z m l u a X R 5 L 0 F 1 d G 9 S Z W 1 v d m V k Q 2 9 s d W 1 u c z E u e 0 V z Z W N 1 e m l v b m U s M H 0 m c X V v d D s s J n F 1 b 3 Q 7 U 2 V j d G l v b j E v M T A w X z E 2 Q 2 9 y Z V 9 B Z m Z p b m l 0 e S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M F 8 x N k N v c m V f Q W Z m a W 5 p d H k v Q X V 0 b 1 J l b W 9 2 Z W R D b 2 x 1 b W 5 z M S 5 7 R X N l Y 3 V 6 a W 9 u Z S w w f S Z x d W 9 0 O y w m c X V v d D t T Z W N 0 a W 9 u M S 8 x M D B f M T Z D b 3 J l X 0 F m Z m l u a X R 5 L 0 F 1 d G 9 S Z W 1 v d m V k Q 2 9 s d W 1 u c z E u e y B S a X N 1 b H R h d G 8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D B f M T Z D b 3 J l X 0 F m Z m l u a X R 5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M T Z D b 3 J l X 0 F m Z m l u a X R 5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4 Q 2 9 y Z V 9 T a W 5 n b G V U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1 O j I y O j I 5 L j M 3 O T g w M D V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L i Z x d W 9 0 O y w m c X V v d D t S a X N 1 b H R h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B f O E N v c m V f U 2 l u Z 2 x l V G h y Z W F k L 0 F 1 d G 9 S Z W 1 v d m V k Q 2 9 s d W 1 u c z E u e 0 V z Z W N 1 e m l v b m U u L D B 9 J n F 1 b 3 Q 7 L C Z x d W 9 0 O 1 N l Y 3 R p b 2 4 x L z I w M F 8 4 Q 2 9 y Z V 9 T a W 5 n b G V U a H J l Y W Q v Q X V 0 b 1 J l b W 9 2 Z W R D b 2 x 1 b W 5 z M S 5 7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F 8 4 Q 2 9 y Z V 9 T a W 5 n b G V U a H J l Y W Q v Q X V 0 b 1 J l b W 9 2 Z W R D b 2 x 1 b W 5 z M S 5 7 R X N l Y 3 V 6 a W 9 u Z S 4 s M H 0 m c X V v d D s s J n F 1 b 3 Q 7 U 2 V j d G l v b j E v M j A w X z h D b 3 J l X 1 N p b m d s Z V R o c m V h Z C 9 B d X R v U m V t b 3 Z l Z E N v b H V t b n M x L n t S a X N 1 b H R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F 8 4 Q 2 9 y Z V 9 T a W 5 n b G V U a H J l Y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4 Q 2 9 y Z V 9 T a W 5 n b G V U a H J l Y W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z h D b 3 J l X 0 1 1 b H R p V G h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y N D o y M y 4 4 N D k 1 M D E 4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X z h D b 3 J l X 0 1 1 b H R p V G h y Z W F k L 0 F 1 d G 9 S Z W 1 v d m V k Q 2 9 s d W 1 u c z E u e 0 V z Z W N 1 e m l v b m U s M H 0 m c X V v d D s s J n F 1 b 3 Q 7 U 2 V j d G l v b j E v M j A w X z h D b 3 J l X 0 1 1 b H R p V G h y Z W F k L 0 F 1 d G 9 S Z W 1 v d m V k Q 2 9 s d W 1 u c z E u e y B S a X N 1 b H R h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X z h D b 3 J l X 0 1 1 b H R p V G h y Z W F k L 0 F 1 d G 9 S Z W 1 v d m V k Q 2 9 s d W 1 u c z E u e 0 V z Z W N 1 e m l v b m U s M H 0 m c X V v d D s s J n F 1 b 3 Q 7 U 2 V j d G l v b j E v M j A w X z h D b 3 J l X 0 1 1 b H R p V G h y Z W F k L 0 F 1 d G 9 S Z W 1 v d m V k Q 2 9 s d W 1 u c z E u e y B S a X N 1 b H R h d G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F 8 4 Q 2 9 y Z V 9 N d W x 0 a V R o c m V h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z h D b 3 J l X 0 1 1 b H R p V G h y Z W F k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4 Q 2 9 y Z V 9 B Z m Z p b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U 6 M j Q 6 N D Q u M D I 4 O T Y 0 N 1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F 8 4 Q 2 9 y Z V 9 B Z m Z p b m l 0 e S 9 B d X R v U m V t b 3 Z l Z E N v b H V t b n M x L n t F c 2 V j d X p p b 2 5 l L D B 9 J n F 1 b 3 Q 7 L C Z x d W 9 0 O 1 N l Y 3 R p b 2 4 x L z I w M F 8 4 Q 2 9 y Z V 9 B Z m Z p b m l 0 e S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F 8 4 Q 2 9 y Z V 9 B Z m Z p b m l 0 e S 9 B d X R v U m V t b 3 Z l Z E N v b H V t b n M x L n t F c 2 V j d X p p b 2 5 l L D B 9 J n F 1 b 3 Q 7 L C Z x d W 9 0 O 1 N l Y 3 R p b 2 4 x L z I w M F 8 4 Q 2 9 y Z V 9 B Z m Z p b m l 0 e S 9 B d X R v U m V t b 3 Z l Z E N v b H V t b n M x L n s g U m l z d W x 0 Y X R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B f O E N v c m V f Q W Z m a W 5 p d H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4 Q 2 9 y Z V 9 B Z m Z p b m l 0 e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O E N v c m V f U 2 l u Z 2 x l V G h y Z W F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z I w M F 8 4 Q 2 9 y Z V 9 T a W 5 n b G V U a H J l Y W Q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U 6 M j I 6 M j k u M z c 5 O D A w N V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u J n F 1 b 3 Q 7 L C Z x d W 9 0 O 1 J p c 3 V s d G F 0 b y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X z h D b 3 J l X 1 N p b m d s Z V R o c m V h Z C 9 B d X R v U m V t b 3 Z l Z E N v b H V t b n M x L n t F c 2 V j d X p p b 2 5 l L i w w f S Z x d W 9 0 O y w m c X V v d D t T Z W N 0 a W 9 u M S 8 y M D B f O E N v c m V f U 2 l u Z 2 x l V G h y Z W F k L 0 F 1 d G 9 S Z W 1 v d m V k Q 2 9 s d W 1 u c z E u e 1 J p c 3 V s d G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B f O E N v c m V f U 2 l u Z 2 x l V G h y Z W F k L 0 F 1 d G 9 S Z W 1 v d m V k Q 2 9 s d W 1 u c z E u e 0 V z Z W N 1 e m l v b m U u L D B 9 J n F 1 b 3 Q 7 L C Z x d W 9 0 O 1 N l Y 3 R p b 2 4 x L z I w M F 8 4 Q 2 9 y Z V 9 T a W 5 n b G V U a H J l Y W Q v Q X V 0 b 1 J l b W 9 2 Z W R D b 2 x 1 b W 5 z M S 5 7 U m l z d W x 0 Y X R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w X z h D b 3 J l X 1 N p b m d s Z V R o c m V h Z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z h D b 3 J l X 1 N p b m d s Z V R o c m V h Z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O E N v c m V f T X V s d G l U a H J l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M j A w X z h D b 3 J l X 0 1 1 b H R p V G h y Z W F k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1 O j I 0 O j I z L j g 0 O T U w M T h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J n F 1 b 3 Q 7 L C Z x d W 9 0 O y B S a X N 1 b H R h d G 8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F 8 4 Q 2 9 y Z V 9 N d W x 0 a V R o c m V h Z C 9 B d X R v U m V t b 3 Z l Z E N v b H V t b n M x L n t F c 2 V j d X p p b 2 5 l L D B 9 J n F 1 b 3 Q 7 L C Z x d W 9 0 O 1 N l Y 3 R p b 2 4 x L z I w M F 8 4 Q 2 9 y Z V 9 N d W x 0 a V R o c m V h Z C 9 B d X R v U m V t b 3 Z l Z E N v b H V t b n M x L n s g U m l z d W x 0 Y X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F 8 4 Q 2 9 y Z V 9 N d W x 0 a V R o c m V h Z C 9 B d X R v U m V t b 3 Z l Z E N v b H V t b n M x L n t F c 2 V j d X p p b 2 5 l L D B 9 J n F 1 b 3 Q 7 L C Z x d W 9 0 O 1 N l Y 3 R p b 2 4 x L z I w M F 8 4 Q 2 9 y Z V 9 N d W x 0 a V R o c m V h Z C 9 B d X R v U m V t b 3 Z l Z E N v b H V t b n M x L n s g U m l z d W x 0 Y X R v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w X z h D b 3 J l X 0 1 1 b H R p V G h y Z W F k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O E N v c m V f T X V s d G l U a H J l Y W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z h D b 3 J l X 0 F m Z m l u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z I w M F 8 4 Q 2 9 y Z V 9 B Z m Z p b m l 0 e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y N D o 0 N C 4 w M j g 5 N j Q 3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v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B f O E N v c m V f Q W Z m a W 5 p d H k v Q X V 0 b 1 J l b W 9 2 Z W R D b 2 x 1 b W 5 z M S 5 7 R X N l Y 3 V 6 a W 9 u Z S w w f S Z x d W 9 0 O y w m c X V v d D t T Z W N 0 a W 9 u M S 8 y M D B f O E N v c m V f Q W Z m a W 5 p d H k v Q X V 0 b 1 J l b W 9 2 Z W R D b 2 x 1 b W 5 z M S 5 7 I F J p c 3 V s d G F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B f O E N v c m V f Q W Z m a W 5 p d H k v Q X V 0 b 1 J l b W 9 2 Z W R D b 2 x 1 b W 5 z M S 5 7 R X N l Y 3 V 6 a W 9 u Z S w w f S Z x d W 9 0 O y w m c X V v d D t T Z W N 0 a W 9 u M S 8 y M D B f O E N v c m V f Q W Z m a W 5 p d H k v Q X V 0 b 1 J l b W 9 2 Z W R D b 2 x 1 b W 5 z M S 5 7 I F J p c 3 V s d G F 0 b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F 8 4 Q 2 9 y Z V 9 B Z m Z p b m l 0 e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z h D b 3 J l X 0 F m Z m l u a X R 5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x N k N v c m V f U 2 l u Z 2 x l V G h y Z W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y O T o y M i 4 x M z A 3 O D E 3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X z E 2 Q 2 9 y Z V 9 T a W 5 n b G V U a H J l Y W Q v Q X V 0 b 1 J l b W 9 2 Z W R D b 2 x 1 b W 5 z M S 5 7 R X N l Y 3 V 6 a W 9 u Z S w w f S Z x d W 9 0 O y w m c X V v d D t T Z W N 0 a W 9 u M S 8 y M D B f M T Z D b 3 J l X 1 N p b m d s Z V R o c m V h Z C 9 B d X R v U m V t b 3 Z l Z E N v b H V t b n M x L n s g U m l z d W x 0 Y X R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F 8 x N k N v c m V f U 2 l u Z 2 x l V G h y Z W F k L 0 F 1 d G 9 S Z W 1 v d m V k Q 2 9 s d W 1 u c z E u e 0 V z Z W N 1 e m l v b m U s M H 0 m c X V v d D s s J n F 1 b 3 Q 7 U 2 V j d G l v b j E v M j A w X z E 2 Q 2 9 y Z V 9 T a W 5 n b G V U a H J l Y W Q v Q X V 0 b 1 J l b W 9 2 Z W R D b 2 x 1 b W 5 z M S 5 7 I F J p c 3 V s d G F 0 a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X z E 2 Q 2 9 y Z V 9 T a W 5 n b G V U a H J l Y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x N k N v c m V f U 2 l u Z 2 x l V G h y Z W F k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x N k N v c m V f T X V s d G l U a H J l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1 O j I 5 O j U 1 L j U w N z Y x N j h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J n F 1 b 3 Q 7 L C Z x d W 9 0 O y B S a X N 1 b H R h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B f M T Z D b 3 J l X 0 1 1 b H R p V G h y Z W F k L 0 F 1 d G 9 S Z W 1 v d m V k Q 2 9 s d W 1 u c z E u e 0 V z Z W N 1 e m l v b m U s M H 0 m c X V v d D s s J n F 1 b 3 Q 7 U 2 V j d G l v b j E v M j A w X z E 2 Q 2 9 y Z V 9 N d W x 0 a V R o c m V h Z C 9 B d X R v U m V t b 3 Z l Z E N v b H V t b n M x L n s g U m l z d W x 0 Y X R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F 8 x N k N v c m V f T X V s d G l U a H J l Y W Q v Q X V 0 b 1 J l b W 9 2 Z W R D b 2 x 1 b W 5 z M S 5 7 R X N l Y 3 V 6 a W 9 u Z S w w f S Z x d W 9 0 O y w m c X V v d D t T Z W N 0 a W 9 u M S 8 y M D B f M T Z D b 3 J l X 0 1 1 b H R p V G h y Z W F k L 0 F 1 d G 9 S Z W 1 v d m V k Q 2 9 s d W 1 u c z E u e y B S a X N 1 b H R h d G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F 8 x N k N v c m V f T X V s d G l U a H J l Y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x N k N v c m V f T X V s d G l U a H J l Y W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z E 2 Q 2 9 y Z V 9 N d W x 0 a V R o c m V h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E 1 O j I 5 O j U 1 L j U w N z Y x N j h a I i A v P j x F b n R y e S B U e X B l P S J G a W x s Q 2 9 s d W 1 u V H l w Z X M i I F Z h b H V l P S J z Q m d Z P S I g L z 4 8 R W 5 0 c n k g V H l w Z T 0 i R m l s b E N v b H V t b k 5 h b W V z I i B W Y W x 1 Z T 0 i c 1 s m c X V v d D t F c 2 V j d X p p b 2 5 l J n F 1 b 3 Q 7 L C Z x d W 9 0 O y B S a X N 1 b H R h d G k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F 8 x N k N v c m V f T X V s d G l U a H J l Y W Q v Q X V 0 b 1 J l b W 9 2 Z W R D b 2 x 1 b W 5 z M S 5 7 R X N l Y 3 V 6 a W 9 u Z S w w f S Z x d W 9 0 O y w m c X V v d D t T Z W N 0 a W 9 u M S 8 y M D B f M T Z D b 3 J l X 0 1 1 b H R p V G h y Z W F k L 0 F 1 d G 9 S Z W 1 v d m V k Q 2 9 s d W 1 u c z E u e y B S a X N 1 b H R h d G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w X z E 2 Q 2 9 y Z V 9 N d W x 0 a V R o c m V h Z C 9 B d X R v U m V t b 3 Z l Z E N v b H V t b n M x L n t F c 2 V j d X p p b 2 5 l L D B 9 J n F 1 b 3 Q 7 L C Z x d W 9 0 O 1 N l Y 3 R p b 2 4 x L z I w M F 8 x N k N v c m V f T X V s d G l U a H J l Y W Q v Q X V 0 b 1 J l b W 9 2 Z W R D b 2 x 1 b W 5 z M S 5 7 I F J p c 3 V s d G F 0 a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F 8 x N k N v c m V f T X V s d G l U a H J l Y W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x N k N v c m V f T X V s d G l U a H J l Y W Q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z E 2 Q 2 9 y Z V 9 T a W 5 n b G V U a H J l Y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M j A w X z E 2 Q 2 9 y Z V 9 T a W 5 n b G V U a H J l Y W Q z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U 6 M j k 6 M j I u M T M w N z g x N 1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a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X z E 2 Q 2 9 y Z V 9 T a W 5 n b G V U a H J l Y W Q v Q X V 0 b 1 J l b W 9 2 Z W R D b 2 x 1 b W 5 z M S 5 7 R X N l Y 3 V 6 a W 9 u Z S w w f S Z x d W 9 0 O y w m c X V v d D t T Z W N 0 a W 9 u M S 8 y M D B f M T Z D b 3 J l X 1 N p b m d s Z V R o c m V h Z C 9 B d X R v U m V t b 3 Z l Z E N v b H V t b n M x L n s g U m l z d W x 0 Y X R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F 8 x N k N v c m V f U 2 l u Z 2 x l V G h y Z W F k L 0 F 1 d G 9 S Z W 1 v d m V k Q 2 9 s d W 1 u c z E u e 0 V z Z W N 1 e m l v b m U s M H 0 m c X V v d D s s J n F 1 b 3 Q 7 U 2 V j d G l v b j E v M j A w X z E 2 Q 2 9 y Z V 9 T a W 5 n b G V U a H J l Y W Q v Q X V 0 b 1 J l b W 9 2 Z W R D b 2 x 1 b W 5 z M S 5 7 I F J p c 3 V s d G F 0 a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F 8 x N k N v c m V f U 2 l u Z 2 x l V G h y Z W F k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M T Z D b 3 J l X 1 N p b m d s Z V R o c m V h Z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M T Z D b 3 J l X 0 1 1 b H R p V G h y Z W F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z I w M F 8 x N k N v c m V f T X V s d G l U a H J l Y W Q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U 6 M j k 6 N T U u N T A 3 N j E 2 O F o i I C 8 + P E V u d H J 5 I F R 5 c G U 9 I k Z p b G x D b 2 x 1 b W 5 U e X B l c y I g V m F s d W U 9 I n N C Z 1 k 9 I i A v P j x F b n R y e S B U e X B l P S J G a W x s Q 2 9 s d W 1 u T m F t Z X M i I F Z h b H V l P S J z W y Z x d W 9 0 O 0 V z Z W N 1 e m l v b m U m c X V v d D s s J n F 1 b 3 Q 7 I F J p c 3 V s d G F 0 a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X z E 2 Q 2 9 y Z V 9 N d W x 0 a V R o c m V h Z C 9 B d X R v U m V t b 3 Z l Z E N v b H V t b n M x L n t F c 2 V j d X p p b 2 5 l L D B 9 J n F 1 b 3 Q 7 L C Z x d W 9 0 O 1 N l Y 3 R p b 2 4 x L z I w M F 8 x N k N v c m V f T X V s d G l U a H J l Y W Q v Q X V 0 b 1 J l b W 9 2 Z W R D b 2 x 1 b W 5 z M S 5 7 I F J p c 3 V s d G F 0 a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B f M T Z D b 3 J l X 0 1 1 b H R p V G h y Z W F k L 0 F 1 d G 9 S Z W 1 v d m V k Q 2 9 s d W 1 u c z E u e 0 V z Z W N 1 e m l v b m U s M H 0 m c X V v d D s s J n F 1 b 3 Q 7 U 2 V j d G l v b j E v M j A w X z E 2 Q 2 9 y Z V 9 N d W x 0 a V R o c m V h Z C 9 B d X R v U m V t b 3 Z l Z E N v b H V t b n M x L n s g U m l z d W x 0 Y X R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w X z E 2 Q 2 9 y Z V 9 N d W x 0 a V R o c m V h Z C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X z E 2 Q 2 9 y Z V 9 N d W x 0 a V R o c m V h Z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M T Z D b 3 J l X 0 F m Z m l u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z M j o 1 N y 4 z N z Q w O T E z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X z E 2 Q 2 9 y Z V 9 B Z m Z p b m l 0 e S 9 B d X R v U m V t b 3 Z l Z E N v b H V t b n M x L n t F c 2 V j d X p p b 2 5 l L D B 9 J n F 1 b 3 Q 7 L C Z x d W 9 0 O 1 N l Y 3 R p b 2 4 x L z I w M F 8 x N k N v c m V f Q W Z m a W 5 p d H k v Q X V 0 b 1 J l b W 9 2 Z W R D b 2 x 1 b W 5 z M S 5 7 I F J p c 3 V s d G F 0 a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B f M T Z D b 3 J l X 0 F m Z m l u a X R 5 L 0 F 1 d G 9 S Z W 1 v d m V k Q 2 9 s d W 1 u c z E u e 0 V z Z W N 1 e m l v b m U s M H 0 m c X V v d D s s J n F 1 b 3 Q 7 U 2 V j d G l v b j E v M j A w X z E 2 Q 2 9 y Z V 9 B Z m Z p b m l 0 e S 9 B d X R v U m V t b 3 Z l Z E N v b H V t b n M x L n s g U m l z d W x 0 Y X R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B f M T Z D b 3 J l X 0 F m Z m l u a X R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M T Z D b 3 J l X 0 F m Z m l u a X R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F 8 x N k N v c m V f Q W Z m a W 5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M j A w X z E 2 Q 2 9 y Z V 9 B Z m Z p b m l 0 e T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T o z M j o 1 N y 4 z N z Q w O T E z W i I g L z 4 8 R W 5 0 c n k g V H l w Z T 0 i R m l s b E N v b H V t b l R 5 c G V z I i B W Y W x 1 Z T 0 i c 0 J n W T 0 i I C 8 + P E V u d H J 5 I F R 5 c G U 9 I k Z p b G x D b 2 x 1 b W 5 O Y W 1 l c y I g V m F s d W U 9 I n N b J n F 1 b 3 Q 7 R X N l Y 3 V 6 a W 9 u Z S Z x d W 9 0 O y w m c X V v d D s g U m l z d W x 0 Y X R p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B f M T Z D b 3 J l X 0 F m Z m l u a X R 5 L 0 F 1 d G 9 S Z W 1 v d m V k Q 2 9 s d W 1 u c z E u e 0 V z Z W N 1 e m l v b m U s M H 0 m c X V v d D s s J n F 1 b 3 Q 7 U 2 V j d G l v b j E v M j A w X z E 2 Q 2 9 y Z V 9 B Z m Z p b m l 0 e S 9 B d X R v U m V t b 3 Z l Z E N v b H V t b n M x L n s g U m l z d W x 0 Y X R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F 8 x N k N v c m V f Q W Z m a W 5 p d H k v Q X V 0 b 1 J l b W 9 2 Z W R D b 2 x 1 b W 5 z M S 5 7 R X N l Y 3 V 6 a W 9 u Z S w w f S Z x d W 9 0 O y w m c X V v d D t T Z W N 0 a W 9 u M S 8 y M D B f M T Z D b 3 J l X 0 F m Z m l u a X R 5 L 0 F 1 d G 9 S Z W 1 v d m V k Q 2 9 s d W 1 u c z E u e y B S a X N 1 b H R h d G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B f M T Z D b 3 J l X 0 F m Z m l u a X R 5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B f M T Z D b 3 J l X 0 F m Z m l u a X R 5 J T I w K D I p L 0 l u d G V z d G F 6 a W 9 u a S U y M G F s e m F 0 Z S U y M G R p J T I w b G l 2 Z W x s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y a M M 9 Z g n Q r Q F j J y A y + / y A A A A A A I A A A A A A B B m A A A A A Q A A I A A A A G 8 P B 3 S M X Z D 5 7 t C h B T E K 5 N L N W z b 8 L K A 0 8 P v W A C y q v + u p A A A A A A 6 A A A A A A g A A I A A A A E Q + 1 c o 2 G q v L N x C H A + o P T E N w G S V e s t u A 0 c 4 q d P 9 F u x 6 f U A A A A B X G b l q t h l v / H 7 5 t x 8 Q f t C 9 G d C 4 k / F C 6 Q a F P l C X F U O q z 1 y Q i u C a S 5 n u a g b N K x L F S u 0 A a c T 1 J q p M t h 2 H o c x u R 8 d K m 5 o P s V b c + L W V t w e l t i M c b Q A A A A N X 8 2 p x C r S E O R 0 x N 3 S k y R f j G 5 + e L B M V V n m d h b n v q 9 G v i n 5 + j d l y L c Q S D 0 N 8 B 1 I D a i 0 S 0 h P H T j / t O k 3 C Z i 5 F y / C M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7A7703ED34DA48932F5513F04BBEFC" ma:contentTypeVersion="7" ma:contentTypeDescription="Creare un nuovo documento." ma:contentTypeScope="" ma:versionID="3adf958cb43e2566b205951ec1e02a26">
  <xsd:schema xmlns:xsd="http://www.w3.org/2001/XMLSchema" xmlns:xs="http://www.w3.org/2001/XMLSchema" xmlns:p="http://schemas.microsoft.com/office/2006/metadata/properties" xmlns:ns3="03f61cc6-3b0b-4c59-bde8-94554401444c" xmlns:ns4="bcfbf76d-5608-4935-989e-650dec944f53" targetNamespace="http://schemas.microsoft.com/office/2006/metadata/properties" ma:root="true" ma:fieldsID="611515d69440a709e3b1be11fa68e051" ns3:_="" ns4:_="">
    <xsd:import namespace="03f61cc6-3b0b-4c59-bde8-94554401444c"/>
    <xsd:import namespace="bcfbf76d-5608-4935-989e-650dec944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61cc6-3b0b-4c59-bde8-945544014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bf76d-5608-4935-989e-650dec944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1B7C9-93D8-43D8-A77C-3A61B240D82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817D32B-960D-41C9-A6D9-49D390CC3CF7}">
  <ds:schemaRefs>
    <ds:schemaRef ds:uri="http://purl.org/dc/elements/1.1/"/>
    <ds:schemaRef ds:uri="bcfbf76d-5608-4935-989e-650dec944f5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03f61cc6-3b0b-4c59-bde8-94554401444c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C08DF9B-BBB4-4DD3-9893-BA9A5E53766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70DA1C-DA0F-4B96-B365-FF88B2E03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f61cc6-3b0b-4c59-bde8-94554401444c"/>
    <ds:schemaRef ds:uri="bcfbf76d-5608-4935-989e-650dec944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4679d45-8346-4e23-8c84-a7304edba77f}" enabled="0" method="" siteId="{84679d45-8346-4e23-8c84-a7304edba77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Santino Moncata</dc:creator>
  <cp:lastModifiedBy>Santino Moncata</cp:lastModifiedBy>
  <dcterms:created xsi:type="dcterms:W3CDTF">2023-06-30T14:22:52Z</dcterms:created>
  <dcterms:modified xsi:type="dcterms:W3CDTF">2023-07-03T16:28:36Z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0x010100A07A7703ED34DA48932F5513F04BBEFC</vt:lpwstr>
  </property>
</Properties>
</file>