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ser\Desktop\draft QT TTR\"/>
    </mc:Choice>
  </mc:AlternateContent>
  <xr:revisionPtr revIDLastSave="0" documentId="13_ncr:1_{ADBEDD35-708C-4025-99E6-8207A3BB37A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Quotation TTR 011-65" sheetId="1" r:id="rId1"/>
  </sheets>
  <definedNames>
    <definedName name="_xlnm.Print_Area" localSheetId="0">'Quotation TTR 011-65'!$A$2:$H$92</definedName>
    <definedName name="_xlnm.Print_Titles" localSheetId="0">'Quotation TTR 011-65'!$16:$16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7" i="1" l="1"/>
  <c r="H74" i="1"/>
  <c r="H65" i="1"/>
  <c r="H66" i="1"/>
  <c r="H64" i="1"/>
  <c r="H60" i="1"/>
  <c r="H48" i="1"/>
  <c r="H40" i="1" l="1"/>
  <c r="J40" i="1"/>
  <c r="K40" i="1" s="1"/>
  <c r="J39" i="1"/>
  <c r="K39" i="1" s="1"/>
  <c r="H19" i="1"/>
  <c r="J19" i="1"/>
  <c r="K19" i="1" s="1"/>
  <c r="J18" i="1" l="1"/>
  <c r="K18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K52" i="1"/>
  <c r="J53" i="1"/>
  <c r="K53" i="1" s="1"/>
  <c r="J54" i="1"/>
  <c r="K54" i="1" s="1"/>
  <c r="K55" i="1"/>
  <c r="J56" i="1"/>
  <c r="K56" i="1" s="1"/>
  <c r="J57" i="1"/>
  <c r="K57" i="1" s="1"/>
  <c r="J58" i="1"/>
  <c r="K58" i="1" s="1"/>
  <c r="J59" i="1"/>
  <c r="K59" i="1" s="1"/>
  <c r="K60" i="1"/>
  <c r="J61" i="1"/>
  <c r="K61" i="1" s="1"/>
  <c r="J62" i="1"/>
  <c r="K62" i="1" s="1"/>
  <c r="J63" i="1"/>
  <c r="K63" i="1" s="1"/>
  <c r="K64" i="1"/>
  <c r="K65" i="1"/>
  <c r="K66" i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17" i="1"/>
  <c r="K17" i="1" s="1"/>
  <c r="H75" i="1"/>
  <c r="H71" i="1"/>
  <c r="H72" i="1"/>
  <c r="H73" i="1"/>
  <c r="H70" i="1"/>
  <c r="H61" i="1"/>
  <c r="H62" i="1"/>
  <c r="H59" i="1"/>
  <c r="H57" i="1"/>
  <c r="H50" i="1"/>
  <c r="H51" i="1"/>
  <c r="H52" i="1"/>
  <c r="H53" i="1"/>
  <c r="H54" i="1"/>
  <c r="H55" i="1"/>
  <c r="H49" i="1"/>
  <c r="H42" i="1"/>
  <c r="H43" i="1"/>
  <c r="H44" i="1"/>
  <c r="H45" i="1"/>
  <c r="H46" i="1"/>
  <c r="H41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0" i="1"/>
  <c r="H18" i="1"/>
  <c r="H17" i="1"/>
  <c r="H77" i="1" l="1"/>
  <c r="H78" i="1" s="1"/>
  <c r="H79" i="1" s="1"/>
</calcChain>
</file>

<file path=xl/sharedStrings.xml><?xml version="1.0" encoding="utf-8"?>
<sst xmlns="http://schemas.openxmlformats.org/spreadsheetml/2006/main" count="191" uniqueCount="141">
  <si>
    <t>QUOTATION</t>
  </si>
  <si>
    <t>Quotation No</t>
  </si>
  <si>
    <t>:</t>
  </si>
  <si>
    <t xml:space="preserve">           Date    : </t>
  </si>
  <si>
    <t>To</t>
  </si>
  <si>
    <t xml:space="preserve">Attn </t>
  </si>
  <si>
    <t>สหัส ลิ้มประเสริฐ (Technical Manager)</t>
  </si>
  <si>
    <t>E-mail</t>
  </si>
  <si>
    <t>sahasl@ksseaport.com</t>
  </si>
  <si>
    <t>Tel</t>
  </si>
  <si>
    <t>0644695525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</si>
  <si>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</si>
  <si>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</si>
  <si>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</si>
  <si>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</si>
  <si>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</si>
  <si>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</si>
  <si>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</si>
  <si>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</si>
  <si>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Note</t>
  </si>
  <si>
    <t xml:space="preserve">: </t>
  </si>
  <si>
    <t>Total</t>
  </si>
  <si>
    <t>VAT 7%</t>
  </si>
  <si>
    <t>Term of Payment</t>
  </si>
  <si>
    <t>เครดิต 30วัน หลังจากส่งมอบสินค้าแล้วเสร็จ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</si>
  <si>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</si>
  <si>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</si>
  <si>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</si>
  <si>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</si>
  <si>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</si>
  <si>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</si>
  <si>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</si>
  <si>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</si>
  <si>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</si>
  <si>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t>Contact person :  Pumpath  Riththipithchai  098-7949626    E-mail: info@thanthara.co.th</t>
  </si>
  <si>
    <r>
      <t xml:space="preserve">15/128 Soi Thiantalay 7  Bang Khun Thian Chai Thale Road  </t>
    </r>
    <r>
      <rPr>
        <sz val="11"/>
        <color rgb="FF202124"/>
        <rFont val="Cordia New"/>
        <family val="2"/>
      </rPr>
      <t>Samae Dam</t>
    </r>
    <r>
      <rPr>
        <sz val="11"/>
        <color rgb="FF000000"/>
        <rFont val="Cordia New"/>
        <family val="2"/>
      </rPr>
      <t xml:space="preserve">, </t>
    </r>
    <r>
      <rPr>
        <sz val="11"/>
        <color rgb="FF202124"/>
        <rFont val="Cordia New"/>
        <family val="2"/>
      </rPr>
      <t>Bang Khun Thian</t>
    </r>
    <r>
      <rPr>
        <sz val="11"/>
        <color rgb="FF000000"/>
        <rFont val="Cordia New"/>
        <family val="2"/>
      </rPr>
      <t xml:space="preserve">  Bangkok 10150                                          </t>
    </r>
  </si>
  <si>
    <t>Tape seal teflon 0.1 x 13mm x 5mtr</t>
  </si>
  <si>
    <t>pcs</t>
  </si>
  <si>
    <t>tin</t>
  </si>
  <si>
    <t>Grease nipple straight 6mm,plated steel</t>
  </si>
  <si>
    <t>Grease nipple straight  A-type, M6 x 1.0,plated steel</t>
  </si>
  <si>
    <t>Coupler quick connect steel 20PM R-1/4 PM Seriers Plug</t>
  </si>
  <si>
    <t>Coupler quick connect steel 20SM R-1/4 SM Series Socket</t>
  </si>
  <si>
    <t>Coupler quick connect steel 30PM R-3/8 PM Series Plug</t>
  </si>
  <si>
    <t>Coupler quick connect steel 30SM R-3/8 SM Series Socket</t>
  </si>
  <si>
    <t>Coupler quick connect steel 20PF RC-1/4 PF Series Plug</t>
  </si>
  <si>
    <t>Coupler quick connect steel 30PF RC-3/8PF Series Plug</t>
  </si>
  <si>
    <t>Coupler quick connect steel 30SH 3/8SH Series Socket</t>
  </si>
  <si>
    <t>Coupler quick connect steel 20SH 1/4 SH Series Socket</t>
  </si>
  <si>
    <t>Coupler quick connect steel 20PH 1/4SH Series Plug</t>
  </si>
  <si>
    <t>Coupler quick connect steel 30PH 3/8PH Series Plug</t>
  </si>
  <si>
    <t>BALL VALVE DIN FORGED BRASS, FULL BORE SCREWED #1607 1/2"</t>
  </si>
  <si>
    <t>BALL VALVE DIN S.STEEL 1000LBS, FULL BORE #7752 BSP 3/4"</t>
  </si>
  <si>
    <t>RIVET BLIND OPENTYPE ALUM-BODYSTEEL_x0002_MANDREL 4.0X6.9MM 50'S</t>
  </si>
  <si>
    <t>WRENCH ADJUSTABLEHEAVY-DUTY, 100MM</t>
  </si>
  <si>
    <t>WRENCH ADJUSTABLEHEAVY-DUTY, 200MM</t>
  </si>
  <si>
    <t>BRUSH WIRE WHEEL OD 50MM, WITH 6MM ARBOR</t>
  </si>
  <si>
    <t>BRUSH WIRE WHEEL THREADED NUT TYPE 75 MM X M10 THREAD</t>
  </si>
  <si>
    <t>PUMP HAND PLASTIC FOR PAIL CAN plastic, . Overall length 540 mm.</t>
  </si>
  <si>
    <t>pce</t>
  </si>
  <si>
    <t>TEFLON SHEET Thick 1.0 mm Size 300X300mm</t>
  </si>
  <si>
    <t>sht</t>
  </si>
  <si>
    <t>TEFLON SHEET Thick 2.0 mm Size 300X300mm</t>
  </si>
  <si>
    <t>TEFLON SHEET Thick 3.0 mm Size 300X300mm</t>
  </si>
  <si>
    <t>SEALANT &amp; ADHESIVE REMOVER, SPRAY WEICON 400ML</t>
  </si>
  <si>
    <t>Ansell Edge Black Work Gloves, 48-126 EDGE By Ansell ,Size 9, Large, Polyurethane Coating</t>
  </si>
  <si>
    <t>GLOVES WORKING COTTON ORDINARY</t>
  </si>
  <si>
    <t>dzn</t>
  </si>
  <si>
    <t>WATER IN OIL REAGENT UNITOR 602805</t>
  </si>
  <si>
    <t>btl</t>
  </si>
  <si>
    <t>TUBE BICYCLE INTERIOR USED</t>
  </si>
  <si>
    <t>CABLE TIE SELF-LOCKING PLASTIC, 3MMX200MM</t>
  </si>
  <si>
    <t>CABLE TIE SELF-LOCKING PLASTIC, 4.8 mm x300 mm</t>
  </si>
  <si>
    <t>GLUE SUPER BONDER LOCTITE 495, BOND IN SECOND 20GRM</t>
  </si>
  <si>
    <t>bottles</t>
  </si>
  <si>
    <t>RAGES , LIGHT COLOUR STERILIZED</t>
  </si>
  <si>
    <t>HOSE BAND DOUBLE BOLT TYPE FOR HOSE OD 28 - 34mm</t>
  </si>
  <si>
    <t>tubes</t>
  </si>
  <si>
    <t>WHEEL CUT-OFF RESINOID GRAIN36, OD 355X Thickness 3.0X Hole Diam 25.4MM 4300MTR/MIN</t>
  </si>
  <si>
    <t>GLUE THREADLOCKER BLUE, LOCTITE 243 50 ML</t>
  </si>
  <si>
    <t>COPPER SHEET Thickness 1.0 mm ,Width 365 mm X Length1200 mm</t>
  </si>
  <si>
    <t>Double Ear Hose Clamp Assortment Wide Adjustable 9-11 mm Zinc-Plated Stee</t>
  </si>
  <si>
    <t>Double Ear Hose Clamp Assortment Wide Adjustable 14-17 mm Zinc-Plated Steel</t>
  </si>
  <si>
    <t>Double Ear Hose Clamp Assortment Wide Adjustable 17-20 mm Zinc-Plated Steel</t>
  </si>
  <si>
    <t>GAUGE PRESSURE W/GLYCERINE, REAR/FRONT 0-160 BAR Dial size63MM G1/4"</t>
  </si>
  <si>
    <t>GREASE GUN LEVER TYPE STANDARD, YAMADA KH-35 STANDARD 400CC</t>
  </si>
  <si>
    <t>Cat SCA supplemental coolant additive CAT P/N:217-0617</t>
  </si>
  <si>
    <t>ltrs</t>
  </si>
  <si>
    <t>Stretch Wrap Industrial Strength Extra Thick 18" 1100 SqFt 80 Gauge (20 Micron) Clear Cling Plastic Pallet Supplies Durable Self-Adhering Packing Moving Packaging Heavy Duty Shrink Film Roll</t>
  </si>
  <si>
    <t>rolls</t>
  </si>
  <si>
    <t>Taper pipe Thread hand Tap 1/2 inch , 14 thread Per Inch ,A Set of 3 hand taps</t>
  </si>
  <si>
    <t>set</t>
  </si>
  <si>
    <t>pairs</t>
  </si>
  <si>
    <t>ZEAQUEST COMPANY LIMITED</t>
  </si>
  <si>
    <t>26/28-29,9TH FLOOR,ORAKAN BUILDING,</t>
  </si>
  <si>
    <t>SOI CHIDLOM,PLOENCHIT ROAD,</t>
  </si>
  <si>
    <t>LUMPINEE,PATHUMWAN</t>
  </si>
  <si>
    <t>BANGKOK,THAILAND 10330</t>
  </si>
  <si>
    <t>Mermaid Sapphire at songkhla</t>
  </si>
  <si>
    <t>offer 300ml</t>
  </si>
  <si>
    <t>n/a</t>
  </si>
  <si>
    <t>offer 100ea/box</t>
  </si>
  <si>
    <t>box</t>
  </si>
  <si>
    <t>100ea/pack</t>
  </si>
  <si>
    <t>offer mixcolor,sewn type 25kg/bag</t>
  </si>
  <si>
    <t>offer 32-39mm</t>
  </si>
  <si>
    <t>offer 50cm x 300mm, 15microm</t>
  </si>
  <si>
    <t>offer 3M, 1270</t>
  </si>
  <si>
    <t>offer 217-0616 , 1ltrs /blt</t>
  </si>
  <si>
    <t>ค่าขนส่งเอกชน</t>
  </si>
  <si>
    <t>offer Brand safety Jogger Size XL 10CM.</t>
  </si>
  <si>
    <t xml:space="preserve">offer 773156 UNITOR EASYSHIP  REAGENT PACK WATER </t>
  </si>
  <si>
    <t xml:space="preserve">offer Brand Warror </t>
  </si>
  <si>
    <t xml:space="preserve">Offer แคล้มป์รัดสายลม สำหรับท่อ 1/2" เหล็กหล่อ </t>
  </si>
  <si>
    <t>Offer แคล้มป์รัดสายลม สำหรับท่อ 3/4" เหล็กหล่อ</t>
  </si>
  <si>
    <t>Offer แคล้มป์รัดสายลม สำหรับท่อ 2" เหล็กหล่อ</t>
  </si>
  <si>
    <t>Lubricant WD-40 spray 400ml</t>
  </si>
  <si>
    <t>WHEEL CUT-OFF ESINOID GRAIN36, 4"X2.0X15.88MM 4300MTR/MIN</t>
  </si>
  <si>
    <t>WHEEL GRINDING OFFSET RESINOID, 5"X6X22MM GRAIN36 4300MTR/MIN</t>
  </si>
  <si>
    <t>Offer A-80933 Makita</t>
  </si>
  <si>
    <t>TOOL RIVETER HAND PLIERTYPE, FOR RIVET INGCO SIZE 10.5"</t>
  </si>
  <si>
    <t>Bahco 8069</t>
  </si>
  <si>
    <t>Offer Stanley 87-432</t>
  </si>
  <si>
    <t>WARM GEAR OPERATED WAFER,PCD 145 MM BUTTERFLY VALVE,10K-DN80(3"),CAST IRON NBR DISC-STAINLESS</t>
  </si>
  <si>
    <t>WD-40 SPECIALIST CONTACT CLEANER 360ML</t>
  </si>
  <si>
    <t>pack</t>
  </si>
  <si>
    <t>kg</t>
  </si>
  <si>
    <t>HOSE BAND DOUBLE BOLT TYPE FOR HOSE OD 22-28 mm</t>
  </si>
  <si>
    <t>HOSE BAND DOUBLE BOLT TYPE FOR HOSE OD 60-87 mm</t>
  </si>
  <si>
    <t>PERMATEX 26BR</t>
  </si>
  <si>
    <t>3M DINAMTYE SUPER SIRICONE SEALANT</t>
  </si>
  <si>
    <t>Less time: 3-5 days</t>
  </si>
  <si>
    <t>Offer CRC 2016,350g</t>
  </si>
  <si>
    <t>Offer 4x8mm #5-3 1000ea/box</t>
  </si>
  <si>
    <t>Offer MFG LL</t>
  </si>
  <si>
    <t>3M SOFT FX SERIES YELLOW RE-USEABLE CORDED EAR PLUG 25DB RATED P/N:1271</t>
  </si>
  <si>
    <t>Offer 3M 08502 DINAMTYE SUPER SIRICONE SEALANT SIZE 280 ML</t>
  </si>
  <si>
    <t>Offer Taiyo HR-007</t>
  </si>
  <si>
    <t>Picture for Item 48-50</t>
  </si>
  <si>
    <t>Offer 355 x 3.5 x 25.4mm</t>
  </si>
  <si>
    <t>TTR 052-65 REV.4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</si>
</sst>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dd/mm/yyyy"/>
    <numFmt numFmtId="166" formatCode="_-* #,##0.00_-;\-* #,##0.00_-;_-* &quot;-&quot;??_-;_-@"/>
    <numFmt numFmtId="167" formatCode="_-* #,##0_-;\-* #,##0_-;_-* &quot;-&quot;??_-;_-@_-"/>
  </numFmts>
  <fonts count="19" x14ac:knownFonts="1">
    <font>
      <sz val="11"/>
      <color rgb="FF000000"/>
      <name val="Tahoma"/>
      <scheme val="minor"/>
    </font>
    <font>
      <b/>
      <sz val="16"/>
      <name val="Cordia New"/>
      <family val="2"/>
    </font>
    <font>
      <sz val="14"/>
      <name val="Cordia New"/>
      <family val="2"/>
    </font>
    <font>
      <b/>
      <sz val="26"/>
      <name val="Cordia New"/>
      <family val="2"/>
    </font>
    <font>
      <sz val="11"/>
      <name val="Cordia New"/>
      <family val="2"/>
    </font>
    <font>
      <sz val="16"/>
      <name val="Cordia New"/>
      <family val="2"/>
    </font>
    <font>
      <u/>
      <sz val="11"/>
      <color rgb="FF0000FF"/>
      <name val="Tahoma"/>
      <family val="2"/>
    </font>
    <font>
      <sz val="11"/>
      <name val="Tahoma"/>
      <family val="2"/>
    </font>
    <font>
      <sz val="11"/>
      <color rgb="FF000000"/>
      <name val="Tahoma"/>
      <family val="2"/>
      <scheme val="minor"/>
    </font>
    <font>
      <b/>
      <sz val="16"/>
      <name val="Cordia New"/>
      <family val="2"/>
    </font>
    <font>
      <sz val="16"/>
      <name val="Cordia New"/>
      <family val="2"/>
    </font>
    <font>
      <sz val="11"/>
      <name val="Cordia New"/>
      <family val="2"/>
    </font>
    <font>
      <sz val="11"/>
      <color rgb="FF000000"/>
      <name val="Tahoma"/>
      <family val="2"/>
      <scheme val="minor"/>
    </font>
    <font>
      <sz val="11"/>
      <color rgb="FF000000"/>
      <name val="Cordia New"/>
      <family val="2"/>
    </font>
    <font>
      <sz val="11"/>
      <color rgb="FF202124"/>
      <name val="Cordia New"/>
      <family val="2"/>
    </font>
    <font>
      <b/>
      <sz val="16"/>
      <color rgb="FFFF0000"/>
      <name val="Cordia New"/>
      <family val="2"/>
    </font>
    <font>
      <sz val="16"/>
      <color rgb="FF000000"/>
      <name val="Cordia New"/>
      <family val="2"/>
    </font>
    <font>
      <sz val="16"/>
      <color rgb="FFFF0000"/>
      <name val="Cordia New"/>
      <family val="2"/>
    </font>
    <font>
      <sz val="16"/>
      <color theme="1"/>
      <name val="Cordia New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5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6" fillId="0" borderId="0" xfId="0" quotePrefix="1" applyFont="1" applyAlignment="1">
      <alignment vertical="center"/>
    </xf>
    <xf numFmtId="0" fontId="5" fillId="0" borderId="0" xfId="0" quotePrefix="1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shrinkToFit="1"/>
    </xf>
    <xf numFmtId="43" fontId="5" fillId="0" borderId="0" xfId="0" applyNumberFormat="1" applyFont="1" applyAlignment="1">
      <alignment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166" fontId="5" fillId="0" borderId="6" xfId="0" applyNumberFormat="1" applyFont="1" applyBorder="1" applyAlignment="1">
      <alignment vertical="top"/>
    </xf>
    <xf numFmtId="9" fontId="5" fillId="0" borderId="0" xfId="0" applyNumberFormat="1" applyFont="1" applyAlignment="1">
      <alignment vertical="top"/>
    </xf>
    <xf numFmtId="166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166" fontId="5" fillId="0" borderId="10" xfId="0" applyNumberFormat="1" applyFont="1" applyBorder="1" applyAlignment="1">
      <alignment vertical="top"/>
    </xf>
    <xf numFmtId="166" fontId="5" fillId="0" borderId="0" xfId="0" applyNumberFormat="1" applyFont="1" applyAlignment="1">
      <alignment vertical="top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5" fillId="0" borderId="11" xfId="0" applyFont="1" applyBorder="1" applyAlignment="1">
      <alignment vertical="top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vertical="top"/>
    </xf>
    <xf numFmtId="0" fontId="13" fillId="0" borderId="0" xfId="0" applyFont="1" applyAlignment="1">
      <alignment horizontal="left" vertical="center"/>
    </xf>
    <xf numFmtId="0" fontId="11" fillId="0" borderId="0" xfId="0" applyFont="1"/>
    <xf numFmtId="166" fontId="5" fillId="0" borderId="4" xfId="0" applyNumberFormat="1" applyFont="1" applyBorder="1"/>
    <xf numFmtId="43" fontId="5" fillId="0" borderId="0" xfId="0" applyNumberFormat="1" applyFont="1"/>
    <xf numFmtId="0" fontId="10" fillId="0" borderId="0" xfId="0" applyFont="1" applyAlignment="1">
      <alignment vertical="top"/>
    </xf>
    <xf numFmtId="167" fontId="5" fillId="0" borderId="0" xfId="1" applyNumberFormat="1" applyFont="1" applyAlignment="1"/>
    <xf numFmtId="0" fontId="10" fillId="0" borderId="4" xfId="0" applyFont="1" applyBorder="1" applyAlignment="1">
      <alignment horizontal="center"/>
    </xf>
    <xf numFmtId="43" fontId="10" fillId="0" borderId="0" xfId="0" applyNumberFormat="1" applyFont="1"/>
    <xf numFmtId="0" fontId="15" fillId="0" borderId="5" xfId="0" applyFont="1" applyBorder="1" applyAlignment="1">
      <alignment wrapText="1"/>
    </xf>
    <xf numFmtId="0" fontId="10" fillId="0" borderId="0" xfId="0" applyFont="1" applyAlignment="1">
      <alignment horizontal="left" wrapText="1"/>
    </xf>
    <xf numFmtId="0" fontId="15" fillId="0" borderId="0" xfId="0" applyFont="1" applyAlignment="1">
      <alignment horizontal="left" wrapText="1"/>
    </xf>
    <xf numFmtId="0" fontId="15" fillId="0" borderId="5" xfId="0" applyFont="1" applyBorder="1" applyAlignment="1">
      <alignment horizontal="left" vertical="top" wrapText="1"/>
    </xf>
    <xf numFmtId="0" fontId="1" fillId="0" borderId="0" xfId="0" applyFont="1"/>
    <xf numFmtId="0" fontId="1" fillId="0" borderId="1" xfId="0" applyFont="1" applyBorder="1" applyAlignment="1">
      <alignment vertical="top"/>
    </xf>
    <xf numFmtId="0" fontId="5" fillId="0" borderId="0" xfId="0" applyFont="1" applyAlignment="1">
      <alignment vertical="center"/>
    </xf>
    <xf numFmtId="0" fontId="10" fillId="0" borderId="0" xfId="0" applyFont="1"/>
    <xf numFmtId="0" fontId="10" fillId="0" borderId="0" xfId="0" applyFont="1" applyAlignment="1">
      <alignment horizontal="right"/>
    </xf>
    <xf numFmtId="0" fontId="16" fillId="0" borderId="0" xfId="0" applyFont="1" applyAlignment="1">
      <alignment horizontal="left" vertical="top" wrapText="1"/>
    </xf>
    <xf numFmtId="0" fontId="16" fillId="0" borderId="0" xfId="0" applyFont="1"/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43" fontId="17" fillId="0" borderId="0" xfId="0" applyNumberFormat="1" applyFont="1"/>
    <xf numFmtId="43" fontId="10" fillId="0" borderId="0" xfId="0" applyNumberFormat="1" applyFont="1" applyAlignment="1">
      <alignment horizontal="center"/>
    </xf>
    <xf numFmtId="43" fontId="5" fillId="2" borderId="0" xfId="0" applyNumberFormat="1" applyFont="1" applyFill="1"/>
    <xf numFmtId="9" fontId="5" fillId="3" borderId="0" xfId="0" applyNumberFormat="1" applyFont="1" applyFill="1" applyAlignment="1">
      <alignment vertical="top"/>
    </xf>
    <xf numFmtId="0" fontId="10" fillId="4" borderId="0" xfId="0" applyFont="1" applyFill="1" applyAlignment="1">
      <alignment vertical="top"/>
    </xf>
    <xf numFmtId="166" fontId="5" fillId="0" borderId="12" xfId="0" applyNumberFormat="1" applyFont="1" applyBorder="1"/>
    <xf numFmtId="0" fontId="18" fillId="0" borderId="4" xfId="0" applyFont="1" applyBorder="1" applyAlignment="1">
      <alignment horizontal="center"/>
    </xf>
    <xf numFmtId="43" fontId="18" fillId="0" borderId="0" xfId="0" applyNumberFormat="1" applyFont="1"/>
    <xf numFmtId="43" fontId="5" fillId="0" borderId="0" xfId="0" applyNumberFormat="1" applyFont="1" applyAlignment="1">
      <alignment horizontal="center"/>
    </xf>
    <xf numFmtId="0" fontId="17" fillId="0" borderId="4" xfId="0" applyFont="1" applyBorder="1" applyAlignment="1">
      <alignment horizontal="center"/>
    </xf>
    <xf numFmtId="0" fontId="5" fillId="0" borderId="0" xfId="0" applyFont="1" applyAlignment="1">
      <alignment horizontal="left" wrapText="1"/>
    </xf>
    <xf numFmtId="0" fontId="1" fillId="0" borderId="0" xfId="0" applyFont="1" applyAlignment="1">
      <alignment vertical="top"/>
    </xf>
    <xf numFmtId="0" fontId="10" fillId="5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5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/>
    <xf numFmtId="0" fontId="1" fillId="0" borderId="2" xfId="0" applyFont="1" applyBorder="1" applyAlignment="1">
      <alignment horizontal="center" vertical="top"/>
    </xf>
    <xf numFmtId="0" fontId="7" fillId="0" borderId="3" xfId="0" applyFont="1" applyBorder="1"/>
    <xf numFmtId="0" fontId="11" fillId="0" borderId="0" xfId="0" applyFont="1"/>
    <xf numFmtId="0" fontId="1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518583</xdr:colOff>
      <xdr:row>0</xdr:row>
      <xdr:rowOff>254000</xdr:rowOff>
    </xdr:from>
    <xdr:to>
      <xdr:col>7</xdr:col>
      <xdr:colOff>687917</xdr:colOff>
      <xdr:row>2</xdr:row>
      <xdr:rowOff>201731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59333" y="254000"/>
          <a:ext cx="1322917" cy="4768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84</xdr:row>
      <xdr:rowOff>0</xdr:rowOff>
    </xdr:from>
    <xdr:to>
      <xdr:col>7</xdr:col>
      <xdr:colOff>153882</xdr:colOff>
      <xdr:row>86</xdr:row>
      <xdr:rowOff>53129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50" y="10138833"/>
          <a:ext cx="1307465" cy="582295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677333</xdr:colOff>
      <xdr:row>89</xdr:row>
      <xdr:rowOff>52917</xdr:rowOff>
    </xdr:from>
    <xdr:to>
      <xdr:col>1</xdr:col>
      <xdr:colOff>2106083</xdr:colOff>
      <xdr:row>91</xdr:row>
      <xdr:rowOff>144633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3" y="12573000"/>
          <a:ext cx="1428750" cy="515050"/>
        </a:xfrm>
        <a:prstGeom prst="rect">
          <a:avLst/>
        </a:prstGeom>
      </xdr:spPr>
    </xdr:pic>
    <xdr:clientData/>
  </xdr:twoCellAnchor>
  <xdr:twoCellAnchor editAs="oneCell">
    <xdr:from>
      <xdr:col>1</xdr:col>
      <xdr:colOff>1164167</xdr:colOff>
      <xdr:row>66</xdr:row>
      <xdr:rowOff>40423</xdr:rowOff>
    </xdr:from>
    <xdr:to>
      <xdr:col>1</xdr:col>
      <xdr:colOff>2467642</xdr:colOff>
      <xdr:row>68</xdr:row>
      <xdr:rowOff>550332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FA8E88-E0CA-0346-872D-21AB2C8D2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5167" y="28255590"/>
          <a:ext cx="1303475" cy="1737575"/>
        </a:xfrm>
        <a:prstGeom prst="rect">
          <a:avLst/>
        </a:prstGeom>
      </xdr:spPr>
    </xdr:pic>
    <xdr:clientData/>
  </xdr:twoCellAnchor>
  <xdr:twoCellAnchor editAs="oneCell">
    <xdr:from>
      <xdr:col>1</xdr:col>
      <xdr:colOff>2666146</xdr:colOff>
      <xdr:row>66</xdr:row>
      <xdr:rowOff>31749</xdr:rowOff>
    </xdr:from>
    <xdr:to>
      <xdr:col>1</xdr:col>
      <xdr:colOff>3976130</xdr:colOff>
      <xdr:row>68</xdr:row>
      <xdr:rowOff>550334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52691CF-76E1-6808-8277-B8B95CB07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146" y="28246916"/>
          <a:ext cx="1309984" cy="17462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hasl@ksseapo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2"/>
  <sheetViews>
    <sheetView tabSelected="1" view="pageBreakPreview" topLeftCell="A38" zoomScale="90" zoomScaleNormal="90" zoomScaleSheetLayoutView="90" workbookViewId="0">
      <selection activeCell="I48" sqref="I48"/>
    </sheetView>
  </sheetViews>
  <sheetFormatPr defaultColWidth="14.375" defaultRowHeight="15" customHeight="1" x14ac:dyDescent="0.2"/>
  <cols>
    <col min="1" max="1" width="5" customWidth="1"/>
    <col min="2" max="2" width="53.375" customWidth="1"/>
    <col min="3" max="3" width="3" customWidth="1"/>
    <col min="4" max="4" width="35.875" customWidth="1"/>
    <col min="5" max="5" width="6.625" customWidth="1"/>
    <col min="6" max="6" width="8.125" customWidth="1"/>
    <col min="7" max="7" width="15.125" customWidth="1"/>
    <col min="8" max="8" width="17" customWidth="1"/>
    <col min="9" max="9" width="11.25" customWidth="1"/>
    <col min="10" max="10" width="10.5" customWidth="1"/>
    <col min="11" max="11" width="9.75" customWidth="1"/>
    <col min="12" max="12" width="11.625" customWidth="1"/>
    <col min="13" max="26" width="9" customWidth="1"/>
  </cols>
  <sheetData>
    <row r="1" spans="1:26" ht="21" customHeight="1" x14ac:dyDescent="0.5">
      <c r="A1" s="44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5">
      <c r="A2" s="69" t="s">
        <v>0</v>
      </c>
      <c r="B2" s="70"/>
      <c r="C2" s="70"/>
      <c r="D2" s="70"/>
      <c r="E2" s="70"/>
      <c r="F2" s="70"/>
      <c r="G2" s="70"/>
      <c r="H2" s="70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 customHeight="1" x14ac:dyDescent="0.4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1" customHeight="1" x14ac:dyDescent="0.2">
      <c r="A4" s="5" t="s">
        <v>1</v>
      </c>
      <c r="B4" s="5"/>
      <c r="C4" s="5" t="s">
        <v>2</v>
      </c>
      <c r="D4" s="5" t="s">
        <v>140</v>
      </c>
      <c r="E4" s="5"/>
      <c r="F4" s="5"/>
      <c r="G4" s="6" t="s">
        <v>3</v>
      </c>
      <c r="H4" s="7">
        <v>44869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1" customHeight="1" x14ac:dyDescent="0.2">
      <c r="A5" s="5" t="s">
        <v>4</v>
      </c>
      <c r="B5" s="5"/>
      <c r="C5" s="5" t="s">
        <v>2</v>
      </c>
      <c r="D5" s="36" t="s">
        <v>93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1" customHeight="1" x14ac:dyDescent="0.55000000000000004">
      <c r="A6" s="5"/>
      <c r="B6" s="5"/>
      <c r="C6" s="5"/>
      <c r="D6" s="51" t="s">
        <v>94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1" customHeight="1" x14ac:dyDescent="0.55000000000000004">
      <c r="A7" s="5"/>
      <c r="B7" s="5"/>
      <c r="C7" s="5"/>
      <c r="D7" s="52" t="s">
        <v>95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1" customHeight="1" x14ac:dyDescent="0.55000000000000004">
      <c r="A8" s="5"/>
      <c r="B8" s="5"/>
      <c r="C8" s="5"/>
      <c r="D8" s="53" t="s">
        <v>96</v>
      </c>
      <c r="E8" s="5"/>
      <c r="F8" s="5"/>
      <c r="G8" s="8"/>
      <c r="H8" s="5"/>
      <c r="I8" s="5"/>
      <c r="J8" s="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1" customHeight="1" x14ac:dyDescent="0.2">
      <c r="A9" s="5"/>
      <c r="B9" s="5"/>
      <c r="C9" s="5"/>
      <c r="D9" s="53" t="s">
        <v>97</v>
      </c>
      <c r="E9" s="5"/>
      <c r="F9" s="5"/>
      <c r="G9" s="8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1" customHeight="1" x14ac:dyDescent="0.2">
      <c r="A10" s="5" t="s">
        <v>5</v>
      </c>
      <c r="B10" s="5"/>
      <c r="C10" s="5" t="s">
        <v>2</v>
      </c>
      <c r="D10" s="5" t="s">
        <v>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" customHeight="1" x14ac:dyDescent="0.2">
      <c r="A11" s="5" t="s">
        <v>7</v>
      </c>
      <c r="B11" s="5"/>
      <c r="C11" s="5" t="s">
        <v>2</v>
      </c>
      <c r="D11" s="10" t="s">
        <v>8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1" customHeight="1" x14ac:dyDescent="0.2">
      <c r="A12" s="5" t="s">
        <v>9</v>
      </c>
      <c r="B12" s="5"/>
      <c r="C12" s="5" t="s">
        <v>2</v>
      </c>
      <c r="D12" s="11" t="s">
        <v>10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1" customHeight="1" x14ac:dyDescent="0.2">
      <c r="A13" s="5" t="s">
        <v>11</v>
      </c>
      <c r="B13" s="5"/>
      <c r="C13" s="5" t="s">
        <v>2</v>
      </c>
      <c r="D13" s="36" t="s">
        <v>98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5" t="s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38.25" customHeight="1" x14ac:dyDescent="0.2">
      <c r="A16" s="45" t="s">
        <v>13</v>
      </c>
      <c r="B16" s="71" t="s">
        <v>14</v>
      </c>
      <c r="C16" s="72"/>
      <c r="D16" s="72"/>
      <c r="E16" s="12" t="s">
        <v>15</v>
      </c>
      <c r="F16" s="12" t="s">
        <v>16</v>
      </c>
      <c r="G16" s="13" t="s">
        <v>17</v>
      </c>
      <c r="H16" s="14" t="s">
        <v>18</v>
      </c>
      <c r="I16" s="5"/>
      <c r="J16" s="57">
        <v>0.15</v>
      </c>
      <c r="K16" s="5"/>
      <c r="L16" s="58" t="s">
        <v>109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30.75" customHeight="1" x14ac:dyDescent="0.55000000000000004">
      <c r="A17" s="38">
        <v>1</v>
      </c>
      <c r="B17" s="41" t="s">
        <v>36</v>
      </c>
      <c r="C17" s="47"/>
      <c r="D17" s="40"/>
      <c r="E17" s="38">
        <v>48</v>
      </c>
      <c r="F17" s="38" t="s">
        <v>37</v>
      </c>
      <c r="G17" s="34">
        <v>9</v>
      </c>
      <c r="H17" s="34">
        <f>SUM(E17*G17)</f>
        <v>432</v>
      </c>
      <c r="I17" s="59">
        <v>8</v>
      </c>
      <c r="J17" s="35">
        <f>I17*15%</f>
        <v>1.2</v>
      </c>
      <c r="K17" s="37">
        <f>I17+J17</f>
        <v>9.1999999999999993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29.25" customHeight="1" x14ac:dyDescent="0.55000000000000004">
      <c r="A18" s="38">
        <v>2</v>
      </c>
      <c r="B18" s="64" t="s">
        <v>116</v>
      </c>
      <c r="C18" s="47"/>
      <c r="D18" s="43" t="s">
        <v>99</v>
      </c>
      <c r="E18" s="63">
        <v>8</v>
      </c>
      <c r="F18" s="63" t="s">
        <v>38</v>
      </c>
      <c r="G18" s="39">
        <v>144</v>
      </c>
      <c r="H18" s="34">
        <f>SUM(E18*G18)</f>
        <v>1152</v>
      </c>
      <c r="I18" s="39">
        <v>125</v>
      </c>
      <c r="J18" s="35">
        <f t="shared" ref="J18:J75" si="0">I18*15%</f>
        <v>18.75</v>
      </c>
      <c r="K18" s="37">
        <f t="shared" ref="K18:K75" si="1">I18+J18</f>
        <v>143.75</v>
      </c>
      <c r="L18" s="1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27" customHeight="1" x14ac:dyDescent="0.55000000000000004">
      <c r="A19" s="38">
        <v>3</v>
      </c>
      <c r="B19" s="41" t="s">
        <v>39</v>
      </c>
      <c r="C19" s="48"/>
      <c r="D19" s="42"/>
      <c r="E19" s="38">
        <v>24</v>
      </c>
      <c r="F19" s="38" t="s">
        <v>37</v>
      </c>
      <c r="G19" s="55">
        <v>82</v>
      </c>
      <c r="H19" s="34">
        <f>SUM(E19*G19)</f>
        <v>1968</v>
      </c>
      <c r="I19" s="39">
        <v>28</v>
      </c>
      <c r="J19" s="35">
        <f t="shared" ref="J19" si="2">I19*15%</f>
        <v>4.2</v>
      </c>
      <c r="K19" s="37">
        <f t="shared" ref="K19" si="3">I19+J19</f>
        <v>32.200000000000003</v>
      </c>
      <c r="L19" s="15">
        <v>50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35.25" customHeight="1" x14ac:dyDescent="0.55000000000000004">
      <c r="A20" s="38">
        <v>4</v>
      </c>
      <c r="B20" s="41" t="s">
        <v>40</v>
      </c>
      <c r="C20" s="48"/>
      <c r="D20" s="42" t="s">
        <v>101</v>
      </c>
      <c r="E20" s="63">
        <v>1</v>
      </c>
      <c r="F20" s="63" t="s">
        <v>102</v>
      </c>
      <c r="G20" s="61">
        <v>403</v>
      </c>
      <c r="H20" s="34">
        <f>SUM(E20*G20)</f>
        <v>403</v>
      </c>
      <c r="I20" s="54">
        <v>350</v>
      </c>
      <c r="J20" s="35">
        <f t="shared" si="0"/>
        <v>52.5</v>
      </c>
      <c r="K20" s="37">
        <f t="shared" si="1"/>
        <v>402.5</v>
      </c>
      <c r="L20" s="1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23.25" customHeight="1" x14ac:dyDescent="0.55000000000000004">
      <c r="A21" s="38">
        <v>5</v>
      </c>
      <c r="B21" s="41" t="s">
        <v>41</v>
      </c>
      <c r="C21" s="48"/>
      <c r="D21" s="42"/>
      <c r="E21" s="38">
        <v>12</v>
      </c>
      <c r="F21" s="38" t="s">
        <v>37</v>
      </c>
      <c r="G21" s="35">
        <v>23</v>
      </c>
      <c r="H21" s="34">
        <f t="shared" ref="H21:H40" si="4">SUM(E21*G21)</f>
        <v>276</v>
      </c>
      <c r="I21" s="35">
        <v>20</v>
      </c>
      <c r="J21" s="35">
        <f t="shared" si="0"/>
        <v>3</v>
      </c>
      <c r="K21" s="37">
        <f t="shared" si="1"/>
        <v>23</v>
      </c>
      <c r="L21" s="1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37.5" customHeight="1" x14ac:dyDescent="0.55000000000000004">
      <c r="A22" s="38">
        <v>6</v>
      </c>
      <c r="B22" s="41" t="s">
        <v>43</v>
      </c>
      <c r="C22" s="48"/>
      <c r="D22" s="42"/>
      <c r="E22" s="38">
        <v>12</v>
      </c>
      <c r="F22" s="38" t="s">
        <v>37</v>
      </c>
      <c r="G22" s="35">
        <v>35</v>
      </c>
      <c r="H22" s="34">
        <f t="shared" si="4"/>
        <v>420</v>
      </c>
      <c r="I22" s="35">
        <v>30</v>
      </c>
      <c r="J22" s="35">
        <f t="shared" si="0"/>
        <v>4.5</v>
      </c>
      <c r="K22" s="37">
        <f t="shared" si="1"/>
        <v>34.5</v>
      </c>
      <c r="L22" s="1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36.75" customHeight="1" x14ac:dyDescent="0.55000000000000004">
      <c r="A23" s="38">
        <v>7</v>
      </c>
      <c r="B23" s="41" t="s">
        <v>42</v>
      </c>
      <c r="C23" s="48"/>
      <c r="D23" s="42"/>
      <c r="E23" s="38">
        <v>12</v>
      </c>
      <c r="F23" s="38" t="s">
        <v>37</v>
      </c>
      <c r="G23" s="35">
        <v>86</v>
      </c>
      <c r="H23" s="34">
        <f t="shared" si="4"/>
        <v>1032</v>
      </c>
      <c r="I23" s="35">
        <v>75</v>
      </c>
      <c r="J23" s="35">
        <f t="shared" si="0"/>
        <v>11.25</v>
      </c>
      <c r="K23" s="37">
        <f t="shared" si="1"/>
        <v>86.25</v>
      </c>
      <c r="L23" s="1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36" customHeight="1" x14ac:dyDescent="0.55000000000000004">
      <c r="A24" s="38">
        <v>8</v>
      </c>
      <c r="B24" s="41" t="s">
        <v>44</v>
      </c>
      <c r="C24" s="48"/>
      <c r="D24" s="42"/>
      <c r="E24" s="38">
        <v>12</v>
      </c>
      <c r="F24" s="38" t="s">
        <v>37</v>
      </c>
      <c r="G24" s="35">
        <v>92</v>
      </c>
      <c r="H24" s="34">
        <f t="shared" si="4"/>
        <v>1104</v>
      </c>
      <c r="I24" s="35">
        <v>80</v>
      </c>
      <c r="J24" s="35">
        <f t="shared" si="0"/>
        <v>12</v>
      </c>
      <c r="K24" s="37">
        <f t="shared" si="1"/>
        <v>92</v>
      </c>
      <c r="L24" s="1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41.25" customHeight="1" x14ac:dyDescent="0.55000000000000004">
      <c r="A25" s="38">
        <v>9</v>
      </c>
      <c r="B25" s="41" t="s">
        <v>45</v>
      </c>
      <c r="C25" s="48"/>
      <c r="D25" s="42"/>
      <c r="E25" s="38">
        <v>12</v>
      </c>
      <c r="F25" s="38" t="s">
        <v>37</v>
      </c>
      <c r="G25" s="35">
        <v>29</v>
      </c>
      <c r="H25" s="34">
        <f t="shared" si="4"/>
        <v>348</v>
      </c>
      <c r="I25" s="35">
        <v>25</v>
      </c>
      <c r="J25" s="35">
        <f t="shared" si="0"/>
        <v>3.75</v>
      </c>
      <c r="K25" s="37">
        <f t="shared" si="1"/>
        <v>28.75</v>
      </c>
      <c r="L25" s="1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37.5" customHeight="1" x14ac:dyDescent="0.55000000000000004">
      <c r="A26" s="38">
        <v>10</v>
      </c>
      <c r="B26" s="41" t="s">
        <v>46</v>
      </c>
      <c r="C26" s="48"/>
      <c r="D26" s="42"/>
      <c r="E26" s="38">
        <v>12</v>
      </c>
      <c r="F26" s="38" t="s">
        <v>37</v>
      </c>
      <c r="G26" s="35">
        <v>35</v>
      </c>
      <c r="H26" s="34">
        <f t="shared" si="4"/>
        <v>420</v>
      </c>
      <c r="I26" s="35">
        <v>30</v>
      </c>
      <c r="J26" s="35">
        <f t="shared" si="0"/>
        <v>4.5</v>
      </c>
      <c r="K26" s="37">
        <f t="shared" si="1"/>
        <v>34.5</v>
      </c>
      <c r="L26" s="1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21.75" customHeight="1" x14ac:dyDescent="0.55000000000000004">
      <c r="A27" s="38">
        <v>11</v>
      </c>
      <c r="B27" s="41" t="s">
        <v>48</v>
      </c>
      <c r="C27" s="48"/>
      <c r="D27" s="42"/>
      <c r="E27" s="38">
        <v>12</v>
      </c>
      <c r="F27" s="38" t="s">
        <v>37</v>
      </c>
      <c r="G27" s="35">
        <v>86</v>
      </c>
      <c r="H27" s="34">
        <f t="shared" si="4"/>
        <v>1032</v>
      </c>
      <c r="I27" s="35">
        <v>75</v>
      </c>
      <c r="J27" s="35">
        <f t="shared" si="0"/>
        <v>11.25</v>
      </c>
      <c r="K27" s="37">
        <f t="shared" si="1"/>
        <v>86.25</v>
      </c>
      <c r="L27" s="1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28.5" customHeight="1" x14ac:dyDescent="0.55000000000000004">
      <c r="A28" s="38">
        <v>12</v>
      </c>
      <c r="B28" s="41" t="s">
        <v>47</v>
      </c>
      <c r="C28" s="48"/>
      <c r="D28" s="42"/>
      <c r="E28" s="38">
        <v>12</v>
      </c>
      <c r="F28" s="38" t="s">
        <v>37</v>
      </c>
      <c r="G28" s="35">
        <v>92</v>
      </c>
      <c r="H28" s="34">
        <f t="shared" si="4"/>
        <v>1104</v>
      </c>
      <c r="I28" s="35">
        <v>80</v>
      </c>
      <c r="J28" s="35">
        <f t="shared" si="0"/>
        <v>12</v>
      </c>
      <c r="K28" s="37">
        <f t="shared" si="1"/>
        <v>92</v>
      </c>
      <c r="L28" s="1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31.5" customHeight="1" x14ac:dyDescent="0.55000000000000004">
      <c r="A29" s="38">
        <v>13</v>
      </c>
      <c r="B29" s="41" t="s">
        <v>49</v>
      </c>
      <c r="C29" s="48"/>
      <c r="D29" s="42"/>
      <c r="E29" s="38">
        <v>12</v>
      </c>
      <c r="F29" s="38" t="s">
        <v>37</v>
      </c>
      <c r="G29" s="35">
        <v>29</v>
      </c>
      <c r="H29" s="34">
        <f t="shared" si="4"/>
        <v>348</v>
      </c>
      <c r="I29" s="35">
        <v>25</v>
      </c>
      <c r="J29" s="35">
        <f t="shared" si="0"/>
        <v>3.75</v>
      </c>
      <c r="K29" s="37">
        <f t="shared" si="1"/>
        <v>28.75</v>
      </c>
      <c r="L29" s="1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27" customHeight="1" x14ac:dyDescent="0.55000000000000004">
      <c r="A30" s="38">
        <v>14</v>
      </c>
      <c r="B30" s="41" t="s">
        <v>50</v>
      </c>
      <c r="C30" s="48"/>
      <c r="D30" s="42"/>
      <c r="E30" s="38">
        <v>12</v>
      </c>
      <c r="F30" s="38" t="s">
        <v>37</v>
      </c>
      <c r="G30" s="35">
        <v>35</v>
      </c>
      <c r="H30" s="34">
        <f t="shared" si="4"/>
        <v>420</v>
      </c>
      <c r="I30" s="35">
        <v>30</v>
      </c>
      <c r="J30" s="35">
        <f t="shared" si="0"/>
        <v>4.5</v>
      </c>
      <c r="K30" s="37">
        <f t="shared" si="1"/>
        <v>34.5</v>
      </c>
      <c r="L30" s="1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45" customHeight="1" x14ac:dyDescent="0.55000000000000004">
      <c r="A31" s="38">
        <v>15</v>
      </c>
      <c r="B31" s="49" t="s">
        <v>51</v>
      </c>
      <c r="C31" s="48"/>
      <c r="D31" s="42" t="s">
        <v>134</v>
      </c>
      <c r="E31" s="38">
        <v>6</v>
      </c>
      <c r="F31" s="38" t="s">
        <v>37</v>
      </c>
      <c r="G31" s="35">
        <v>144</v>
      </c>
      <c r="H31" s="34">
        <f t="shared" si="4"/>
        <v>864</v>
      </c>
      <c r="I31" s="35">
        <v>125</v>
      </c>
      <c r="J31" s="35">
        <f t="shared" si="0"/>
        <v>18.75</v>
      </c>
      <c r="K31" s="37">
        <f t="shared" si="1"/>
        <v>143.75</v>
      </c>
      <c r="L31" s="1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35.25" customHeight="1" x14ac:dyDescent="0.55000000000000004">
      <c r="A32" s="38">
        <v>16</v>
      </c>
      <c r="B32" s="50" t="s">
        <v>52</v>
      </c>
      <c r="C32" s="48"/>
      <c r="D32" s="42" t="s">
        <v>134</v>
      </c>
      <c r="E32" s="38">
        <v>6</v>
      </c>
      <c r="F32" s="38" t="s">
        <v>37</v>
      </c>
      <c r="G32" s="35">
        <v>219</v>
      </c>
      <c r="H32" s="34">
        <f t="shared" si="4"/>
        <v>1314</v>
      </c>
      <c r="I32" s="35">
        <v>190</v>
      </c>
      <c r="J32" s="35">
        <f t="shared" si="0"/>
        <v>28.5</v>
      </c>
      <c r="K32" s="37">
        <f t="shared" si="1"/>
        <v>218.5</v>
      </c>
      <c r="L32" s="1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49.5" customHeight="1" x14ac:dyDescent="0.55000000000000004">
      <c r="A33" s="66">
        <v>17</v>
      </c>
      <c r="B33" s="51" t="s">
        <v>117</v>
      </c>
      <c r="C33" s="48"/>
      <c r="D33" s="42"/>
      <c r="E33" s="38">
        <v>24</v>
      </c>
      <c r="F33" s="38" t="s">
        <v>37</v>
      </c>
      <c r="G33" s="35">
        <v>18</v>
      </c>
      <c r="H33" s="34">
        <f t="shared" si="4"/>
        <v>432</v>
      </c>
      <c r="I33" s="35">
        <v>16</v>
      </c>
      <c r="J33" s="35">
        <f t="shared" si="0"/>
        <v>2.4</v>
      </c>
      <c r="K33" s="37">
        <f t="shared" si="1"/>
        <v>18.399999999999999</v>
      </c>
      <c r="L33" s="1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43.5" customHeight="1" x14ac:dyDescent="0.55000000000000004">
      <c r="A34" s="66">
        <v>18</v>
      </c>
      <c r="B34" s="51" t="s">
        <v>118</v>
      </c>
      <c r="C34" s="48"/>
      <c r="D34" s="42" t="s">
        <v>119</v>
      </c>
      <c r="E34" s="38">
        <v>6</v>
      </c>
      <c r="F34" s="38" t="s">
        <v>37</v>
      </c>
      <c r="G34" s="35">
        <v>35</v>
      </c>
      <c r="H34" s="34">
        <f t="shared" si="4"/>
        <v>210</v>
      </c>
      <c r="I34" s="35">
        <v>30</v>
      </c>
      <c r="J34" s="35">
        <f t="shared" si="0"/>
        <v>4.5</v>
      </c>
      <c r="K34" s="37">
        <f t="shared" si="1"/>
        <v>34.5</v>
      </c>
      <c r="L34" s="1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42" customHeight="1" x14ac:dyDescent="0.55000000000000004">
      <c r="A35" s="38">
        <v>19</v>
      </c>
      <c r="B35" s="51" t="s">
        <v>120</v>
      </c>
      <c r="C35" s="48"/>
      <c r="D35" s="42" t="s">
        <v>137</v>
      </c>
      <c r="E35" s="38">
        <v>1</v>
      </c>
      <c r="F35" s="38" t="s">
        <v>37</v>
      </c>
      <c r="G35" s="35">
        <v>403</v>
      </c>
      <c r="H35" s="34">
        <f t="shared" si="4"/>
        <v>403</v>
      </c>
      <c r="I35" s="35">
        <v>350</v>
      </c>
      <c r="J35" s="35">
        <f t="shared" si="0"/>
        <v>52.5</v>
      </c>
      <c r="K35" s="37">
        <f t="shared" si="1"/>
        <v>402.5</v>
      </c>
      <c r="L35" s="1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45" customHeight="1" x14ac:dyDescent="0.55000000000000004">
      <c r="A36" s="38">
        <v>20</v>
      </c>
      <c r="B36" s="51" t="s">
        <v>53</v>
      </c>
      <c r="C36" s="48"/>
      <c r="D36" s="42" t="s">
        <v>133</v>
      </c>
      <c r="E36" s="60">
        <v>1</v>
      </c>
      <c r="F36" s="60" t="s">
        <v>102</v>
      </c>
      <c r="G36" s="61">
        <v>368</v>
      </c>
      <c r="H36" s="34">
        <f t="shared" si="4"/>
        <v>368</v>
      </c>
      <c r="I36" s="54">
        <v>320</v>
      </c>
      <c r="J36" s="35">
        <f t="shared" si="0"/>
        <v>48</v>
      </c>
      <c r="K36" s="37">
        <f t="shared" si="1"/>
        <v>368</v>
      </c>
      <c r="L36" s="1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30" customHeight="1" x14ac:dyDescent="0.55000000000000004">
      <c r="A37" s="38">
        <v>21</v>
      </c>
      <c r="B37" s="50" t="s">
        <v>54</v>
      </c>
      <c r="C37" s="48"/>
      <c r="D37" s="42" t="s">
        <v>121</v>
      </c>
      <c r="E37" s="38">
        <v>2</v>
      </c>
      <c r="F37" s="38" t="s">
        <v>37</v>
      </c>
      <c r="G37" s="35">
        <v>610</v>
      </c>
      <c r="H37" s="34">
        <f t="shared" si="4"/>
        <v>1220</v>
      </c>
      <c r="I37" s="35">
        <v>530</v>
      </c>
      <c r="J37" s="35">
        <f t="shared" si="0"/>
        <v>79.5</v>
      </c>
      <c r="K37" s="37">
        <f t="shared" si="1"/>
        <v>609.5</v>
      </c>
      <c r="L37" s="1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26.25" customHeight="1" x14ac:dyDescent="0.55000000000000004">
      <c r="A38" s="38">
        <v>22</v>
      </c>
      <c r="B38" s="50" t="s">
        <v>55</v>
      </c>
      <c r="C38" s="48"/>
      <c r="D38" s="42" t="s">
        <v>122</v>
      </c>
      <c r="E38" s="38">
        <v>2</v>
      </c>
      <c r="F38" s="38" t="s">
        <v>37</v>
      </c>
      <c r="G38" s="35">
        <v>276</v>
      </c>
      <c r="H38" s="34">
        <f t="shared" si="4"/>
        <v>552</v>
      </c>
      <c r="I38" s="35">
        <v>240</v>
      </c>
      <c r="J38" s="35">
        <f t="shared" si="0"/>
        <v>36</v>
      </c>
      <c r="K38" s="37">
        <f t="shared" si="1"/>
        <v>276</v>
      </c>
      <c r="L38" s="1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43.5" customHeight="1" x14ac:dyDescent="0.55000000000000004">
      <c r="A39" s="38">
        <v>23</v>
      </c>
      <c r="B39" s="51" t="s">
        <v>123</v>
      </c>
      <c r="C39" s="48"/>
      <c r="D39" s="42"/>
      <c r="E39" s="38">
        <v>2</v>
      </c>
      <c r="F39" s="38" t="s">
        <v>37</v>
      </c>
      <c r="G39" s="35">
        <v>2150</v>
      </c>
      <c r="H39" s="34">
        <f t="shared" si="4"/>
        <v>4300</v>
      </c>
      <c r="I39" s="35">
        <v>1000</v>
      </c>
      <c r="J39" s="35">
        <f>I38*15%</f>
        <v>36</v>
      </c>
      <c r="K39" s="37">
        <f>I38+J39</f>
        <v>276</v>
      </c>
      <c r="L39" s="1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35.25" customHeight="1" x14ac:dyDescent="0.55000000000000004">
      <c r="A40" s="38">
        <v>24</v>
      </c>
      <c r="B40" s="50" t="s">
        <v>56</v>
      </c>
      <c r="C40" s="48"/>
      <c r="D40" s="42"/>
      <c r="E40" s="38">
        <v>12</v>
      </c>
      <c r="F40" s="38" t="s">
        <v>37</v>
      </c>
      <c r="G40" s="55">
        <v>85</v>
      </c>
      <c r="H40" s="34">
        <f t="shared" si="4"/>
        <v>1020</v>
      </c>
      <c r="I40" s="35">
        <v>70</v>
      </c>
      <c r="J40" s="35">
        <f>I40*15%</f>
        <v>10.5</v>
      </c>
      <c r="K40" s="37">
        <f>I40+J40</f>
        <v>80.5</v>
      </c>
      <c r="L40" s="1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30.75" customHeight="1" x14ac:dyDescent="0.55000000000000004">
      <c r="A41" s="38">
        <v>25</v>
      </c>
      <c r="B41" s="51" t="s">
        <v>57</v>
      </c>
      <c r="C41" s="48"/>
      <c r="D41" s="42"/>
      <c r="E41" s="38">
        <v>12</v>
      </c>
      <c r="F41" s="38" t="s">
        <v>37</v>
      </c>
      <c r="G41" s="35">
        <v>138</v>
      </c>
      <c r="H41" s="34">
        <f>SUM(G41*E41)</f>
        <v>1656</v>
      </c>
      <c r="I41" s="35">
        <v>120</v>
      </c>
      <c r="J41" s="35">
        <f t="shared" si="0"/>
        <v>18</v>
      </c>
      <c r="K41" s="37">
        <f t="shared" si="1"/>
        <v>138</v>
      </c>
      <c r="L41" s="1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35.25" customHeight="1" x14ac:dyDescent="0.55000000000000004">
      <c r="A42" s="38">
        <v>26</v>
      </c>
      <c r="B42" s="50" t="s">
        <v>124</v>
      </c>
      <c r="C42" s="48"/>
      <c r="D42" s="42" t="s">
        <v>132</v>
      </c>
      <c r="E42" s="38">
        <v>4</v>
      </c>
      <c r="F42" s="38" t="s">
        <v>38</v>
      </c>
      <c r="G42" s="35">
        <v>368</v>
      </c>
      <c r="H42" s="34">
        <f t="shared" ref="H42:H48" si="5">SUM(G42*E42)</f>
        <v>1472</v>
      </c>
      <c r="I42" s="35">
        <v>320</v>
      </c>
      <c r="J42" s="35">
        <f t="shared" si="0"/>
        <v>48</v>
      </c>
      <c r="K42" s="37">
        <f t="shared" si="1"/>
        <v>368</v>
      </c>
      <c r="L42" s="1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45" customHeight="1" x14ac:dyDescent="0.55000000000000004">
      <c r="A43" s="38">
        <v>27</v>
      </c>
      <c r="B43" s="51" t="s">
        <v>58</v>
      </c>
      <c r="C43" s="48"/>
      <c r="D43" s="42"/>
      <c r="E43" s="38">
        <v>3</v>
      </c>
      <c r="F43" s="38" t="s">
        <v>59</v>
      </c>
      <c r="G43" s="35">
        <v>52</v>
      </c>
      <c r="H43" s="34">
        <f t="shared" si="5"/>
        <v>156</v>
      </c>
      <c r="I43" s="35">
        <v>45</v>
      </c>
      <c r="J43" s="35">
        <f t="shared" si="0"/>
        <v>6.75</v>
      </c>
      <c r="K43" s="37">
        <f t="shared" si="1"/>
        <v>51.75</v>
      </c>
      <c r="L43" s="1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35.25" customHeight="1" x14ac:dyDescent="0.55000000000000004">
      <c r="A44" s="38">
        <v>28</v>
      </c>
      <c r="B44" s="50" t="s">
        <v>60</v>
      </c>
      <c r="C44" s="48"/>
      <c r="D44" s="42"/>
      <c r="E44" s="38">
        <v>2</v>
      </c>
      <c r="F44" s="38" t="s">
        <v>61</v>
      </c>
      <c r="G44" s="35">
        <v>465</v>
      </c>
      <c r="H44" s="34">
        <f t="shared" si="5"/>
        <v>930</v>
      </c>
      <c r="I44" s="35">
        <v>300</v>
      </c>
      <c r="J44" s="35">
        <f t="shared" si="0"/>
        <v>45</v>
      </c>
      <c r="K44" s="37">
        <f t="shared" si="1"/>
        <v>345</v>
      </c>
      <c r="L44" s="15">
        <v>120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35.25" customHeight="1" x14ac:dyDescent="0.55000000000000004">
      <c r="A45" s="38">
        <v>29</v>
      </c>
      <c r="B45" s="50" t="s">
        <v>62</v>
      </c>
      <c r="C45" s="48"/>
      <c r="D45" s="42"/>
      <c r="E45" s="38">
        <v>2</v>
      </c>
      <c r="F45" s="38" t="s">
        <v>61</v>
      </c>
      <c r="G45" s="35">
        <v>580</v>
      </c>
      <c r="H45" s="34">
        <f t="shared" si="5"/>
        <v>1160</v>
      </c>
      <c r="I45" s="35">
        <v>400</v>
      </c>
      <c r="J45" s="35">
        <f t="shared" si="0"/>
        <v>60</v>
      </c>
      <c r="K45" s="37">
        <f t="shared" si="1"/>
        <v>460</v>
      </c>
      <c r="L45" s="15">
        <v>120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35.25" customHeight="1" x14ac:dyDescent="0.55000000000000004">
      <c r="A46" s="38">
        <v>30</v>
      </c>
      <c r="B46" s="50" t="s">
        <v>63</v>
      </c>
      <c r="C46" s="48"/>
      <c r="D46" s="42"/>
      <c r="E46" s="38">
        <v>1</v>
      </c>
      <c r="F46" s="38" t="s">
        <v>61</v>
      </c>
      <c r="G46" s="35">
        <v>725</v>
      </c>
      <c r="H46" s="34">
        <f t="shared" si="5"/>
        <v>725</v>
      </c>
      <c r="I46" s="35">
        <v>500</v>
      </c>
      <c r="J46" s="35">
        <f t="shared" si="0"/>
        <v>75</v>
      </c>
      <c r="K46" s="37">
        <f t="shared" si="1"/>
        <v>575</v>
      </c>
      <c r="L46" s="15">
        <v>150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35.25" customHeight="1" x14ac:dyDescent="0.55000000000000004">
      <c r="A47" s="38">
        <v>31</v>
      </c>
      <c r="B47" s="50" t="s">
        <v>64</v>
      </c>
      <c r="C47" s="48"/>
      <c r="D47" s="42"/>
      <c r="E47" s="38">
        <v>2</v>
      </c>
      <c r="F47" s="38" t="s">
        <v>38</v>
      </c>
      <c r="G47" s="62">
        <v>1500</v>
      </c>
      <c r="H47" s="34">
        <f t="shared" si="5"/>
        <v>3000</v>
      </c>
      <c r="I47" s="62">
        <v>1180</v>
      </c>
      <c r="J47" s="35">
        <f t="shared" si="0"/>
        <v>177</v>
      </c>
      <c r="K47" s="37">
        <f t="shared" si="1"/>
        <v>1357</v>
      </c>
      <c r="L47" s="15">
        <v>150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51.75" customHeight="1" x14ac:dyDescent="0.55000000000000004">
      <c r="A48" s="38">
        <v>32</v>
      </c>
      <c r="B48" s="51" t="s">
        <v>65</v>
      </c>
      <c r="C48" s="48"/>
      <c r="D48" s="42" t="s">
        <v>110</v>
      </c>
      <c r="E48" s="38">
        <v>2</v>
      </c>
      <c r="F48" s="38" t="s">
        <v>67</v>
      </c>
      <c r="G48" s="35">
        <v>485</v>
      </c>
      <c r="H48" s="34">
        <f t="shared" si="5"/>
        <v>970</v>
      </c>
      <c r="I48" s="56">
        <v>420</v>
      </c>
      <c r="J48" s="35">
        <f t="shared" si="0"/>
        <v>63</v>
      </c>
      <c r="K48" s="37">
        <f t="shared" si="1"/>
        <v>483</v>
      </c>
      <c r="L48" s="62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35.25" customHeight="1" x14ac:dyDescent="0.55000000000000004">
      <c r="A49" s="38">
        <v>33</v>
      </c>
      <c r="B49" s="50" t="s">
        <v>66</v>
      </c>
      <c r="C49" s="48"/>
      <c r="D49" s="42"/>
      <c r="E49" s="38">
        <v>6</v>
      </c>
      <c r="F49" s="38" t="s">
        <v>67</v>
      </c>
      <c r="G49" s="35">
        <v>61</v>
      </c>
      <c r="H49" s="34">
        <f>SUM(E49*G49)</f>
        <v>366</v>
      </c>
      <c r="I49" s="35">
        <v>53</v>
      </c>
      <c r="J49" s="35">
        <f t="shared" si="0"/>
        <v>7.9499999999999993</v>
      </c>
      <c r="K49" s="37">
        <f t="shared" si="1"/>
        <v>60.95</v>
      </c>
      <c r="L49" s="1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57.75" customHeight="1" x14ac:dyDescent="0.55000000000000004">
      <c r="A50" s="38">
        <v>34</v>
      </c>
      <c r="B50" s="50" t="s">
        <v>68</v>
      </c>
      <c r="C50" s="48"/>
      <c r="D50" s="42" t="s">
        <v>111</v>
      </c>
      <c r="E50" s="38">
        <v>2</v>
      </c>
      <c r="F50" s="38" t="s">
        <v>69</v>
      </c>
      <c r="G50" s="35">
        <v>1960</v>
      </c>
      <c r="H50" s="34">
        <f t="shared" ref="H50:H55" si="6">SUM(E50*G50)</f>
        <v>3920</v>
      </c>
      <c r="I50" s="56">
        <v>1600</v>
      </c>
      <c r="J50" s="35">
        <f t="shared" si="0"/>
        <v>240</v>
      </c>
      <c r="K50" s="37">
        <f t="shared" si="1"/>
        <v>1840</v>
      </c>
      <c r="L50" s="15">
        <v>120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35.25" customHeight="1" x14ac:dyDescent="0.55000000000000004">
      <c r="A51" s="38">
        <v>35</v>
      </c>
      <c r="B51" s="50" t="s">
        <v>70</v>
      </c>
      <c r="C51" s="48"/>
      <c r="D51" s="42"/>
      <c r="E51" s="38">
        <v>24</v>
      </c>
      <c r="F51" s="38" t="s">
        <v>37</v>
      </c>
      <c r="G51" s="35">
        <v>17</v>
      </c>
      <c r="H51" s="34">
        <f t="shared" si="6"/>
        <v>408</v>
      </c>
      <c r="I51" s="35">
        <v>15</v>
      </c>
      <c r="J51" s="35">
        <f t="shared" si="0"/>
        <v>2.25</v>
      </c>
      <c r="K51" s="37">
        <f t="shared" si="1"/>
        <v>17.25</v>
      </c>
      <c r="L51" s="1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35.25" customHeight="1" x14ac:dyDescent="0.55000000000000004">
      <c r="A52" s="38">
        <v>36</v>
      </c>
      <c r="B52" s="50" t="s">
        <v>71</v>
      </c>
      <c r="C52" s="48"/>
      <c r="D52" s="42" t="s">
        <v>103</v>
      </c>
      <c r="E52" s="38">
        <v>3</v>
      </c>
      <c r="F52" s="67" t="s">
        <v>125</v>
      </c>
      <c r="G52" s="35">
        <v>87</v>
      </c>
      <c r="H52" s="34">
        <f t="shared" si="6"/>
        <v>261</v>
      </c>
      <c r="I52" s="35">
        <v>75</v>
      </c>
      <c r="J52" s="35">
        <v>12</v>
      </c>
      <c r="K52" s="37">
        <f t="shared" si="1"/>
        <v>87</v>
      </c>
      <c r="L52" s="1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35.25" customHeight="1" x14ac:dyDescent="0.55000000000000004">
      <c r="A53" s="38">
        <v>37</v>
      </c>
      <c r="B53" s="50" t="s">
        <v>72</v>
      </c>
      <c r="C53" s="48"/>
      <c r="D53" s="42" t="s">
        <v>103</v>
      </c>
      <c r="E53" s="38">
        <v>3</v>
      </c>
      <c r="F53" s="67" t="s">
        <v>125</v>
      </c>
      <c r="G53" s="35">
        <v>161</v>
      </c>
      <c r="H53" s="34">
        <f t="shared" si="6"/>
        <v>483</v>
      </c>
      <c r="I53" s="35">
        <v>140</v>
      </c>
      <c r="J53" s="35">
        <f t="shared" si="0"/>
        <v>21</v>
      </c>
      <c r="K53" s="37">
        <f t="shared" si="1"/>
        <v>161</v>
      </c>
      <c r="L53" s="1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35.25" customHeight="1" x14ac:dyDescent="0.55000000000000004">
      <c r="A54" s="38">
        <v>38</v>
      </c>
      <c r="B54" s="50" t="s">
        <v>73</v>
      </c>
      <c r="C54" s="48"/>
      <c r="D54" s="42"/>
      <c r="E54" s="38">
        <v>6</v>
      </c>
      <c r="F54" s="38" t="s">
        <v>74</v>
      </c>
      <c r="G54" s="35">
        <v>219</v>
      </c>
      <c r="H54" s="34">
        <f t="shared" si="6"/>
        <v>1314</v>
      </c>
      <c r="I54" s="35">
        <v>190</v>
      </c>
      <c r="J54" s="35">
        <f t="shared" si="0"/>
        <v>28.5</v>
      </c>
      <c r="K54" s="37">
        <f t="shared" si="1"/>
        <v>218.5</v>
      </c>
      <c r="L54" s="1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35.25" customHeight="1" x14ac:dyDescent="0.55000000000000004">
      <c r="A55" s="38">
        <v>39</v>
      </c>
      <c r="B55" s="50" t="s">
        <v>75</v>
      </c>
      <c r="C55" s="48"/>
      <c r="D55" s="42" t="s">
        <v>104</v>
      </c>
      <c r="E55" s="60">
        <v>100</v>
      </c>
      <c r="F55" s="60" t="s">
        <v>126</v>
      </c>
      <c r="G55" s="61">
        <v>21</v>
      </c>
      <c r="H55" s="34">
        <f t="shared" si="6"/>
        <v>2100</v>
      </c>
      <c r="I55" s="54">
        <v>18</v>
      </c>
      <c r="J55" s="35">
        <v>3</v>
      </c>
      <c r="K55" s="37">
        <f t="shared" si="1"/>
        <v>21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35.25" customHeight="1" x14ac:dyDescent="0.55000000000000004">
      <c r="A56" s="38">
        <v>40</v>
      </c>
      <c r="B56" s="50" t="s">
        <v>127</v>
      </c>
      <c r="C56" s="48"/>
      <c r="D56" s="42"/>
      <c r="E56" s="38">
        <v>12</v>
      </c>
      <c r="F56" s="38" t="s">
        <v>37</v>
      </c>
      <c r="G56" s="62" t="s">
        <v>100</v>
      </c>
      <c r="H56" s="34"/>
      <c r="I56" s="55">
        <v>60</v>
      </c>
      <c r="J56" s="35">
        <f t="shared" si="0"/>
        <v>9</v>
      </c>
      <c r="K56" s="37">
        <f t="shared" si="1"/>
        <v>69</v>
      </c>
      <c r="L56" s="15">
        <v>50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35.25" customHeight="1" x14ac:dyDescent="0.55000000000000004">
      <c r="A57" s="38">
        <v>41</v>
      </c>
      <c r="B57" s="50" t="s">
        <v>76</v>
      </c>
      <c r="C57" s="48"/>
      <c r="D57" s="42" t="s">
        <v>105</v>
      </c>
      <c r="E57" s="38">
        <v>12</v>
      </c>
      <c r="F57" s="38" t="s">
        <v>37</v>
      </c>
      <c r="G57" s="55">
        <v>109</v>
      </c>
      <c r="H57" s="34">
        <f>SUM(E57*G57)</f>
        <v>1308</v>
      </c>
      <c r="I57" s="55">
        <v>95</v>
      </c>
      <c r="J57" s="35">
        <f t="shared" si="0"/>
        <v>14.25</v>
      </c>
      <c r="K57" s="37">
        <f t="shared" si="1"/>
        <v>109.25</v>
      </c>
      <c r="L57" s="1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35.25" customHeight="1" x14ac:dyDescent="0.55000000000000004">
      <c r="A58" s="38">
        <v>42</v>
      </c>
      <c r="B58" s="50" t="s">
        <v>128</v>
      </c>
      <c r="C58" s="48"/>
      <c r="D58" s="42"/>
      <c r="E58" s="38">
        <v>12</v>
      </c>
      <c r="F58" s="67" t="s">
        <v>37</v>
      </c>
      <c r="G58" s="62" t="s">
        <v>100</v>
      </c>
      <c r="H58" s="34"/>
      <c r="I58" s="55">
        <v>310</v>
      </c>
      <c r="J58" s="35">
        <f t="shared" si="0"/>
        <v>46.5</v>
      </c>
      <c r="K58" s="37">
        <f t="shared" si="1"/>
        <v>356.5</v>
      </c>
      <c r="L58" s="1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35.25" customHeight="1" x14ac:dyDescent="0.55000000000000004">
      <c r="A59" s="38">
        <v>43</v>
      </c>
      <c r="B59" s="50" t="s">
        <v>129</v>
      </c>
      <c r="C59" s="48"/>
      <c r="D59" s="42"/>
      <c r="E59" s="38">
        <v>12</v>
      </c>
      <c r="F59" s="38" t="s">
        <v>37</v>
      </c>
      <c r="G59" s="55">
        <v>77</v>
      </c>
      <c r="H59" s="34">
        <f t="shared" ref="H59:H62" si="7">SUM(E59*G59)</f>
        <v>924</v>
      </c>
      <c r="I59" s="55">
        <v>67</v>
      </c>
      <c r="J59" s="35">
        <f t="shared" si="0"/>
        <v>10.049999999999999</v>
      </c>
      <c r="K59" s="37">
        <f t="shared" si="1"/>
        <v>77.05</v>
      </c>
      <c r="L59" s="1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51.75" customHeight="1" x14ac:dyDescent="0.55000000000000004">
      <c r="A60" s="38">
        <v>44</v>
      </c>
      <c r="B60" s="50" t="s">
        <v>130</v>
      </c>
      <c r="C60" s="48"/>
      <c r="D60" s="42" t="s">
        <v>136</v>
      </c>
      <c r="E60" s="38">
        <v>8</v>
      </c>
      <c r="F60" s="67" t="s">
        <v>77</v>
      </c>
      <c r="G60" s="55">
        <v>135</v>
      </c>
      <c r="H60" s="34">
        <f t="shared" si="7"/>
        <v>1080</v>
      </c>
      <c r="I60" s="55">
        <v>115</v>
      </c>
      <c r="J60" s="35">
        <v>20</v>
      </c>
      <c r="K60" s="37">
        <f t="shared" si="1"/>
        <v>135</v>
      </c>
      <c r="L60" s="1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35.25" customHeight="1" x14ac:dyDescent="0.55000000000000004">
      <c r="A61" s="38">
        <v>45</v>
      </c>
      <c r="B61" s="50" t="s">
        <v>79</v>
      </c>
      <c r="C61" s="48"/>
      <c r="D61" s="42"/>
      <c r="E61" s="38">
        <v>3</v>
      </c>
      <c r="F61" s="38" t="s">
        <v>37</v>
      </c>
      <c r="G61" s="35">
        <v>759</v>
      </c>
      <c r="H61" s="34">
        <f t="shared" si="7"/>
        <v>2277</v>
      </c>
      <c r="I61" s="35">
        <v>660</v>
      </c>
      <c r="J61" s="35">
        <f t="shared" si="0"/>
        <v>99</v>
      </c>
      <c r="K61" s="37">
        <f t="shared" si="1"/>
        <v>759</v>
      </c>
      <c r="L61" s="1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51" customHeight="1" x14ac:dyDescent="0.55000000000000004">
      <c r="A62" s="38">
        <v>46</v>
      </c>
      <c r="B62" s="51" t="s">
        <v>78</v>
      </c>
      <c r="C62" s="48"/>
      <c r="D62" s="42" t="s">
        <v>139</v>
      </c>
      <c r="E62" s="38">
        <v>6</v>
      </c>
      <c r="F62" s="38" t="s">
        <v>37</v>
      </c>
      <c r="G62" s="35">
        <v>81</v>
      </c>
      <c r="H62" s="34">
        <f t="shared" si="7"/>
        <v>486</v>
      </c>
      <c r="I62" s="35">
        <v>70</v>
      </c>
      <c r="J62" s="35">
        <f t="shared" si="0"/>
        <v>10.5</v>
      </c>
      <c r="K62" s="37">
        <f t="shared" si="1"/>
        <v>80.5</v>
      </c>
      <c r="L62" s="1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44.25" customHeight="1" x14ac:dyDescent="0.55000000000000004">
      <c r="A63" s="38">
        <v>47</v>
      </c>
      <c r="B63" s="51" t="s">
        <v>80</v>
      </c>
      <c r="C63" s="48"/>
      <c r="D63" s="42"/>
      <c r="E63" s="38">
        <v>1</v>
      </c>
      <c r="F63" s="38" t="s">
        <v>37</v>
      </c>
      <c r="G63" s="55" t="s">
        <v>100</v>
      </c>
      <c r="H63" s="34"/>
      <c r="I63" s="55"/>
      <c r="J63" s="35">
        <f t="shared" si="0"/>
        <v>0</v>
      </c>
      <c r="K63" s="37">
        <f t="shared" si="1"/>
        <v>0</v>
      </c>
      <c r="L63" s="1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46.5" customHeight="1" x14ac:dyDescent="0.55000000000000004">
      <c r="A64" s="38">
        <v>48</v>
      </c>
      <c r="B64" s="51" t="s">
        <v>81</v>
      </c>
      <c r="C64" s="48"/>
      <c r="D64" s="42" t="s">
        <v>113</v>
      </c>
      <c r="E64" s="38">
        <v>24</v>
      </c>
      <c r="F64" s="38" t="s">
        <v>37</v>
      </c>
      <c r="G64" s="62">
        <v>64</v>
      </c>
      <c r="H64" s="34">
        <f>SUM(G64*E64)</f>
        <v>1536</v>
      </c>
      <c r="I64" s="55">
        <v>54</v>
      </c>
      <c r="J64" s="35">
        <v>9</v>
      </c>
      <c r="K64" s="37">
        <f t="shared" si="1"/>
        <v>63</v>
      </c>
      <c r="L64" s="15">
        <v>60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56.25" customHeight="1" x14ac:dyDescent="0.55000000000000004">
      <c r="A65" s="38">
        <v>49</v>
      </c>
      <c r="B65" s="51" t="s">
        <v>82</v>
      </c>
      <c r="C65" s="48"/>
      <c r="D65" s="42" t="s">
        <v>114</v>
      </c>
      <c r="E65" s="38">
        <v>24</v>
      </c>
      <c r="F65" s="38" t="s">
        <v>37</v>
      </c>
      <c r="G65" s="55">
        <v>70</v>
      </c>
      <c r="H65" s="34">
        <f t="shared" ref="H65:H66" si="8">SUM(G65*E65)</f>
        <v>1680</v>
      </c>
      <c r="I65" s="55">
        <v>59</v>
      </c>
      <c r="J65" s="35">
        <v>9</v>
      </c>
      <c r="K65" s="37">
        <f t="shared" si="1"/>
        <v>68</v>
      </c>
      <c r="L65" s="15">
        <v>60</v>
      </c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62.25" customHeight="1" x14ac:dyDescent="0.55000000000000004">
      <c r="A66" s="38">
        <v>50</v>
      </c>
      <c r="B66" s="51" t="s">
        <v>83</v>
      </c>
      <c r="C66" s="48"/>
      <c r="D66" s="42" t="s">
        <v>115</v>
      </c>
      <c r="E66" s="38">
        <v>24</v>
      </c>
      <c r="F66" s="38" t="s">
        <v>37</v>
      </c>
      <c r="G66" s="55">
        <v>132</v>
      </c>
      <c r="H66" s="34">
        <f t="shared" si="8"/>
        <v>3168</v>
      </c>
      <c r="I66" s="55">
        <v>112.5</v>
      </c>
      <c r="J66" s="35">
        <v>17</v>
      </c>
      <c r="K66" s="37">
        <f t="shared" si="1"/>
        <v>129.5</v>
      </c>
      <c r="L66" s="15">
        <v>60</v>
      </c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48" customHeight="1" x14ac:dyDescent="0.55000000000000004">
      <c r="A67" s="38"/>
      <c r="B67" s="51"/>
      <c r="C67" s="48"/>
      <c r="D67" s="42" t="s">
        <v>138</v>
      </c>
      <c r="E67" s="38"/>
      <c r="F67" s="38"/>
      <c r="G67" s="55"/>
      <c r="H67" s="34"/>
      <c r="I67" s="55"/>
      <c r="J67" s="35"/>
      <c r="K67" s="37"/>
      <c r="L67" s="1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48" customHeight="1" x14ac:dyDescent="0.55000000000000004">
      <c r="A68" s="38"/>
      <c r="B68" s="51"/>
      <c r="C68" s="48"/>
      <c r="D68" s="42"/>
      <c r="E68" s="38"/>
      <c r="F68" s="38"/>
      <c r="G68" s="55"/>
      <c r="H68" s="34"/>
      <c r="I68" s="55"/>
      <c r="J68" s="35"/>
      <c r="K68" s="37"/>
      <c r="L68" s="1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48" customHeight="1" x14ac:dyDescent="0.55000000000000004">
      <c r="A69" s="38"/>
      <c r="B69" s="51"/>
      <c r="C69" s="48"/>
      <c r="D69" s="42"/>
      <c r="E69" s="38"/>
      <c r="F69" s="38"/>
      <c r="G69" s="55"/>
      <c r="H69" s="34"/>
      <c r="I69" s="55"/>
      <c r="J69" s="35"/>
      <c r="K69" s="37"/>
      <c r="L69" s="1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45.75" customHeight="1" x14ac:dyDescent="0.55000000000000004">
      <c r="A70" s="38">
        <v>51</v>
      </c>
      <c r="B70" s="51" t="s">
        <v>84</v>
      </c>
      <c r="C70" s="48"/>
      <c r="D70" s="42"/>
      <c r="E70" s="38">
        <v>2</v>
      </c>
      <c r="F70" s="38" t="s">
        <v>37</v>
      </c>
      <c r="G70" s="35">
        <v>920</v>
      </c>
      <c r="H70" s="34">
        <f>SUM(E70*G70)</f>
        <v>1840</v>
      </c>
      <c r="I70" s="35">
        <v>800</v>
      </c>
      <c r="J70" s="35">
        <f t="shared" si="0"/>
        <v>120</v>
      </c>
      <c r="K70" s="37">
        <f t="shared" si="1"/>
        <v>920</v>
      </c>
      <c r="L70" s="1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45.75" customHeight="1" x14ac:dyDescent="0.55000000000000004">
      <c r="A71" s="38">
        <v>52</v>
      </c>
      <c r="B71" s="51" t="s">
        <v>85</v>
      </c>
      <c r="C71" s="48"/>
      <c r="D71" s="42"/>
      <c r="E71" s="38">
        <v>2</v>
      </c>
      <c r="F71" s="38" t="s">
        <v>37</v>
      </c>
      <c r="G71" s="35">
        <v>449</v>
      </c>
      <c r="H71" s="34">
        <f t="shared" ref="H71:H74" si="9">SUM(E71*G71)</f>
        <v>898</v>
      </c>
      <c r="I71" s="35">
        <v>390</v>
      </c>
      <c r="J71" s="35">
        <f t="shared" si="0"/>
        <v>58.5</v>
      </c>
      <c r="K71" s="37">
        <f t="shared" si="1"/>
        <v>448.5</v>
      </c>
      <c r="L71" s="1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31.5" customHeight="1" x14ac:dyDescent="0.55000000000000004">
      <c r="A72" s="38">
        <v>53</v>
      </c>
      <c r="B72" s="50" t="s">
        <v>86</v>
      </c>
      <c r="C72" s="48"/>
      <c r="D72" s="42" t="s">
        <v>108</v>
      </c>
      <c r="E72" s="38">
        <v>20</v>
      </c>
      <c r="F72" s="38" t="s">
        <v>87</v>
      </c>
      <c r="G72" s="35">
        <v>491</v>
      </c>
      <c r="H72" s="34">
        <f t="shared" si="9"/>
        <v>9820</v>
      </c>
      <c r="I72" s="35">
        <v>426.75</v>
      </c>
      <c r="J72" s="35">
        <f t="shared" si="0"/>
        <v>64.012500000000003</v>
      </c>
      <c r="K72" s="37">
        <f t="shared" si="1"/>
        <v>490.76249999999999</v>
      </c>
      <c r="L72" s="1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72.75" customHeight="1" x14ac:dyDescent="0.55000000000000004">
      <c r="A73" s="38">
        <v>54</v>
      </c>
      <c r="B73" s="51" t="s">
        <v>88</v>
      </c>
      <c r="C73" s="48"/>
      <c r="D73" s="42" t="s">
        <v>106</v>
      </c>
      <c r="E73" s="38">
        <v>2</v>
      </c>
      <c r="F73" s="38" t="s">
        <v>89</v>
      </c>
      <c r="G73" s="35">
        <v>288</v>
      </c>
      <c r="H73" s="34">
        <f t="shared" si="9"/>
        <v>576</v>
      </c>
      <c r="I73" s="35">
        <v>250</v>
      </c>
      <c r="J73" s="35">
        <f t="shared" si="0"/>
        <v>37.5</v>
      </c>
      <c r="K73" s="37">
        <f t="shared" si="1"/>
        <v>287.5</v>
      </c>
      <c r="L73" s="1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45.75" customHeight="1" x14ac:dyDescent="0.55000000000000004">
      <c r="A74" s="38">
        <v>55</v>
      </c>
      <c r="B74" s="51" t="s">
        <v>90</v>
      </c>
      <c r="C74" s="48"/>
      <c r="D74" s="42" t="s">
        <v>112</v>
      </c>
      <c r="E74" s="38">
        <v>1</v>
      </c>
      <c r="F74" s="38" t="s">
        <v>91</v>
      </c>
      <c r="G74" s="55">
        <v>936</v>
      </c>
      <c r="H74" s="34">
        <f t="shared" si="9"/>
        <v>936</v>
      </c>
      <c r="I74" s="55">
        <v>770</v>
      </c>
      <c r="J74" s="35">
        <f t="shared" si="0"/>
        <v>115.5</v>
      </c>
      <c r="K74" s="37">
        <f t="shared" si="1"/>
        <v>885.5</v>
      </c>
      <c r="L74" s="35">
        <v>50</v>
      </c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55.5" customHeight="1" x14ac:dyDescent="0.55000000000000004">
      <c r="A75" s="38">
        <v>56</v>
      </c>
      <c r="B75" s="51" t="s">
        <v>135</v>
      </c>
      <c r="C75" s="48"/>
      <c r="D75" s="68" t="s">
        <v>107</v>
      </c>
      <c r="E75" s="38">
        <v>24</v>
      </c>
      <c r="F75" s="38" t="s">
        <v>92</v>
      </c>
      <c r="G75" s="35">
        <v>32</v>
      </c>
      <c r="H75" s="34">
        <f>SUM(E75*G75)</f>
        <v>768</v>
      </c>
      <c r="I75" s="35">
        <v>28</v>
      </c>
      <c r="J75" s="35">
        <f t="shared" si="0"/>
        <v>4.2</v>
      </c>
      <c r="K75" s="37">
        <f t="shared" si="1"/>
        <v>32.200000000000003</v>
      </c>
      <c r="L75" s="1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21" customHeight="1" x14ac:dyDescent="0.55000000000000004">
      <c r="A76" s="16"/>
      <c r="B76" s="17"/>
      <c r="C76" s="18"/>
      <c r="D76" s="19"/>
      <c r="E76" s="16"/>
      <c r="F76" s="16"/>
      <c r="G76" s="16"/>
      <c r="H76" s="16"/>
      <c r="I76" s="26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21" customHeight="1" x14ac:dyDescent="0.2">
      <c r="A77" s="46"/>
      <c r="B77" s="30" t="s">
        <v>19</v>
      </c>
      <c r="C77" s="31" t="s">
        <v>20</v>
      </c>
      <c r="D77" s="65" t="s">
        <v>131</v>
      </c>
      <c r="E77" s="5"/>
      <c r="F77" s="5"/>
      <c r="G77" s="21" t="s">
        <v>21</v>
      </c>
      <c r="H77" s="21">
        <f>SUM(H17:H76)</f>
        <v>67360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21" customHeight="1" x14ac:dyDescent="0.2">
      <c r="A78" s="5"/>
      <c r="B78" s="31"/>
      <c r="C78" s="31"/>
      <c r="D78" s="65"/>
      <c r="E78" s="22"/>
      <c r="F78" s="22"/>
      <c r="G78" s="23" t="s">
        <v>22</v>
      </c>
      <c r="H78" s="23">
        <f>ROUND(H77*7/100,2)</f>
        <v>4715.2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21" customHeight="1" x14ac:dyDescent="0.2">
      <c r="A79" s="5"/>
      <c r="B79" s="20" t="s">
        <v>23</v>
      </c>
      <c r="C79" s="5"/>
      <c r="D79" s="24" t="s">
        <v>24</v>
      </c>
      <c r="E79" s="5"/>
      <c r="F79" s="5"/>
      <c r="G79" s="25" t="s">
        <v>25</v>
      </c>
      <c r="H79" s="25">
        <f>SUM(H77:H78)</f>
        <v>72075.199999999997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21" customHeight="1" x14ac:dyDescent="0.2">
      <c r="A80" s="5"/>
      <c r="B80" s="5"/>
      <c r="C80" s="24"/>
      <c r="D80" s="24"/>
      <c r="E80" s="5"/>
      <c r="F80" s="5"/>
      <c r="G80" s="26"/>
      <c r="H80" s="26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21" customHeight="1" x14ac:dyDescent="0.2">
      <c r="A81" s="5"/>
      <c r="B81" s="5"/>
      <c r="C81" s="24"/>
      <c r="D81" s="24"/>
      <c r="E81" s="5"/>
      <c r="F81" s="5"/>
      <c r="G81" s="26"/>
      <c r="H81" s="26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21" customHeight="1" x14ac:dyDescent="0.2">
      <c r="A82" s="5" t="s">
        <v>26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21" customHeight="1" x14ac:dyDescent="0.2">
      <c r="A83" s="5"/>
      <c r="B83" s="5"/>
      <c r="C83" s="5"/>
      <c r="D83" s="5"/>
      <c r="E83" s="5"/>
      <c r="F83" s="5" t="s">
        <v>27</v>
      </c>
      <c r="G83" s="5" t="s">
        <v>28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21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21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21" customHeight="1" x14ac:dyDescent="0.2">
      <c r="A86" s="5"/>
      <c r="B86" s="5"/>
      <c r="C86" s="5"/>
      <c r="D86" s="5"/>
      <c r="E86" s="5"/>
      <c r="F86" s="5" t="s">
        <v>29</v>
      </c>
      <c r="G86" s="5" t="s">
        <v>30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21" customHeight="1" x14ac:dyDescent="0.2">
      <c r="A87" s="5"/>
      <c r="B87" s="5"/>
      <c r="C87" s="5"/>
      <c r="D87" s="5"/>
      <c r="E87" s="5"/>
      <c r="F87" s="5"/>
      <c r="G87" s="5" t="s">
        <v>31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21" customHeight="1" x14ac:dyDescent="0.2">
      <c r="A88" s="5"/>
      <c r="B88" s="5"/>
      <c r="C88" s="5"/>
      <c r="D88" s="5"/>
      <c r="E88" s="5"/>
      <c r="F88" s="5"/>
      <c r="G88" s="6" t="s">
        <v>32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21" customHeight="1" thickBot="1" x14ac:dyDescent="0.25">
      <c r="A89" s="5"/>
      <c r="B89" s="29"/>
      <c r="C89" s="29"/>
      <c r="D89" s="29"/>
      <c r="E89" s="29"/>
      <c r="F89" s="29"/>
      <c r="G89" s="29"/>
      <c r="H89" s="29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6.5" customHeight="1" x14ac:dyDescent="0.4">
      <c r="A90" s="5"/>
      <c r="B90" s="5"/>
      <c r="C90" s="73" t="s">
        <v>33</v>
      </c>
      <c r="D90" s="74"/>
      <c r="E90" s="74"/>
      <c r="F90" s="74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6.5" customHeight="1" x14ac:dyDescent="0.4">
      <c r="A91" s="5"/>
      <c r="B91" s="5"/>
      <c r="C91" s="32" t="s">
        <v>35</v>
      </c>
      <c r="D91" s="33"/>
      <c r="E91" s="33"/>
      <c r="F91" s="33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6.5" customHeight="1" x14ac:dyDescent="0.4">
      <c r="A92" s="5"/>
      <c r="B92" s="5"/>
      <c r="C92" s="33" t="s">
        <v>34</v>
      </c>
      <c r="D92" s="33"/>
      <c r="E92" s="33"/>
      <c r="F92" s="33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21" customHeight="1" x14ac:dyDescent="0.5">
      <c r="A93" s="2"/>
      <c r="B93" s="27"/>
      <c r="C93" s="28"/>
      <c r="D93" s="27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5">
      <c r="A94" s="2"/>
      <c r="B94" s="27"/>
      <c r="C94" s="28"/>
      <c r="D94" s="27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5">
      <c r="A95" s="2"/>
      <c r="B95" s="27"/>
      <c r="C95" s="28"/>
      <c r="D95" s="27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5">
      <c r="A96" s="2"/>
      <c r="B96" s="27"/>
      <c r="C96" s="28"/>
      <c r="D96" s="27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5">
      <c r="A97" s="2"/>
      <c r="B97" s="27"/>
      <c r="C97" s="28"/>
      <c r="D97" s="27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5">
      <c r="A98" s="2"/>
      <c r="B98" s="27"/>
      <c r="C98" s="28"/>
      <c r="D98" s="27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5">
      <c r="A99" s="2"/>
      <c r="B99" s="27"/>
      <c r="C99" s="28"/>
      <c r="D99" s="27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5">
      <c r="A100" s="2"/>
      <c r="B100" s="27"/>
      <c r="C100" s="28"/>
      <c r="D100" s="27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5">
      <c r="A101" s="2"/>
      <c r="B101" s="27"/>
      <c r="C101" s="28"/>
      <c r="D101" s="27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5">
      <c r="A102" s="2"/>
      <c r="B102" s="27"/>
      <c r="C102" s="28"/>
      <c r="D102" s="27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5">
      <c r="A103" s="2"/>
      <c r="B103" s="27"/>
      <c r="C103" s="28"/>
      <c r="D103" s="27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5">
      <c r="A104" s="2"/>
      <c r="B104" s="27"/>
      <c r="C104" s="28"/>
      <c r="D104" s="27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5">
      <c r="A105" s="2"/>
      <c r="B105" s="27"/>
      <c r="C105" s="28"/>
      <c r="D105" s="27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5">
      <c r="A106" s="2"/>
      <c r="B106" s="27"/>
      <c r="C106" s="28"/>
      <c r="D106" s="27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5">
      <c r="A107" s="2"/>
      <c r="B107" s="27"/>
      <c r="C107" s="28"/>
      <c r="D107" s="27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5">
      <c r="A108" s="2"/>
      <c r="B108" s="27"/>
      <c r="C108" s="28"/>
      <c r="D108" s="27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5">
      <c r="A109" s="2"/>
      <c r="B109" s="27"/>
      <c r="C109" s="28"/>
      <c r="D109" s="27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5">
      <c r="A110" s="2"/>
      <c r="B110" s="27"/>
      <c r="C110" s="28"/>
      <c r="D110" s="27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5">
      <c r="A111" s="2"/>
      <c r="B111" s="27"/>
      <c r="C111" s="28"/>
      <c r="D111" s="27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5">
      <c r="A112" s="2"/>
      <c r="B112" s="27"/>
      <c r="C112" s="28"/>
      <c r="D112" s="27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5">
      <c r="A113" s="2"/>
      <c r="B113" s="27"/>
      <c r="C113" s="28"/>
      <c r="D113" s="27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5">
      <c r="A114" s="2"/>
      <c r="B114" s="27"/>
      <c r="C114" s="28"/>
      <c r="D114" s="27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5">
      <c r="A115" s="2"/>
      <c r="B115" s="27"/>
      <c r="C115" s="28"/>
      <c r="D115" s="27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5">
      <c r="A116" s="2"/>
      <c r="B116" s="27"/>
      <c r="C116" s="28"/>
      <c r="D116" s="27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5">
      <c r="A117" s="2"/>
      <c r="B117" s="27"/>
      <c r="C117" s="28"/>
      <c r="D117" s="27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5">
      <c r="A118" s="2"/>
      <c r="B118" s="27"/>
      <c r="C118" s="28"/>
      <c r="D118" s="27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5">
      <c r="A119" s="2"/>
      <c r="B119" s="27"/>
      <c r="C119" s="28"/>
      <c r="D119" s="27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5">
      <c r="A120" s="2"/>
      <c r="B120" s="27"/>
      <c r="C120" s="28"/>
      <c r="D120" s="27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5">
      <c r="A121" s="2"/>
      <c r="B121" s="27"/>
      <c r="C121" s="28"/>
      <c r="D121" s="27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5">
      <c r="A122" s="2"/>
      <c r="B122" s="27"/>
      <c r="C122" s="28"/>
      <c r="D122" s="27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5">
      <c r="A123" s="2"/>
      <c r="B123" s="27"/>
      <c r="C123" s="28"/>
      <c r="D123" s="27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5">
      <c r="A124" s="2"/>
      <c r="B124" s="27"/>
      <c r="C124" s="28"/>
      <c r="D124" s="27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5">
      <c r="A125" s="2"/>
      <c r="B125" s="27"/>
      <c r="C125" s="28"/>
      <c r="D125" s="27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5">
      <c r="A126" s="2"/>
      <c r="B126" s="27"/>
      <c r="C126" s="28"/>
      <c r="D126" s="27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5">
      <c r="A127" s="2"/>
      <c r="B127" s="27"/>
      <c r="C127" s="28"/>
      <c r="D127" s="27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5">
      <c r="A128" s="2"/>
      <c r="B128" s="27"/>
      <c r="C128" s="28"/>
      <c r="D128" s="27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5">
      <c r="A129" s="2"/>
      <c r="B129" s="27"/>
      <c r="C129" s="28"/>
      <c r="D129" s="27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5">
      <c r="A130" s="2"/>
      <c r="B130" s="27"/>
      <c r="C130" s="28"/>
      <c r="D130" s="27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5">
      <c r="A131" s="2"/>
      <c r="B131" s="27"/>
      <c r="C131" s="28"/>
      <c r="D131" s="27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5">
      <c r="A132" s="2"/>
      <c r="B132" s="27"/>
      <c r="C132" s="28"/>
      <c r="D132" s="27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5">
      <c r="A133" s="2"/>
      <c r="B133" s="27"/>
      <c r="C133" s="28"/>
      <c r="D133" s="27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5">
      <c r="A134" s="2"/>
      <c r="B134" s="27"/>
      <c r="C134" s="28"/>
      <c r="D134" s="27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5">
      <c r="A135" s="2"/>
      <c r="B135" s="27"/>
      <c r="C135" s="28"/>
      <c r="D135" s="27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5">
      <c r="A136" s="2"/>
      <c r="B136" s="27"/>
      <c r="C136" s="28"/>
      <c r="D136" s="27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5">
      <c r="A137" s="2"/>
      <c r="B137" s="27"/>
      <c r="C137" s="28"/>
      <c r="D137" s="27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5">
      <c r="A138" s="2"/>
      <c r="B138" s="27"/>
      <c r="C138" s="28"/>
      <c r="D138" s="27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5">
      <c r="A139" s="2"/>
      <c r="B139" s="27"/>
      <c r="C139" s="28"/>
      <c r="D139" s="27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5">
      <c r="A140" s="2"/>
      <c r="B140" s="27"/>
      <c r="C140" s="28"/>
      <c r="D140" s="27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5">
      <c r="A141" s="2"/>
      <c r="B141" s="27"/>
      <c r="C141" s="28"/>
      <c r="D141" s="27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5">
      <c r="A142" s="2"/>
      <c r="B142" s="27"/>
      <c r="C142" s="28"/>
      <c r="D142" s="27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5">
      <c r="A143" s="2"/>
      <c r="B143" s="27"/>
      <c r="C143" s="28"/>
      <c r="D143" s="27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5">
      <c r="A144" s="2"/>
      <c r="B144" s="27"/>
      <c r="C144" s="28"/>
      <c r="D144" s="27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5">
      <c r="A145" s="2"/>
      <c r="B145" s="27"/>
      <c r="C145" s="28"/>
      <c r="D145" s="27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5">
      <c r="A146" s="2"/>
      <c r="B146" s="27"/>
      <c r="C146" s="28"/>
      <c r="D146" s="27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5">
      <c r="A147" s="2"/>
      <c r="B147" s="27"/>
      <c r="C147" s="28"/>
      <c r="D147" s="27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5">
      <c r="A148" s="2"/>
      <c r="B148" s="27"/>
      <c r="C148" s="28"/>
      <c r="D148" s="27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5">
      <c r="A149" s="2"/>
      <c r="B149" s="27"/>
      <c r="C149" s="28"/>
      <c r="D149" s="27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5">
      <c r="A150" s="2"/>
      <c r="B150" s="27"/>
      <c r="C150" s="28"/>
      <c r="D150" s="27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5">
      <c r="A151" s="2"/>
      <c r="B151" s="27"/>
      <c r="C151" s="28"/>
      <c r="D151" s="27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5">
      <c r="A152" s="2"/>
      <c r="B152" s="27"/>
      <c r="C152" s="28"/>
      <c r="D152" s="27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5">
      <c r="A153" s="2"/>
      <c r="B153" s="27"/>
      <c r="C153" s="28"/>
      <c r="D153" s="27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5">
      <c r="A154" s="2"/>
      <c r="B154" s="27"/>
      <c r="C154" s="28"/>
      <c r="D154" s="27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5">
      <c r="A155" s="2"/>
      <c r="B155" s="27"/>
      <c r="C155" s="28"/>
      <c r="D155" s="27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5">
      <c r="A156" s="2"/>
      <c r="B156" s="27"/>
      <c r="C156" s="28"/>
      <c r="D156" s="27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5">
      <c r="A157" s="2"/>
      <c r="B157" s="27"/>
      <c r="C157" s="28"/>
      <c r="D157" s="27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5">
      <c r="A158" s="2"/>
      <c r="B158" s="27"/>
      <c r="C158" s="28"/>
      <c r="D158" s="27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5">
      <c r="A159" s="2"/>
      <c r="B159" s="27"/>
      <c r="C159" s="28"/>
      <c r="D159" s="27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5">
      <c r="A160" s="2"/>
      <c r="B160" s="27"/>
      <c r="C160" s="28"/>
      <c r="D160" s="27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5">
      <c r="A161" s="2"/>
      <c r="B161" s="27"/>
      <c r="C161" s="28"/>
      <c r="D161" s="27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5">
      <c r="A162" s="2"/>
      <c r="B162" s="27"/>
      <c r="C162" s="28"/>
      <c r="D162" s="27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5">
      <c r="A163" s="2"/>
      <c r="B163" s="27"/>
      <c r="C163" s="28"/>
      <c r="D163" s="27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5">
      <c r="A164" s="2"/>
      <c r="B164" s="27"/>
      <c r="C164" s="28"/>
      <c r="D164" s="27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5">
      <c r="A165" s="2"/>
      <c r="B165" s="27"/>
      <c r="C165" s="28"/>
      <c r="D165" s="27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5">
      <c r="A166" s="2"/>
      <c r="B166" s="27"/>
      <c r="C166" s="28"/>
      <c r="D166" s="27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5">
      <c r="A167" s="2"/>
      <c r="B167" s="27"/>
      <c r="C167" s="28"/>
      <c r="D167" s="27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5">
      <c r="A168" s="2"/>
      <c r="B168" s="27"/>
      <c r="C168" s="28"/>
      <c r="D168" s="27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5">
      <c r="A169" s="2"/>
      <c r="B169" s="27"/>
      <c r="C169" s="28"/>
      <c r="D169" s="27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5">
      <c r="A170" s="2"/>
      <c r="B170" s="27"/>
      <c r="C170" s="28"/>
      <c r="D170" s="27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5">
      <c r="A171" s="2"/>
      <c r="B171" s="27"/>
      <c r="C171" s="28"/>
      <c r="D171" s="27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5">
      <c r="A172" s="2"/>
      <c r="B172" s="27"/>
      <c r="C172" s="28"/>
      <c r="D172" s="27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5">
      <c r="A173" s="2"/>
      <c r="B173" s="27"/>
      <c r="C173" s="28"/>
      <c r="D173" s="27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5">
      <c r="A174" s="2"/>
      <c r="B174" s="27"/>
      <c r="C174" s="28"/>
      <c r="D174" s="27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5">
      <c r="A175" s="2"/>
      <c r="B175" s="27"/>
      <c r="C175" s="28"/>
      <c r="D175" s="27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5">
      <c r="A176" s="2"/>
      <c r="B176" s="27"/>
      <c r="C176" s="28"/>
      <c r="D176" s="27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5">
      <c r="A177" s="2"/>
      <c r="B177" s="27"/>
      <c r="C177" s="28"/>
      <c r="D177" s="27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5">
      <c r="A178" s="2"/>
      <c r="B178" s="27"/>
      <c r="C178" s="28"/>
      <c r="D178" s="27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5">
      <c r="A179" s="2"/>
      <c r="B179" s="27"/>
      <c r="C179" s="28"/>
      <c r="D179" s="27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5">
      <c r="A180" s="2"/>
      <c r="B180" s="27"/>
      <c r="C180" s="28"/>
      <c r="D180" s="27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5">
      <c r="A181" s="2"/>
      <c r="B181" s="27"/>
      <c r="C181" s="28"/>
      <c r="D181" s="27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5">
      <c r="A182" s="2"/>
      <c r="B182" s="27"/>
      <c r="C182" s="28"/>
      <c r="D182" s="27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5">
      <c r="A183" s="2"/>
      <c r="B183" s="27"/>
      <c r="C183" s="28"/>
      <c r="D183" s="27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5">
      <c r="A184" s="2"/>
      <c r="B184" s="27"/>
      <c r="C184" s="28"/>
      <c r="D184" s="27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5">
      <c r="A185" s="2"/>
      <c r="B185" s="27"/>
      <c r="C185" s="28"/>
      <c r="D185" s="27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5">
      <c r="A186" s="2"/>
      <c r="B186" s="27"/>
      <c r="C186" s="28"/>
      <c r="D186" s="27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5">
      <c r="A187" s="2"/>
      <c r="B187" s="27"/>
      <c r="C187" s="28"/>
      <c r="D187" s="27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5">
      <c r="A188" s="2"/>
      <c r="B188" s="27"/>
      <c r="C188" s="28"/>
      <c r="D188" s="27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5">
      <c r="A189" s="2"/>
      <c r="B189" s="27"/>
      <c r="C189" s="28"/>
      <c r="D189" s="27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5">
      <c r="A190" s="2"/>
      <c r="B190" s="27"/>
      <c r="C190" s="28"/>
      <c r="D190" s="27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5">
      <c r="A191" s="2"/>
      <c r="B191" s="27"/>
      <c r="C191" s="28"/>
      <c r="D191" s="27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5">
      <c r="A192" s="2"/>
      <c r="B192" s="27"/>
      <c r="C192" s="28"/>
      <c r="D192" s="27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5">
      <c r="A193" s="2"/>
      <c r="B193" s="27"/>
      <c r="C193" s="28"/>
      <c r="D193" s="27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5">
      <c r="A194" s="2"/>
      <c r="B194" s="27"/>
      <c r="C194" s="28"/>
      <c r="D194" s="27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5">
      <c r="A195" s="2"/>
      <c r="B195" s="27"/>
      <c r="C195" s="28"/>
      <c r="D195" s="27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5">
      <c r="A196" s="2"/>
      <c r="B196" s="27"/>
      <c r="C196" s="28"/>
      <c r="D196" s="27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5">
      <c r="A197" s="2"/>
      <c r="B197" s="27"/>
      <c r="C197" s="28"/>
      <c r="D197" s="27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5">
      <c r="A198" s="2"/>
      <c r="B198" s="27"/>
      <c r="C198" s="28"/>
      <c r="D198" s="27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5">
      <c r="A199" s="2"/>
      <c r="B199" s="27"/>
      <c r="C199" s="28"/>
      <c r="D199" s="27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5">
      <c r="A200" s="2"/>
      <c r="B200" s="27"/>
      <c r="C200" s="28"/>
      <c r="D200" s="27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5">
      <c r="A201" s="2"/>
      <c r="B201" s="27"/>
      <c r="C201" s="28"/>
      <c r="D201" s="27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5">
      <c r="A202" s="2"/>
      <c r="B202" s="27"/>
      <c r="C202" s="28"/>
      <c r="D202" s="27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5">
      <c r="A203" s="2"/>
      <c r="B203" s="27"/>
      <c r="C203" s="28"/>
      <c r="D203" s="27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5">
      <c r="A204" s="2"/>
      <c r="B204" s="27"/>
      <c r="C204" s="28"/>
      <c r="D204" s="27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5">
      <c r="A205" s="2"/>
      <c r="B205" s="27"/>
      <c r="C205" s="28"/>
      <c r="D205" s="27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5">
      <c r="A206" s="2"/>
      <c r="B206" s="27"/>
      <c r="C206" s="28"/>
      <c r="D206" s="27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5">
      <c r="A207" s="2"/>
      <c r="B207" s="27"/>
      <c r="C207" s="28"/>
      <c r="D207" s="27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5">
      <c r="A208" s="2"/>
      <c r="B208" s="27"/>
      <c r="C208" s="28"/>
      <c r="D208" s="27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5">
      <c r="A209" s="2"/>
      <c r="B209" s="27"/>
      <c r="C209" s="28"/>
      <c r="D209" s="27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5">
      <c r="A210" s="2"/>
      <c r="B210" s="27"/>
      <c r="C210" s="28"/>
      <c r="D210" s="27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5">
      <c r="A211" s="2"/>
      <c r="B211" s="27"/>
      <c r="C211" s="28"/>
      <c r="D211" s="27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5">
      <c r="A212" s="2"/>
      <c r="B212" s="27"/>
      <c r="C212" s="28"/>
      <c r="D212" s="27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5">
      <c r="A213" s="2"/>
      <c r="B213" s="27"/>
      <c r="C213" s="28"/>
      <c r="D213" s="27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5">
      <c r="A214" s="2"/>
      <c r="B214" s="27"/>
      <c r="C214" s="28"/>
      <c r="D214" s="27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5">
      <c r="A215" s="2"/>
      <c r="B215" s="27"/>
      <c r="C215" s="28"/>
      <c r="D215" s="27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5">
      <c r="A216" s="2"/>
      <c r="B216" s="27"/>
      <c r="C216" s="28"/>
      <c r="D216" s="27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5">
      <c r="A217" s="2"/>
      <c r="B217" s="27"/>
      <c r="C217" s="28"/>
      <c r="D217" s="27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5">
      <c r="A218" s="2"/>
      <c r="B218" s="27"/>
      <c r="C218" s="28"/>
      <c r="D218" s="27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5">
      <c r="A219" s="2"/>
      <c r="B219" s="27"/>
      <c r="C219" s="28"/>
      <c r="D219" s="27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5">
      <c r="A220" s="2"/>
      <c r="B220" s="27"/>
      <c r="C220" s="28"/>
      <c r="D220" s="27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5">
      <c r="A221" s="2"/>
      <c r="B221" s="27"/>
      <c r="C221" s="28"/>
      <c r="D221" s="27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5">
      <c r="A222" s="2"/>
      <c r="B222" s="27"/>
      <c r="C222" s="28"/>
      <c r="D222" s="27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5">
      <c r="A223" s="2"/>
      <c r="B223" s="27"/>
      <c r="C223" s="28"/>
      <c r="D223" s="27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5">
      <c r="A224" s="2"/>
      <c r="B224" s="27"/>
      <c r="C224" s="28"/>
      <c r="D224" s="27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5">
      <c r="A225" s="2"/>
      <c r="B225" s="27"/>
      <c r="C225" s="28"/>
      <c r="D225" s="27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5">
      <c r="A226" s="2"/>
      <c r="B226" s="27"/>
      <c r="C226" s="28"/>
      <c r="D226" s="27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5">
      <c r="A227" s="2"/>
      <c r="B227" s="27"/>
      <c r="C227" s="28"/>
      <c r="D227" s="27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5">
      <c r="A228" s="2"/>
      <c r="B228" s="27"/>
      <c r="C228" s="28"/>
      <c r="D228" s="27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5">
      <c r="A229" s="2"/>
      <c r="B229" s="27"/>
      <c r="C229" s="28"/>
      <c r="D229" s="27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5">
      <c r="A230" s="2"/>
      <c r="B230" s="27"/>
      <c r="C230" s="28"/>
      <c r="D230" s="27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5">
      <c r="A231" s="2"/>
      <c r="B231" s="27"/>
      <c r="C231" s="28"/>
      <c r="D231" s="27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5">
      <c r="A232" s="2"/>
      <c r="B232" s="27"/>
      <c r="C232" s="28"/>
      <c r="D232" s="27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5">
      <c r="A233" s="2"/>
      <c r="B233" s="27"/>
      <c r="C233" s="28"/>
      <c r="D233" s="27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5">
      <c r="A234" s="2"/>
      <c r="B234" s="27"/>
      <c r="C234" s="28"/>
      <c r="D234" s="27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5">
      <c r="A235" s="2"/>
      <c r="B235" s="27"/>
      <c r="C235" s="28"/>
      <c r="D235" s="27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5">
      <c r="A236" s="2"/>
      <c r="B236" s="27"/>
      <c r="C236" s="28"/>
      <c r="D236" s="27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5">
      <c r="A237" s="2"/>
      <c r="B237" s="27"/>
      <c r="C237" s="28"/>
      <c r="D237" s="27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5">
      <c r="A238" s="2"/>
      <c r="B238" s="27"/>
      <c r="C238" s="28"/>
      <c r="D238" s="27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1" customHeight="1" x14ac:dyDescent="0.5">
      <c r="A239" s="2"/>
      <c r="B239" s="27"/>
      <c r="C239" s="28"/>
      <c r="D239" s="27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1" customHeight="1" x14ac:dyDescent="0.5">
      <c r="A240" s="2"/>
      <c r="B240" s="27"/>
      <c r="C240" s="28"/>
      <c r="D240" s="27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1" customHeight="1" x14ac:dyDescent="0.5">
      <c r="A241" s="2"/>
      <c r="B241" s="27"/>
      <c r="C241" s="28"/>
      <c r="D241" s="27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1" customHeight="1" x14ac:dyDescent="0.5">
      <c r="A242" s="2"/>
      <c r="B242" s="27"/>
      <c r="C242" s="28"/>
      <c r="D242" s="27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1" customHeight="1" x14ac:dyDescent="0.5">
      <c r="A243" s="2"/>
      <c r="B243" s="27"/>
      <c r="C243" s="28"/>
      <c r="D243" s="27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1" customHeight="1" x14ac:dyDescent="0.5">
      <c r="A244" s="2"/>
      <c r="B244" s="27"/>
      <c r="C244" s="28"/>
      <c r="D244" s="27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1" customHeight="1" x14ac:dyDescent="0.5">
      <c r="A245" s="2"/>
      <c r="B245" s="27"/>
      <c r="C245" s="28"/>
      <c r="D245" s="27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1" customHeight="1" x14ac:dyDescent="0.5">
      <c r="A246" s="2"/>
      <c r="B246" s="27"/>
      <c r="C246" s="28"/>
      <c r="D246" s="27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1" customHeight="1" x14ac:dyDescent="0.5">
      <c r="A247" s="2"/>
      <c r="B247" s="27"/>
      <c r="C247" s="28"/>
      <c r="D247" s="27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1" customHeight="1" x14ac:dyDescent="0.5">
      <c r="A248" s="2"/>
      <c r="B248" s="27"/>
      <c r="C248" s="28"/>
      <c r="D248" s="27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1" customHeight="1" x14ac:dyDescent="0.5">
      <c r="A249" s="2"/>
      <c r="B249" s="27"/>
      <c r="C249" s="28"/>
      <c r="D249" s="27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1" customHeight="1" x14ac:dyDescent="0.5">
      <c r="A250" s="2"/>
      <c r="B250" s="27"/>
      <c r="C250" s="28"/>
      <c r="D250" s="27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1" customHeight="1" x14ac:dyDescent="0.5">
      <c r="A251" s="2"/>
      <c r="B251" s="27"/>
      <c r="C251" s="28"/>
      <c r="D251" s="27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1" customHeight="1" x14ac:dyDescent="0.5">
      <c r="A252" s="2"/>
      <c r="B252" s="27"/>
      <c r="C252" s="28"/>
      <c r="D252" s="27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1" customHeight="1" x14ac:dyDescent="0.5">
      <c r="A253" s="2"/>
      <c r="B253" s="27"/>
      <c r="C253" s="28"/>
      <c r="D253" s="27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1" customHeight="1" x14ac:dyDescent="0.5">
      <c r="A254" s="2"/>
      <c r="B254" s="27"/>
      <c r="C254" s="28"/>
      <c r="D254" s="27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1" customHeight="1" x14ac:dyDescent="0.5">
      <c r="A255" s="2"/>
      <c r="B255" s="27"/>
      <c r="C255" s="28"/>
      <c r="D255" s="27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1" customHeight="1" x14ac:dyDescent="0.5">
      <c r="A256" s="2"/>
      <c r="B256" s="27"/>
      <c r="C256" s="28"/>
      <c r="D256" s="27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1" customHeight="1" x14ac:dyDescent="0.5">
      <c r="A257" s="2"/>
      <c r="B257" s="27"/>
      <c r="C257" s="28"/>
      <c r="D257" s="27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1" customHeight="1" x14ac:dyDescent="0.5">
      <c r="A258" s="2"/>
      <c r="B258" s="27"/>
      <c r="C258" s="28"/>
      <c r="D258" s="27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1" customHeight="1" x14ac:dyDescent="0.5">
      <c r="A259" s="2"/>
      <c r="B259" s="27"/>
      <c r="C259" s="28"/>
      <c r="D259" s="27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1" customHeight="1" x14ac:dyDescent="0.5">
      <c r="A260" s="2"/>
      <c r="B260" s="27"/>
      <c r="C260" s="28"/>
      <c r="D260" s="27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1" customHeight="1" x14ac:dyDescent="0.5">
      <c r="A261" s="2"/>
      <c r="B261" s="27"/>
      <c r="C261" s="28"/>
      <c r="D261" s="27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1" customHeight="1" x14ac:dyDescent="0.5">
      <c r="A262" s="2"/>
      <c r="B262" s="27"/>
      <c r="C262" s="28"/>
      <c r="D262" s="27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1" customHeight="1" x14ac:dyDescent="0.5">
      <c r="A263" s="2"/>
      <c r="B263" s="27"/>
      <c r="C263" s="28"/>
      <c r="D263" s="27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1" customHeight="1" x14ac:dyDescent="0.5">
      <c r="A264" s="2"/>
      <c r="B264" s="27"/>
      <c r="C264" s="28"/>
      <c r="D264" s="27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1" customHeight="1" x14ac:dyDescent="0.5">
      <c r="A265" s="2"/>
      <c r="B265" s="27"/>
      <c r="C265" s="28"/>
      <c r="D265" s="27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1" customHeight="1" x14ac:dyDescent="0.5">
      <c r="A266" s="2"/>
      <c r="B266" s="27"/>
      <c r="C266" s="28"/>
      <c r="D266" s="27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1" customHeight="1" x14ac:dyDescent="0.5">
      <c r="A267" s="2"/>
      <c r="B267" s="27"/>
      <c r="C267" s="28"/>
      <c r="D267" s="27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1" customHeight="1" x14ac:dyDescent="0.5">
      <c r="A268" s="2"/>
      <c r="B268" s="27"/>
      <c r="C268" s="28"/>
      <c r="D268" s="27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1" customHeight="1" x14ac:dyDescent="0.5">
      <c r="A269" s="2"/>
      <c r="B269" s="27"/>
      <c r="C269" s="28"/>
      <c r="D269" s="27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1" customHeight="1" x14ac:dyDescent="0.5">
      <c r="A270" s="2"/>
      <c r="B270" s="27"/>
      <c r="C270" s="28"/>
      <c r="D270" s="27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1" customHeight="1" x14ac:dyDescent="0.5">
      <c r="A271" s="2"/>
      <c r="B271" s="27"/>
      <c r="C271" s="28"/>
      <c r="D271" s="27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1" customHeight="1" x14ac:dyDescent="0.5">
      <c r="A272" s="2"/>
      <c r="B272" s="27"/>
      <c r="C272" s="28"/>
      <c r="D272" s="27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1" customHeight="1" x14ac:dyDescent="0.5">
      <c r="A273" s="2"/>
      <c r="B273" s="27"/>
      <c r="C273" s="28"/>
      <c r="D273" s="27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1" customHeight="1" x14ac:dyDescent="0.5">
      <c r="A274" s="2"/>
      <c r="B274" s="27"/>
      <c r="C274" s="28"/>
      <c r="D274" s="27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1" customHeight="1" x14ac:dyDescent="0.5">
      <c r="A275" s="2"/>
      <c r="B275" s="27"/>
      <c r="C275" s="28"/>
      <c r="D275" s="27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1" customHeight="1" x14ac:dyDescent="0.5">
      <c r="A276" s="2"/>
      <c r="B276" s="27"/>
      <c r="C276" s="28"/>
      <c r="D276" s="27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1" customHeight="1" x14ac:dyDescent="0.5">
      <c r="A277" s="2"/>
      <c r="B277" s="27"/>
      <c r="C277" s="28"/>
      <c r="D277" s="27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1" customHeight="1" x14ac:dyDescent="0.5">
      <c r="A278" s="2"/>
      <c r="B278" s="27"/>
      <c r="C278" s="28"/>
      <c r="D278" s="27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1" customHeight="1" x14ac:dyDescent="0.5">
      <c r="A279" s="2"/>
      <c r="B279" s="27"/>
      <c r="C279" s="28"/>
      <c r="D279" s="27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1" customHeight="1" x14ac:dyDescent="0.5">
      <c r="A280" s="2"/>
      <c r="B280" s="27"/>
      <c r="C280" s="28"/>
      <c r="D280" s="27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1" customHeight="1" x14ac:dyDescent="0.5">
      <c r="A281" s="2"/>
      <c r="B281" s="27"/>
      <c r="C281" s="28"/>
      <c r="D281" s="27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1" customHeight="1" x14ac:dyDescent="0.5">
      <c r="A282" s="2"/>
      <c r="B282" s="27"/>
      <c r="C282" s="28"/>
      <c r="D282" s="27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1" customHeight="1" x14ac:dyDescent="0.5">
      <c r="A283" s="2"/>
      <c r="B283" s="27"/>
      <c r="C283" s="28"/>
      <c r="D283" s="27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1" customHeight="1" x14ac:dyDescent="0.5">
      <c r="A284" s="2"/>
      <c r="B284" s="27"/>
      <c r="C284" s="28"/>
      <c r="D284" s="27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1" customHeight="1" x14ac:dyDescent="0.5">
      <c r="A285" s="2"/>
      <c r="B285" s="27"/>
      <c r="C285" s="28"/>
      <c r="D285" s="27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1" customHeight="1" x14ac:dyDescent="0.5">
      <c r="A286" s="2"/>
      <c r="B286" s="27"/>
      <c r="C286" s="28"/>
      <c r="D286" s="27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1" customHeight="1" x14ac:dyDescent="0.5">
      <c r="A287" s="2"/>
      <c r="B287" s="27"/>
      <c r="C287" s="28"/>
      <c r="D287" s="27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1" customHeight="1" x14ac:dyDescent="0.5">
      <c r="A288" s="2"/>
      <c r="B288" s="27"/>
      <c r="C288" s="28"/>
      <c r="D288" s="27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1" customHeight="1" x14ac:dyDescent="0.5">
      <c r="A289" s="2"/>
      <c r="B289" s="27"/>
      <c r="C289" s="28"/>
      <c r="D289" s="27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1" customHeight="1" x14ac:dyDescent="0.5">
      <c r="A290" s="2"/>
      <c r="B290" s="27"/>
      <c r="C290" s="28"/>
      <c r="D290" s="27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1" customHeight="1" x14ac:dyDescent="0.5">
      <c r="A291" s="2"/>
      <c r="B291" s="27"/>
      <c r="C291" s="28"/>
      <c r="D291" s="27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1" customHeight="1" x14ac:dyDescent="0.5">
      <c r="A292" s="2"/>
      <c r="B292" s="27"/>
      <c r="C292" s="28"/>
      <c r="D292" s="27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</sheetData>
  <mergeCells count="3">
    <mergeCell ref="A2:H2"/>
    <mergeCell ref="B16:D16"/>
    <mergeCell ref="C90:F90"/>
  </mergeCells>
  <hyperlinks>
    <hyperlink ref="D11" r:id="rId1" xr:uid="{00000000-0004-0000-0000-000000000000}"/>
  </hyperlinks>
  <pageMargins left="0.47244094488188981" right="0.39370078740157483" top="0.43307086614173229" bottom="0.39370078740157483" header="0" footer="0"/>
  <pageSetup paperSize="9" scale="57" orientation="portrait" r:id="rId2"/>
  <rowBreaks count="2" manualBreakCount="2">
    <brk id="43" min="3" max="7" man="1"/>
    <brk id="73" min="3" max="7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Quotation TTR 011-65</vt:lpstr>
      <vt:lpstr>'Quotation TTR 011-65'!Print_Area</vt:lpstr>
      <vt:lpstr>'Quotation TTR 011-65'!Print_Titles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2022-11-04T09:21:41Z</cp:lastPrinted>
  <dcterms:created xsi:type="dcterms:W3CDTF">2015-07-21T01:54:00Z</dcterms:created>
  <dcterms:modified xsi:type="dcterms:W3CDTF">2022-12-09T02:11:34Z</dcterms:modified>
</cp:coreProperties>
</file>