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102D7412-6A13-40A6-AFF3-690E0ED0A37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Quotation TTR 011-65" sheetId="1" r:id="rId1"/>
    <sheet name="Quotation TTR 011-65 (2)" sheetId="2" r:id="rId2"/>
  </sheets>
  <definedNames>
    <definedName name="_xlnm.Print_Area" localSheetId="0">'Quotation TTR 011-65'!$A$1:$H$38</definedName>
    <definedName name="_xlnm.Print_Area" localSheetId="1">'Quotation TTR 011-65 (2)'!$A$1:$H$44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K19" i="2"/>
  <c r="K22" i="2"/>
  <c r="K23" i="2"/>
  <c r="K25" i="2"/>
  <c r="K27" i="2"/>
  <c r="J18" i="2"/>
  <c r="K18" i="2" s="1"/>
  <c r="J19" i="2"/>
  <c r="J20" i="2"/>
  <c r="K20" i="2" s="1"/>
  <c r="J21" i="2"/>
  <c r="K21" i="2" s="1"/>
  <c r="J22" i="2"/>
  <c r="J24" i="2"/>
  <c r="K24" i="2" s="1"/>
  <c r="J26" i="2"/>
  <c r="K26" i="2" s="1"/>
  <c r="J28" i="2"/>
  <c r="K28" i="2" s="1"/>
  <c r="K17" i="2"/>
  <c r="J17" i="2"/>
  <c r="H26" i="2"/>
  <c r="H25" i="2"/>
  <c r="H24" i="2"/>
  <c r="H23" i="2"/>
  <c r="H18" i="2"/>
  <c r="H19" i="2"/>
  <c r="H20" i="2"/>
  <c r="H21" i="2"/>
  <c r="H22" i="2"/>
  <c r="H27" i="2"/>
  <c r="H17" i="2"/>
  <c r="H18" i="1"/>
  <c r="H17" i="1"/>
  <c r="K17" i="1"/>
  <c r="M17" i="1" s="1"/>
  <c r="K21" i="1"/>
  <c r="H30" i="2" l="1"/>
  <c r="H23" i="1"/>
  <c r="H24" i="1" s="1"/>
  <c r="H25" i="1" s="1"/>
  <c r="H31" i="2" l="1"/>
  <c r="H32" i="2" s="1"/>
</calcChain>
</file>

<file path=xl/sharedStrings.xml><?xml version="1.0" encoding="utf-8"?>
<sst xmlns="http://schemas.openxmlformats.org/spreadsheetml/2006/main" count="139" uniqueCount="81">
  <si>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</si>
  <si>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</si>
  <si>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</si>
  <si>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</si>
  <si>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</si>
  <si>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</si>
  <si>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</si>
  <si>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</si>
  <si>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</si>
  <si>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</si>
  <si>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</si>
  <si>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</si>
  <si>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</si>
  <si>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</si>
  <si>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</si>
  <si>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</si>
  <si>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</si>
  <si>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</si>
  <si>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</si>
  <si>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</si>
  <si>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</si>
  <si>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</si>
  <si>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</si>
  <si>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</si>
  <si>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</si>
  <si>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</si>
  <si>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</si>
  <si>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</si>
  <si>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</si>
  <si>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</si>
  <si>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</si>
  <si>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</si>
  <si>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</si>
  <si>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</si>
  <si>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</si>
  <si>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</si>
  <si>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</si>
  <si>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Pcs</t>
  </si>
  <si>
    <t>ต้นทุน</t>
  </si>
  <si>
    <t>ขาย</t>
  </si>
  <si>
    <t>ค่าขนส่ง/ชิ้น</t>
  </si>
  <si>
    <t>TTR 065-65</t>
  </si>
  <si>
    <t xml:space="preserve"> Khun Sarayut Laipradit</t>
  </si>
  <si>
    <t xml:space="preserve"> marine@ksseaport.com</t>
  </si>
  <si>
    <t>092573839</t>
  </si>
  <si>
    <t xml:space="preserve"> Lifebuoy Light for THAPANEE 9</t>
  </si>
  <si>
    <t xml:space="preserve"> Lifebuoy Light Daniamant L161 </t>
  </si>
  <si>
    <t>Less time: 1-2 days</t>
  </si>
  <si>
    <t>Transportation charge for delivery to Sriracha</t>
  </si>
  <si>
    <t>Trip</t>
  </si>
  <si>
    <t xml:space="preserve"> Consumable for THAPANEE 9</t>
  </si>
  <si>
    <t>เศษผ้า</t>
  </si>
  <si>
    <t>25กก/กระสอบ</t>
  </si>
  <si>
    <t>กระสอบ</t>
  </si>
  <si>
    <t>ถุงดำ 30*40 นิ้ว</t>
  </si>
  <si>
    <t>แพค</t>
  </si>
  <si>
    <t>ถุงมือผ้า</t>
  </si>
  <si>
    <t>โหล</t>
  </si>
  <si>
    <t>ถัง</t>
  </si>
  <si>
    <t>น้ำยาล้างจาน ซันไลน์ 20 ลิตร</t>
  </si>
  <si>
    <t>น้ำยาล้างห้องน้ำเป็ด</t>
  </si>
  <si>
    <t>Offer 900มล.</t>
  </si>
  <si>
    <t>ขวด</t>
  </si>
  <si>
    <t>น้ำยาถูพื้น</t>
  </si>
  <si>
    <t>แกลลอน</t>
  </si>
  <si>
    <t>Offer Magiclean 5.2 ลิตร</t>
  </si>
  <si>
    <t>ไม้กวาดดอกหญ้า</t>
  </si>
  <si>
    <t>ด้าม</t>
  </si>
  <si>
    <t>ที่ตักขยะพลาสติกพร้อมด้าม</t>
  </si>
  <si>
    <t>อัน</t>
  </si>
  <si>
    <t>ทีโพล แกลลอน 30 ลิตร</t>
  </si>
  <si>
    <t>ถ่านไฟฉาย AA กล่องละ 60 ก้อน</t>
  </si>
  <si>
    <t>กล่อง</t>
  </si>
  <si>
    <t>ผ้าปิดปาก แบบใช้แล้วทิ้ง</t>
  </si>
  <si>
    <t>1 กล่อง มี 50 ชิ้น</t>
  </si>
  <si>
    <t>ลูกกลิ้งทาสี 4 นิ้ว กล่อง =12ลูก</t>
  </si>
  <si>
    <t>Offer 10ชิ้น/ กล่อง</t>
  </si>
  <si>
    <t>Less time: 2-3 days</t>
  </si>
  <si>
    <t>Offer 20ลิตร</t>
  </si>
  <si>
    <t>รวมค่าส่งแล้ว</t>
  </si>
  <si>
    <t>TTR 072-65 REV.2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</si>
</sst>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3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  <font>
      <b/>
      <sz val="16"/>
      <color rgb="FF002060"/>
      <name val="Cordia New"/>
      <family val="2"/>
    </font>
    <font>
      <sz val="16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43" fontId="11" fillId="0" borderId="0" xfId="0" applyNumberFormat="1" applyFont="1" applyAlignment="1"/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43" fontId="11" fillId="0" borderId="0" xfId="0" applyNumberFormat="1" applyFont="1" applyAlignment="1">
      <alignment horizontal="center"/>
    </xf>
    <xf numFmtId="166" fontId="5" fillId="0" borderId="0" xfId="0" applyNumberFormat="1" applyFont="1" applyBorder="1" applyAlignment="1"/>
    <xf numFmtId="0" fontId="17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167" fontId="5" fillId="0" borderId="0" xfId="0" applyNumberFormat="1" applyFont="1" applyAlignment="1"/>
    <xf numFmtId="0" fontId="10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166" fontId="5" fillId="0" borderId="13" xfId="0" applyNumberFormat="1" applyFont="1" applyBorder="1" applyAlignment="1"/>
    <xf numFmtId="0" fontId="5" fillId="0" borderId="14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0" quotePrefix="1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166" fontId="5" fillId="0" borderId="15" xfId="0" applyNumberFormat="1" applyFont="1" applyBorder="1" applyAlignment="1"/>
    <xf numFmtId="166" fontId="5" fillId="0" borderId="16" xfId="0" applyNumberFormat="1" applyFont="1" applyBorder="1" applyAlignment="1"/>
    <xf numFmtId="0" fontId="1" fillId="0" borderId="2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shrinkToFit="1"/>
    </xf>
    <xf numFmtId="164" fontId="5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0" fontId="22" fillId="0" borderId="4" xfId="0" applyFont="1" applyBorder="1" applyAlignment="1">
      <alignment horizontal="center"/>
    </xf>
    <xf numFmtId="0" fontId="11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583" y="127000"/>
          <a:ext cx="1693334" cy="6104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2</xdr:col>
      <xdr:colOff>179916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3</xdr:col>
      <xdr:colOff>132291</xdr:colOff>
      <xdr:row>16</xdr:row>
      <xdr:rowOff>269876</xdr:rowOff>
    </xdr:from>
    <xdr:to>
      <xdr:col>3</xdr:col>
      <xdr:colOff>3026833</xdr:colOff>
      <xdr:row>20</xdr:row>
      <xdr:rowOff>53617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08FFAF-FDFE-23F7-3257-93FB794139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138" t="26032" r="52656" b="28900"/>
        <a:stretch/>
      </xdr:blipFill>
      <xdr:spPr>
        <a:xfrm>
          <a:off x="2672291" y="4587876"/>
          <a:ext cx="2894542" cy="215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27076-5602-400D-9EA8-D0A0115A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4941" y="127000"/>
          <a:ext cx="1692276" cy="617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153882</xdr:colOff>
      <xdr:row>38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9A3B4-0867-4118-B0C0-2EAEF8398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9686925"/>
          <a:ext cx="1306407" cy="58652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41</xdr:row>
      <xdr:rowOff>52917</xdr:rowOff>
    </xdr:from>
    <xdr:to>
      <xdr:col>2</xdr:col>
      <xdr:colOff>179916</xdr:colOff>
      <xdr:row>43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93E8E8-EB3E-4BD4-A78E-65C4BAA8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1073342"/>
          <a:ext cx="1426633" cy="510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view="pageBreakPreview" zoomScale="60" zoomScaleNormal="90" workbookViewId="0">
      <selection activeCell="T40" sqref="T40"/>
    </sheetView>
  </sheetViews>
  <sheetFormatPr defaultColWidth="14.375" defaultRowHeight="15" customHeight="1" x14ac:dyDescent="0.2"/>
  <cols>
    <col min="1" max="1" width="5" customWidth="1"/>
    <col min="2" max="2" width="25.25" customWidth="1"/>
    <col min="3" max="3" width="3" customWidth="1"/>
    <col min="4" max="4" width="45.625" customWidth="1"/>
    <col min="5" max="5" width="6.625" customWidth="1"/>
    <col min="6" max="6" width="7.125" customWidth="1"/>
    <col min="7" max="7" width="15.125" customWidth="1"/>
    <col min="8" max="8" width="17" customWidth="1"/>
    <col min="9" max="9" width="11.625" customWidth="1"/>
    <col min="10" max="10" width="8.87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0" t="s">
        <v>0</v>
      </c>
      <c r="B2" s="71"/>
      <c r="C2" s="71"/>
      <c r="D2" s="71"/>
      <c r="E2" s="71"/>
      <c r="F2" s="71"/>
      <c r="G2" s="71"/>
      <c r="H2" s="7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0" t="s">
        <v>41</v>
      </c>
      <c r="E4" s="5"/>
      <c r="F4" s="5"/>
      <c r="G4" s="7" t="s">
        <v>3</v>
      </c>
      <c r="H4" s="8">
        <v>44883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42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10</v>
      </c>
      <c r="B11" s="5"/>
      <c r="C11" s="5" t="s">
        <v>2</v>
      </c>
      <c r="D11" s="14" t="s">
        <v>43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11</v>
      </c>
      <c r="B12" s="5"/>
      <c r="C12" s="5" t="s">
        <v>2</v>
      </c>
      <c r="D12" s="62" t="s">
        <v>44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12</v>
      </c>
      <c r="B13" s="5"/>
      <c r="C13" s="5" t="s">
        <v>2</v>
      </c>
      <c r="D13" s="6" t="s">
        <v>45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14</v>
      </c>
      <c r="B16" s="72" t="s">
        <v>15</v>
      </c>
      <c r="C16" s="73"/>
      <c r="D16" s="73"/>
      <c r="E16" s="15" t="s">
        <v>16</v>
      </c>
      <c r="F16" s="15" t="s">
        <v>17</v>
      </c>
      <c r="G16" s="16" t="s">
        <v>18</v>
      </c>
      <c r="H16" s="17" t="s">
        <v>19</v>
      </c>
      <c r="I16" s="52" t="s">
        <v>38</v>
      </c>
      <c r="J16" s="53">
        <v>0.2</v>
      </c>
      <c r="K16" s="54" t="s">
        <v>39</v>
      </c>
      <c r="L16" s="55" t="s">
        <v>40</v>
      </c>
      <c r="M16" s="57" t="s">
        <v>39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2">
        <v>1</v>
      </c>
      <c r="B17" s="48" t="s">
        <v>46</v>
      </c>
      <c r="C17" s="49"/>
      <c r="D17" s="45"/>
      <c r="E17" s="42">
        <v>2</v>
      </c>
      <c r="F17" s="43" t="s">
        <v>37</v>
      </c>
      <c r="G17" s="38">
        <v>8000</v>
      </c>
      <c r="H17" s="58">
        <f>SUM(E17*G17)</f>
        <v>16000</v>
      </c>
      <c r="I17" s="51">
        <v>8000</v>
      </c>
      <c r="J17" s="39">
        <v>600</v>
      </c>
      <c r="K17" s="41">
        <f t="shared" ref="K17:K21" si="0">I17+J17</f>
        <v>8600</v>
      </c>
      <c r="L17" s="49">
        <v>500</v>
      </c>
      <c r="M17" s="56">
        <f>SUM(K17+L17)</f>
        <v>9100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6" customFormat="1" ht="46.5" customHeight="1" x14ac:dyDescent="0.55000000000000004">
      <c r="A18" s="42">
        <v>2</v>
      </c>
      <c r="B18" s="48" t="s">
        <v>48</v>
      </c>
      <c r="C18" s="49"/>
      <c r="D18" s="45"/>
      <c r="E18" s="42">
        <v>1</v>
      </c>
      <c r="F18" s="43" t="s">
        <v>49</v>
      </c>
      <c r="G18" s="51">
        <v>1300</v>
      </c>
      <c r="H18" s="59">
        <f>SUM(E18*G18)</f>
        <v>1300</v>
      </c>
      <c r="I18" s="51"/>
      <c r="J18" s="39"/>
      <c r="K18" s="41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ht="46.5" customHeight="1" x14ac:dyDescent="0.55000000000000004">
      <c r="A19" s="42"/>
      <c r="B19" s="48"/>
      <c r="C19" s="49"/>
      <c r="D19" s="45"/>
      <c r="E19" s="42"/>
      <c r="F19" s="43"/>
      <c r="G19" s="51"/>
      <c r="H19" s="59"/>
      <c r="I19" s="51"/>
      <c r="J19" s="39"/>
      <c r="K19" s="41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6" customFormat="1" ht="46.5" customHeight="1" x14ac:dyDescent="0.55000000000000004">
      <c r="A20" s="42"/>
      <c r="B20" s="48"/>
      <c r="C20" s="49"/>
      <c r="D20" s="45"/>
      <c r="E20" s="42"/>
      <c r="F20" s="43"/>
      <c r="G20" s="51"/>
      <c r="H20" s="59"/>
      <c r="I20" s="51"/>
      <c r="J20" s="39"/>
      <c r="K20" s="41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.75" customHeight="1" x14ac:dyDescent="0.55000000000000004">
      <c r="A21" s="42"/>
      <c r="B21" s="48"/>
      <c r="C21" s="49"/>
      <c r="D21" s="45"/>
      <c r="E21" s="42"/>
      <c r="F21" s="43"/>
      <c r="G21" s="50"/>
      <c r="H21" s="59"/>
      <c r="I21" s="44"/>
      <c r="J21" s="39"/>
      <c r="K21" s="41">
        <f t="shared" si="0"/>
        <v>0</v>
      </c>
      <c r="L21" s="1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0"/>
      <c r="C22" s="21"/>
      <c r="D22" s="22"/>
      <c r="E22" s="19"/>
      <c r="F22" s="19"/>
      <c r="G22" s="19"/>
      <c r="H22" s="6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3"/>
      <c r="B23" s="34" t="s">
        <v>20</v>
      </c>
      <c r="C23" s="35" t="s">
        <v>21</v>
      </c>
      <c r="D23" s="35" t="s">
        <v>47</v>
      </c>
      <c r="E23" s="5"/>
      <c r="F23" s="5"/>
      <c r="G23" s="24" t="s">
        <v>22</v>
      </c>
      <c r="H23" s="24">
        <f>SUM(H17:H22)</f>
        <v>17300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5"/>
      <c r="C24" s="35"/>
      <c r="D24" s="35"/>
      <c r="E24" s="25"/>
      <c r="F24" s="25"/>
      <c r="G24" s="26" t="s">
        <v>23</v>
      </c>
      <c r="H24" s="26">
        <f>ROUND(H23*7/100,2)</f>
        <v>1211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23" t="s">
        <v>24</v>
      </c>
      <c r="C25" s="5"/>
      <c r="D25" s="27" t="s">
        <v>25</v>
      </c>
      <c r="E25" s="5"/>
      <c r="F25" s="5"/>
      <c r="G25" s="28" t="s">
        <v>26</v>
      </c>
      <c r="H25" s="28">
        <f>SUM(H23:H24)</f>
        <v>18511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7"/>
      <c r="D26" s="27"/>
      <c r="E26" s="5"/>
      <c r="F26" s="5"/>
      <c r="G26" s="29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7"/>
      <c r="D27" s="27"/>
      <c r="E27" s="5"/>
      <c r="F27" s="5"/>
      <c r="G27" s="29"/>
      <c r="H27" s="2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28</v>
      </c>
      <c r="G29" s="5" t="s">
        <v>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30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33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3"/>
      <c r="C35" s="33"/>
      <c r="D35" s="33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74" t="s">
        <v>34</v>
      </c>
      <c r="D36" s="75"/>
      <c r="E36" s="75"/>
      <c r="F36" s="7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6" t="s">
        <v>36</v>
      </c>
      <c r="D37" s="37"/>
      <c r="E37" s="37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7" t="s">
        <v>35</v>
      </c>
      <c r="D38" s="37"/>
      <c r="E38" s="37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display="sahasl@ksseaport.com" xr:uid="{00000000-0004-0000-0000-000000000000}"/>
  </hyperlinks>
  <pageMargins left="0.46" right="0.39370078740157483" top="0.43307086614173229" bottom="0.39370078740157483" header="0" footer="0"/>
  <pageSetup paperSize="9" scale="71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FF19-C35F-4A22-8A75-CEE4FA1FC2ED}">
  <sheetPr>
    <pageSetUpPr fitToPage="1"/>
  </sheetPr>
  <dimension ref="A1:Z244"/>
  <sheetViews>
    <sheetView tabSelected="1" view="pageBreakPreview" topLeftCell="A13" zoomScale="90" zoomScaleNormal="90" zoomScaleSheetLayoutView="90" workbookViewId="0">
      <selection activeCell="B16" sqref="B16:D16"/>
    </sheetView>
  </sheetViews>
  <sheetFormatPr defaultColWidth="14.375" defaultRowHeight="15" customHeight="1" x14ac:dyDescent="0.2"/>
  <cols>
    <col min="1" max="1" width="5" style="46" customWidth="1"/>
    <col min="2" max="2" width="25.25" style="46" customWidth="1"/>
    <col min="3" max="3" width="3" style="46" customWidth="1"/>
    <col min="4" max="4" width="39.125" style="46" customWidth="1"/>
    <col min="5" max="5" width="6.625" style="46" customWidth="1"/>
    <col min="6" max="6" width="8.25" style="46" customWidth="1"/>
    <col min="7" max="7" width="15.125" style="46" customWidth="1"/>
    <col min="8" max="8" width="17" style="46" customWidth="1"/>
    <col min="9" max="9" width="11.625" style="46" customWidth="1"/>
    <col min="10" max="10" width="8.875" style="46" customWidth="1"/>
    <col min="11" max="11" width="9.75" style="46" customWidth="1"/>
    <col min="12" max="12" width="10.375" style="46" customWidth="1"/>
    <col min="13" max="26" width="9" style="46" customWidth="1"/>
    <col min="27" max="16384" width="14.375" style="46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0" t="s">
        <v>0</v>
      </c>
      <c r="B2" s="71"/>
      <c r="C2" s="71"/>
      <c r="D2" s="71"/>
      <c r="E2" s="71"/>
      <c r="F2" s="71"/>
      <c r="G2" s="71"/>
      <c r="H2" s="7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6" t="s">
        <v>1</v>
      </c>
      <c r="B4" s="6"/>
      <c r="C4" s="6" t="s">
        <v>2</v>
      </c>
      <c r="D4" s="40" t="s">
        <v>80</v>
      </c>
      <c r="E4" s="6"/>
      <c r="F4" s="6"/>
      <c r="G4" s="7" t="s">
        <v>3</v>
      </c>
      <c r="H4" s="8">
        <v>44886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1" customHeight="1" x14ac:dyDescent="0.2">
      <c r="A5" s="6" t="s">
        <v>4</v>
      </c>
      <c r="B5" s="6"/>
      <c r="C5" s="6" t="s">
        <v>2</v>
      </c>
      <c r="D5" s="6" t="s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1" customHeight="1" x14ac:dyDescent="0.55000000000000004">
      <c r="A6" s="6"/>
      <c r="B6" s="6"/>
      <c r="C6" s="6"/>
      <c r="D6" s="9" t="s">
        <v>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1" customHeight="1" x14ac:dyDescent="0.55000000000000004">
      <c r="A7" s="6"/>
      <c r="B7" s="6"/>
      <c r="C7" s="6"/>
      <c r="D7" s="10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" customHeight="1" x14ac:dyDescent="0.55000000000000004">
      <c r="A8" s="6"/>
      <c r="B8" s="6"/>
      <c r="C8" s="6"/>
      <c r="D8" s="11" t="s">
        <v>8</v>
      </c>
      <c r="E8" s="6"/>
      <c r="F8" s="6"/>
      <c r="G8" s="12"/>
      <c r="H8" s="6"/>
      <c r="I8" s="6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1" customHeight="1" x14ac:dyDescent="0.2">
      <c r="A9" s="6"/>
      <c r="B9" s="6"/>
      <c r="C9" s="6"/>
      <c r="D9" s="11"/>
      <c r="E9" s="6"/>
      <c r="F9" s="6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1" customHeight="1" x14ac:dyDescent="0.2">
      <c r="A10" s="6" t="s">
        <v>9</v>
      </c>
      <c r="B10" s="6"/>
      <c r="C10" s="6" t="s">
        <v>2</v>
      </c>
      <c r="D10" s="6" t="s">
        <v>42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" customHeight="1" x14ac:dyDescent="0.2">
      <c r="A11" s="6" t="s">
        <v>10</v>
      </c>
      <c r="B11" s="6"/>
      <c r="C11" s="6" t="s">
        <v>2</v>
      </c>
      <c r="D11" s="14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" customHeight="1" x14ac:dyDescent="0.2">
      <c r="A12" s="6" t="s">
        <v>11</v>
      </c>
      <c r="B12" s="6"/>
      <c r="C12" s="6" t="s">
        <v>2</v>
      </c>
      <c r="D12" s="62" t="s">
        <v>44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1" customHeight="1" x14ac:dyDescent="0.2">
      <c r="A13" s="6" t="s">
        <v>12</v>
      </c>
      <c r="B13" s="6"/>
      <c r="C13" s="6" t="s">
        <v>2</v>
      </c>
      <c r="D13" s="6" t="s">
        <v>50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1" customHeight="1" x14ac:dyDescent="0.2">
      <c r="A15" s="6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8.25" customHeight="1" x14ac:dyDescent="0.5">
      <c r="A16" s="15" t="s">
        <v>14</v>
      </c>
      <c r="B16" s="72" t="s">
        <v>15</v>
      </c>
      <c r="C16" s="73"/>
      <c r="D16" s="73"/>
      <c r="E16" s="15" t="s">
        <v>16</v>
      </c>
      <c r="F16" s="15" t="s">
        <v>17</v>
      </c>
      <c r="G16" s="67" t="s">
        <v>18</v>
      </c>
      <c r="H16" s="68" t="s">
        <v>19</v>
      </c>
      <c r="I16" s="63" t="s">
        <v>38</v>
      </c>
      <c r="J16" s="53">
        <v>0.2</v>
      </c>
      <c r="K16" s="54" t="s">
        <v>39</v>
      </c>
      <c r="L16" s="64" t="s">
        <v>40</v>
      </c>
      <c r="M16" s="57" t="s">
        <v>39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8.5" customHeight="1" x14ac:dyDescent="0.55000000000000004">
      <c r="A17" s="42">
        <v>1</v>
      </c>
      <c r="B17" s="48" t="s">
        <v>51</v>
      </c>
      <c r="C17" s="49"/>
      <c r="D17" s="45" t="s">
        <v>52</v>
      </c>
      <c r="E17" s="42">
        <v>20</v>
      </c>
      <c r="F17" s="43" t="s">
        <v>53</v>
      </c>
      <c r="G17" s="65">
        <v>537</v>
      </c>
      <c r="H17" s="66">
        <f>SUM(E17*G17)</f>
        <v>10740</v>
      </c>
      <c r="I17" s="51">
        <v>447.66</v>
      </c>
      <c r="J17" s="39">
        <f>I17*20/100</f>
        <v>89.532000000000011</v>
      </c>
      <c r="K17" s="69">
        <f>SUM(I17+J17)</f>
        <v>537.19200000000001</v>
      </c>
      <c r="L17" s="49"/>
      <c r="M17" s="5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61" customFormat="1" ht="24.75" customHeight="1" x14ac:dyDescent="0.55000000000000004">
      <c r="A18" s="42">
        <v>2</v>
      </c>
      <c r="B18" s="48" t="s">
        <v>54</v>
      </c>
      <c r="C18" s="49"/>
      <c r="D18" s="45"/>
      <c r="E18" s="42">
        <v>6</v>
      </c>
      <c r="F18" s="43" t="s">
        <v>55</v>
      </c>
      <c r="G18" s="51">
        <v>44</v>
      </c>
      <c r="H18" s="66">
        <f t="shared" ref="H18:H27" si="0">SUM(E18*G18)</f>
        <v>264</v>
      </c>
      <c r="I18" s="51">
        <v>37</v>
      </c>
      <c r="J18" s="39">
        <f t="shared" ref="J18:J28" si="1">I18*20/100</f>
        <v>7.4</v>
      </c>
      <c r="K18" s="69">
        <f t="shared" ref="K18:K27" si="2">SUM(I18+J18)</f>
        <v>44.4</v>
      </c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1" customFormat="1" ht="33.75" customHeight="1" x14ac:dyDescent="0.55000000000000004">
      <c r="A19" s="42">
        <v>3</v>
      </c>
      <c r="B19" s="48" t="s">
        <v>56</v>
      </c>
      <c r="C19" s="49"/>
      <c r="D19" s="45"/>
      <c r="E19" s="42">
        <v>6</v>
      </c>
      <c r="F19" s="43" t="s">
        <v>57</v>
      </c>
      <c r="G19" s="51">
        <v>78</v>
      </c>
      <c r="H19" s="66">
        <f t="shared" si="0"/>
        <v>468</v>
      </c>
      <c r="I19" s="51">
        <v>65</v>
      </c>
      <c r="J19" s="39">
        <f t="shared" si="1"/>
        <v>13</v>
      </c>
      <c r="K19" s="69">
        <f t="shared" si="2"/>
        <v>78</v>
      </c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61" customFormat="1" ht="36" customHeight="1" x14ac:dyDescent="0.55000000000000004">
      <c r="A20" s="42">
        <v>4</v>
      </c>
      <c r="B20" s="48" t="s">
        <v>59</v>
      </c>
      <c r="C20" s="49"/>
      <c r="D20" s="45"/>
      <c r="E20" s="42">
        <v>1</v>
      </c>
      <c r="F20" s="43" t="s">
        <v>58</v>
      </c>
      <c r="G20" s="51">
        <v>1057</v>
      </c>
      <c r="H20" s="66">
        <f t="shared" si="0"/>
        <v>1057</v>
      </c>
      <c r="I20" s="51">
        <v>881</v>
      </c>
      <c r="J20" s="39">
        <f t="shared" si="1"/>
        <v>176.2</v>
      </c>
      <c r="K20" s="69">
        <f t="shared" si="2"/>
        <v>1057.2</v>
      </c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.75" customHeight="1" x14ac:dyDescent="0.55000000000000004">
      <c r="A21" s="42">
        <v>5</v>
      </c>
      <c r="B21" s="48" t="s">
        <v>60</v>
      </c>
      <c r="C21" s="49"/>
      <c r="D21" s="45" t="s">
        <v>61</v>
      </c>
      <c r="E21" s="42">
        <v>6</v>
      </c>
      <c r="F21" s="43" t="s">
        <v>62</v>
      </c>
      <c r="G21" s="51">
        <v>62</v>
      </c>
      <c r="H21" s="66">
        <f t="shared" si="0"/>
        <v>372</v>
      </c>
      <c r="I21" s="51">
        <v>51.67</v>
      </c>
      <c r="J21" s="39">
        <f t="shared" si="1"/>
        <v>10.334000000000001</v>
      </c>
      <c r="K21" s="69">
        <f t="shared" si="2"/>
        <v>62.004000000000005</v>
      </c>
      <c r="L21" s="49"/>
      <c r="M21" s="5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.25" customHeight="1" x14ac:dyDescent="0.55000000000000004">
      <c r="A22" s="42">
        <v>6</v>
      </c>
      <c r="B22" s="48" t="s">
        <v>63</v>
      </c>
      <c r="C22" s="49"/>
      <c r="D22" s="45" t="s">
        <v>65</v>
      </c>
      <c r="E22" s="42">
        <v>6</v>
      </c>
      <c r="F22" s="43" t="s">
        <v>64</v>
      </c>
      <c r="G22" s="51">
        <v>203</v>
      </c>
      <c r="H22" s="66">
        <f t="shared" si="0"/>
        <v>1218</v>
      </c>
      <c r="I22" s="51">
        <v>169</v>
      </c>
      <c r="J22" s="39">
        <f t="shared" si="1"/>
        <v>33.799999999999997</v>
      </c>
      <c r="K22" s="69">
        <f t="shared" si="2"/>
        <v>202.8</v>
      </c>
      <c r="L22" s="49"/>
      <c r="M22" s="5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61" customFormat="1" ht="33" customHeight="1" x14ac:dyDescent="0.55000000000000004">
      <c r="A23" s="42">
        <v>7</v>
      </c>
      <c r="B23" s="48" t="s">
        <v>66</v>
      </c>
      <c r="C23" s="49"/>
      <c r="D23" s="45"/>
      <c r="E23" s="42">
        <v>6</v>
      </c>
      <c r="F23" s="43" t="s">
        <v>67</v>
      </c>
      <c r="G23" s="51">
        <v>51</v>
      </c>
      <c r="H23" s="66">
        <f t="shared" si="0"/>
        <v>306</v>
      </c>
      <c r="I23" s="51">
        <v>41</v>
      </c>
      <c r="J23" s="39">
        <v>10</v>
      </c>
      <c r="K23" s="69">
        <f t="shared" si="2"/>
        <v>51</v>
      </c>
      <c r="L23" s="49"/>
      <c r="M23" s="5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61" customFormat="1" ht="23.25" customHeight="1" x14ac:dyDescent="0.55000000000000004">
      <c r="A24" s="42">
        <v>8</v>
      </c>
      <c r="B24" s="48" t="s">
        <v>68</v>
      </c>
      <c r="C24" s="49"/>
      <c r="D24" s="45"/>
      <c r="E24" s="42">
        <v>3</v>
      </c>
      <c r="F24" s="43" t="s">
        <v>69</v>
      </c>
      <c r="G24" s="51">
        <v>62</v>
      </c>
      <c r="H24" s="66">
        <f t="shared" si="0"/>
        <v>186</v>
      </c>
      <c r="I24" s="51">
        <v>52</v>
      </c>
      <c r="J24" s="39">
        <f t="shared" si="1"/>
        <v>10.4</v>
      </c>
      <c r="K24" s="69">
        <f t="shared" si="2"/>
        <v>62.4</v>
      </c>
      <c r="L24" s="49"/>
      <c r="M24" s="5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61" customFormat="1" ht="24" customHeight="1" x14ac:dyDescent="0.55000000000000004">
      <c r="A25" s="42">
        <v>9</v>
      </c>
      <c r="B25" s="48" t="s">
        <v>70</v>
      </c>
      <c r="C25" s="49"/>
      <c r="D25" s="45" t="s">
        <v>78</v>
      </c>
      <c r="E25" s="76">
        <v>1</v>
      </c>
      <c r="F25" s="76" t="s">
        <v>58</v>
      </c>
      <c r="G25" s="51">
        <v>1060</v>
      </c>
      <c r="H25" s="66">
        <f t="shared" si="0"/>
        <v>1060</v>
      </c>
      <c r="I25" s="51">
        <v>1010</v>
      </c>
      <c r="J25" s="39">
        <v>50</v>
      </c>
      <c r="K25" s="69">
        <f t="shared" si="2"/>
        <v>1060</v>
      </c>
      <c r="L25" s="77" t="s">
        <v>79</v>
      </c>
      <c r="M25" s="5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61" customFormat="1" ht="23.25" customHeight="1" x14ac:dyDescent="0.55000000000000004">
      <c r="A26" s="42">
        <v>10</v>
      </c>
      <c r="B26" s="48" t="s">
        <v>71</v>
      </c>
      <c r="C26" s="49"/>
      <c r="D26" s="45"/>
      <c r="E26" s="42">
        <v>1</v>
      </c>
      <c r="F26" s="43" t="s">
        <v>72</v>
      </c>
      <c r="G26" s="51">
        <v>504</v>
      </c>
      <c r="H26" s="66">
        <f t="shared" si="0"/>
        <v>504</v>
      </c>
      <c r="I26" s="51">
        <v>420</v>
      </c>
      <c r="J26" s="39">
        <f t="shared" si="1"/>
        <v>84</v>
      </c>
      <c r="K26" s="69">
        <f t="shared" si="2"/>
        <v>504</v>
      </c>
      <c r="L26" s="49"/>
      <c r="M26" s="5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.75" customHeight="1" x14ac:dyDescent="0.55000000000000004">
      <c r="A27" s="42">
        <v>11</v>
      </c>
      <c r="B27" s="48" t="s">
        <v>73</v>
      </c>
      <c r="C27" s="49"/>
      <c r="D27" s="45" t="s">
        <v>74</v>
      </c>
      <c r="E27" s="42">
        <v>6</v>
      </c>
      <c r="F27" s="43" t="s">
        <v>72</v>
      </c>
      <c r="G27" s="51">
        <v>27</v>
      </c>
      <c r="H27" s="66">
        <f t="shared" si="0"/>
        <v>162</v>
      </c>
      <c r="I27" s="51">
        <v>22</v>
      </c>
      <c r="J27" s="39">
        <v>5</v>
      </c>
      <c r="K27" s="69">
        <f t="shared" si="2"/>
        <v>27</v>
      </c>
      <c r="L27" s="49"/>
      <c r="M27" s="5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4.75" customHeight="1" x14ac:dyDescent="0.55000000000000004">
      <c r="A28" s="42">
        <v>12</v>
      </c>
      <c r="B28" s="48" t="s">
        <v>75</v>
      </c>
      <c r="C28" s="49"/>
      <c r="D28" s="45" t="s">
        <v>76</v>
      </c>
      <c r="E28" s="42">
        <v>1</v>
      </c>
      <c r="F28" s="43" t="s">
        <v>72</v>
      </c>
      <c r="G28" s="50">
        <v>132</v>
      </c>
      <c r="H28" s="59">
        <f>SUM(E28*G28)</f>
        <v>132</v>
      </c>
      <c r="I28" s="44">
        <v>110</v>
      </c>
      <c r="J28" s="39">
        <f t="shared" si="1"/>
        <v>22</v>
      </c>
      <c r="K28" s="41">
        <f t="shared" ref="K28" si="3">I28+J28</f>
        <v>132</v>
      </c>
      <c r="L28" s="1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1" customHeight="1" x14ac:dyDescent="0.55000000000000004">
      <c r="A29" s="19"/>
      <c r="B29" s="20"/>
      <c r="C29" s="21"/>
      <c r="D29" s="22"/>
      <c r="E29" s="19"/>
      <c r="F29" s="19"/>
      <c r="G29" s="19"/>
      <c r="H29" s="6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1" customHeight="1" x14ac:dyDescent="0.2">
      <c r="A30" s="23"/>
      <c r="B30" s="34" t="s">
        <v>20</v>
      </c>
      <c r="C30" s="35" t="s">
        <v>21</v>
      </c>
      <c r="D30" s="35" t="s">
        <v>77</v>
      </c>
      <c r="E30" s="6"/>
      <c r="F30" s="6"/>
      <c r="G30" s="24" t="s">
        <v>22</v>
      </c>
      <c r="H30" s="24">
        <f>SUM(H17:H29)</f>
        <v>16469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1" customHeight="1" x14ac:dyDescent="0.2">
      <c r="A31" s="6"/>
      <c r="B31" s="35"/>
      <c r="C31" s="35"/>
      <c r="D31" s="35"/>
      <c r="E31" s="25"/>
      <c r="F31" s="25"/>
      <c r="G31" s="26" t="s">
        <v>23</v>
      </c>
      <c r="H31" s="26">
        <f>ROUND(H30*7/100,2)</f>
        <v>1152.83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1" customHeight="1" thickBot="1" x14ac:dyDescent="0.25">
      <c r="A32" s="6"/>
      <c r="B32" s="23" t="s">
        <v>24</v>
      </c>
      <c r="C32" s="6"/>
      <c r="D32" s="27" t="s">
        <v>25</v>
      </c>
      <c r="E32" s="6"/>
      <c r="F32" s="6"/>
      <c r="G32" s="28" t="s">
        <v>26</v>
      </c>
      <c r="H32" s="28">
        <f>SUM(H30:H31)</f>
        <v>17621.830000000002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1" customHeight="1" thickTop="1" x14ac:dyDescent="0.2">
      <c r="A33" s="6"/>
      <c r="B33" s="6"/>
      <c r="C33" s="27"/>
      <c r="D33" s="27"/>
      <c r="E33" s="6"/>
      <c r="F33" s="6"/>
      <c r="G33" s="29"/>
      <c r="H33" s="2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1" customHeight="1" x14ac:dyDescent="0.2">
      <c r="A34" s="6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1" customHeight="1" x14ac:dyDescent="0.2">
      <c r="A35" s="6"/>
      <c r="B35" s="6"/>
      <c r="C35" s="6"/>
      <c r="D35" s="6"/>
      <c r="E35" s="6"/>
      <c r="F35" s="6" t="s">
        <v>28</v>
      </c>
      <c r="G35" s="6" t="s">
        <v>29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1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1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1" customHeight="1" x14ac:dyDescent="0.2">
      <c r="A38" s="6"/>
      <c r="B38" s="6"/>
      <c r="C38" s="6"/>
      <c r="D38" s="6"/>
      <c r="E38" s="6"/>
      <c r="F38" s="6" t="s">
        <v>30</v>
      </c>
      <c r="G38" s="6" t="s">
        <v>31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1" customHeight="1" x14ac:dyDescent="0.2">
      <c r="A39" s="6"/>
      <c r="B39" s="6"/>
      <c r="C39" s="6"/>
      <c r="D39" s="6"/>
      <c r="E39" s="6"/>
      <c r="F39" s="6"/>
      <c r="G39" s="6" t="s">
        <v>32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1" customHeight="1" x14ac:dyDescent="0.2">
      <c r="A40" s="6"/>
      <c r="B40" s="6"/>
      <c r="C40" s="6"/>
      <c r="D40" s="6"/>
      <c r="E40" s="6"/>
      <c r="F40" s="6"/>
      <c r="G40" s="7" t="s">
        <v>33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1" customHeight="1" thickBot="1" x14ac:dyDescent="0.25">
      <c r="A41" s="6"/>
      <c r="B41" s="33"/>
      <c r="C41" s="33"/>
      <c r="D41" s="33"/>
      <c r="E41" s="33"/>
      <c r="F41" s="33"/>
      <c r="G41" s="33"/>
      <c r="H41" s="3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 x14ac:dyDescent="0.4">
      <c r="A42" s="6"/>
      <c r="B42" s="6"/>
      <c r="C42" s="74" t="s">
        <v>34</v>
      </c>
      <c r="D42" s="75"/>
      <c r="E42" s="75"/>
      <c r="F42" s="7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 x14ac:dyDescent="0.4">
      <c r="A43" s="6"/>
      <c r="B43" s="6"/>
      <c r="C43" s="36" t="s">
        <v>36</v>
      </c>
      <c r="D43" s="47"/>
      <c r="E43" s="47"/>
      <c r="F43" s="4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 x14ac:dyDescent="0.4">
      <c r="A44" s="6"/>
      <c r="B44" s="6"/>
      <c r="C44" s="47" t="s">
        <v>35</v>
      </c>
      <c r="D44" s="47"/>
      <c r="E44" s="47"/>
      <c r="F44" s="4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0"/>
      <c r="B239" s="31"/>
      <c r="C239" s="3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0"/>
      <c r="B240" s="31"/>
      <c r="C240" s="3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30"/>
      <c r="B241" s="31"/>
      <c r="C241" s="3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30"/>
      <c r="B242" s="31"/>
      <c r="C242" s="3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30"/>
      <c r="B243" s="31"/>
      <c r="C243" s="3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30"/>
      <c r="B244" s="31"/>
      <c r="C244" s="3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3">
    <mergeCell ref="A2:H2"/>
    <mergeCell ref="B16:D16"/>
    <mergeCell ref="C42:F42"/>
  </mergeCells>
  <hyperlinks>
    <hyperlink ref="D11" r:id="rId1" display="sahasl@ksseaport.com" xr:uid="{81228FC8-E5D5-4208-8D0C-671776F298C6}"/>
  </hyperlinks>
  <pageMargins left="0.46" right="0.39370078740157483" top="0.43307086614173229" bottom="0.39370078740157483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Quotation TTR 011-65</vt:lpstr>
      <vt:lpstr>Quotation TTR 011-65 (2)</vt:lpstr>
      <vt:lpstr>'Quotation TTR 011-65'!Print_Area</vt:lpstr>
      <vt:lpstr>'Quotation TTR 011-65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2022-11-21T12:42:36Z</cp:lastPrinted>
  <dcterms:created xsi:type="dcterms:W3CDTF">2015-07-21T01:54:00Z</dcterms:created>
  <dcterms:modified xsi:type="dcterms:W3CDTF">2022-11-21T12:42:53Z</dcterms:modified>
</cp:coreProperties>
</file>