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draft QT TTR\"/>
    </mc:Choice>
  </mc:AlternateContent>
  <xr:revisionPtr revIDLastSave="0" documentId="13_ncr:1_{D71413F6-31FB-45E0-93D6-DCB2E8A71AB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1" l="1"/>
  <c r="K35" i="1"/>
  <c r="J37" i="1"/>
  <c r="J28" i="1"/>
  <c r="J29" i="1"/>
  <c r="J27" i="1"/>
  <c r="K27" i="1" s="1"/>
  <c r="K18" i="1"/>
  <c r="M18" i="1" s="1"/>
  <c r="J19" i="1"/>
  <c r="J22" i="1"/>
  <c r="K22" i="1" s="1"/>
  <c r="K17" i="1"/>
  <c r="M17" i="1" s="1"/>
  <c r="H39" i="1"/>
  <c r="K21" i="1"/>
  <c r="M21" i="1" s="1"/>
  <c r="K39" i="1"/>
  <c r="M39" i="1" s="1"/>
  <c r="K38" i="1"/>
  <c r="K36" i="1"/>
  <c r="K29" i="1"/>
  <c r="M29" i="1" s="1"/>
  <c r="K28" i="1"/>
  <c r="K20" i="1"/>
  <c r="K19" i="1"/>
  <c r="H18" i="1"/>
  <c r="H19" i="1"/>
  <c r="H20" i="1"/>
  <c r="H21" i="1"/>
  <c r="H22" i="1"/>
  <c r="H27" i="1"/>
  <c r="H28" i="1"/>
  <c r="H29" i="1"/>
  <c r="H35" i="1"/>
  <c r="H36" i="1"/>
  <c r="H38" i="1"/>
  <c r="H42" i="1" s="1"/>
  <c r="H17" i="1"/>
  <c r="H43" i="1" l="1"/>
  <c r="H44" i="1" l="1"/>
</calcChain>
</file>

<file path=xl/sharedStrings.xml><?xml version="1.0" encoding="utf-8"?>
<sst xmlns="http://schemas.openxmlformats.org/spreadsheetml/2006/main" count="100" uniqueCount="77">
  <si>
    <t>QUOTATION</t>
  </si>
  <si>
    <t>Quotation No</t>
  </si>
  <si>
    <t>:</t>
  </si>
  <si>
    <t xml:space="preserve">           Date    : </t>
  </si>
  <si>
    <t>To</t>
  </si>
  <si>
    <t xml:space="preserve">Attn </t>
  </si>
  <si>
    <t>E-mail</t>
  </si>
  <si>
    <t>Tel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</si>
  <si>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</si>
  <si>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</si>
  <si>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</si>
  <si>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</si>
  <si>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</si>
  <si>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</si>
  <si>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</si>
  <si>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</si>
  <si>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</si>
  <si>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</si>
  <si>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</si>
  <si>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</si>
  <si>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</si>
  <si>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</si>
  <si>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</si>
  <si>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</si>
  <si>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</si>
  <si>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</si>
  <si>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</si>
  <si>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</si>
  <si>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</si>
  <si>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</si>
  <si>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ขาย</t>
  </si>
  <si>
    <t>ต้นทุน</t>
  </si>
  <si>
    <t>Contact person :  Miss Ummara Muensart  063-4494405    E-mail: ummara@thanthara.co.th</t>
  </si>
  <si>
    <t>สหัส ลิ้มประเสริฐ (Technical Manager)</t>
  </si>
  <si>
    <t>sahasl@ksseaport.com</t>
  </si>
  <si>
    <t>0644695525</t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</si>
  <si>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</si>
  <si>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</si>
  <si>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</si>
  <si>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</si>
  <si>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</si>
  <si>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เครดิต 30วัน หลังจากส่งมอบสินค้าแล้วเสร็จ</t>
  </si>
  <si>
    <t xml:space="preserve">TTR 076-65 </t>
  </si>
  <si>
    <t>Catering for Mermaid Sapphire at Songkhla</t>
  </si>
  <si>
    <t>Large noodle bowl size: 7.5 " ( melamine) whith color</t>
  </si>
  <si>
    <t>Doz</t>
  </si>
  <si>
    <t>Soup bowl size: 6 " ( melamine) whith color</t>
  </si>
  <si>
    <t>Dessert plate size : 7" (ceramics)</t>
  </si>
  <si>
    <t>Small bowl size: 3" (ceramics)</t>
  </si>
  <si>
    <t>Electric rice cookers/ steamers 7 Ltrs.</t>
  </si>
  <si>
    <t>Ea</t>
  </si>
  <si>
    <t>Electric blenders 3 Ltr. Stainless jar</t>
  </si>
  <si>
    <t>Chinese soup spoon stainless</t>
  </si>
  <si>
    <t>Chopstick</t>
  </si>
  <si>
    <t>Cut resistance glove</t>
  </si>
  <si>
    <t>Pair</t>
  </si>
  <si>
    <t xml:space="preserve">Offer ถุงมือกันบาด Microtex ขนาด 15x31x3 ซม. </t>
  </si>
  <si>
    <t>Pillow cases size: 16" x 25 " , Blue</t>
  </si>
  <si>
    <t>Bed sheets size : 35" x 78" , Blue ( Fit to corner)</t>
  </si>
  <si>
    <t>Laundry bag (cotton , Colour: Beige, Type: Drawstring )</t>
  </si>
  <si>
    <t>Cartridge "Black 88" for printer's Canon E 610</t>
  </si>
  <si>
    <t>Cartridge "Colour 98" for Printer's Canon E 610</t>
  </si>
  <si>
    <t>Heat And Cut Resistant BBQ Gloves withstand temperatures up to 932 degrees</t>
  </si>
  <si>
    <t>Pairs</t>
  </si>
  <si>
    <t>ถงุ มือกันบำด กันรอ้ น ระดับสงู มำก แบบยำว 15 นวิ้ ทนคควำมรอ้ นได ้350 C</t>
  </si>
  <si>
    <t>Code : PG-88</t>
  </si>
  <si>
    <t>Code : CL-98</t>
  </si>
  <si>
    <t>Offer Sharp model: KSH-D77, 220V</t>
  </si>
  <si>
    <r>
      <t xml:space="preserve">15/128 Soi Thiantalay 7  Bang Khun Thian Chai Thale Road  </t>
    </r>
    <r>
      <rPr>
        <sz val="14"/>
        <color rgb="FF202124"/>
        <rFont val="Cordia New"/>
        <family val="2"/>
      </rPr>
      <t>Samae Dam</t>
    </r>
    <r>
      <rPr>
        <sz val="14"/>
        <color rgb="FF000000"/>
        <rFont val="Cordia New"/>
        <family val="2"/>
      </rPr>
      <t xml:space="preserve">, </t>
    </r>
    <r>
      <rPr>
        <sz val="14"/>
        <color rgb="FF202124"/>
        <rFont val="Cordia New"/>
        <family val="2"/>
      </rPr>
      <t>Bang Khun Thian</t>
    </r>
    <r>
      <rPr>
        <sz val="14"/>
        <color rgb="FF000000"/>
        <rFont val="Cordia New"/>
        <family val="2"/>
      </rPr>
      <t xml:space="preserve">  Bangkok 10150                                          </t>
    </r>
  </si>
  <si>
    <t>N/A</t>
  </si>
  <si>
    <t>Less time 5-7 days</t>
  </si>
  <si>
    <t>รวมแล้ว</t>
  </si>
  <si>
    <t xml:space="preserve">ค่าขนส่ง </t>
  </si>
  <si>
    <t>Less time 10-15 days</t>
  </si>
  <si>
    <t>รวม</t>
  </si>
  <si>
    <t>Offer Philips 400W,220V, 2 Ltr.</t>
  </si>
  <si>
    <t>Less time 3-5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</si>
</sst>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-* #,##0_-;\-* #,##0_-;_-* &quot;-&quot;??_-;_-@_-"/>
  </numFmts>
  <fonts count="21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sz val="11"/>
      <name val="Tahoma"/>
    </font>
    <font>
      <sz val="11"/>
      <color rgb="FF000000"/>
      <name val="Tahoma"/>
      <scheme val="minor"/>
    </font>
    <font>
      <b/>
      <sz val="16"/>
      <name val="Cordia New"/>
      <family val="2"/>
    </font>
    <font>
      <sz val="16"/>
      <name val="Cordia New"/>
      <family val="2"/>
    </font>
    <font>
      <b/>
      <sz val="16"/>
      <color rgb="FFFF0000"/>
      <name val="Cordia New"/>
      <family val="2"/>
    </font>
    <font>
      <b/>
      <sz val="16"/>
      <color rgb="FF00B050"/>
      <name val="Cordia New"/>
      <family val="2"/>
    </font>
    <font>
      <sz val="16"/>
      <color rgb="FF000000"/>
      <name val="Cordia New"/>
      <family val="2"/>
    </font>
    <font>
      <u/>
      <sz val="11"/>
      <color rgb="FF0000FF"/>
      <name val="Tahoma"/>
      <family val="2"/>
    </font>
    <font>
      <sz val="11"/>
      <color rgb="FF000000"/>
      <name val="Tahoma"/>
      <family val="2"/>
      <scheme val="minor"/>
    </font>
    <font>
      <sz val="14"/>
      <name val="Cordia New"/>
      <family val="2"/>
    </font>
    <font>
      <sz val="14"/>
      <color rgb="FF000000"/>
      <name val="Tahoma"/>
      <family val="2"/>
      <scheme val="minor"/>
    </font>
    <font>
      <sz val="14"/>
      <color rgb="FF000000"/>
      <name val="Cordia New"/>
      <family val="2"/>
    </font>
    <font>
      <sz val="14"/>
      <color rgb="FF202124"/>
      <name val="Cordia New"/>
      <family val="2"/>
    </font>
    <font>
      <b/>
      <sz val="16"/>
      <color rgb="FFC00000"/>
      <name val="Cordia New"/>
      <family val="2"/>
    </font>
    <font>
      <sz val="16"/>
      <color rgb="FFC00000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43" fontId="5" fillId="0" borderId="0" xfId="0" applyNumberFormat="1" applyFont="1" applyAlignment="1">
      <alignment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6" fontId="5" fillId="0" borderId="6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10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11" xfId="0" applyFont="1" applyBorder="1" applyAlignment="1">
      <alignment vertical="top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/>
    </xf>
    <xf numFmtId="166" fontId="5" fillId="0" borderId="4" xfId="0" applyNumberFormat="1" applyFont="1" applyBorder="1"/>
    <xf numFmtId="43" fontId="5" fillId="0" borderId="0" xfId="0" applyNumberFormat="1" applyFont="1"/>
    <xf numFmtId="0" fontId="9" fillId="0" borderId="0" xfId="0" applyFont="1" applyAlignment="1">
      <alignment vertical="top"/>
    </xf>
    <xf numFmtId="0" fontId="5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/>
    </xf>
    <xf numFmtId="167" fontId="11" fillId="0" borderId="0" xfId="0" applyNumberFormat="1" applyFont="1"/>
    <xf numFmtId="164" fontId="5" fillId="0" borderId="0" xfId="1" applyFont="1" applyAlignment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5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9" fillId="0" borderId="0" xfId="0" applyFont="1" applyAlignment="1">
      <alignment horizontal="left" vertical="center"/>
    </xf>
    <xf numFmtId="0" fontId="13" fillId="0" borderId="0" xfId="0" quotePrefix="1" applyFont="1" applyAlignment="1">
      <alignment vertical="center"/>
    </xf>
    <xf numFmtId="0" fontId="9" fillId="0" borderId="0" xfId="0" quotePrefix="1" applyFont="1" applyAlignment="1">
      <alignment horizontal="left" vertical="top"/>
    </xf>
    <xf numFmtId="0" fontId="8" fillId="0" borderId="14" xfId="0" applyFont="1" applyBorder="1" applyAlignment="1">
      <alignment horizontal="left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12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9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0" xfId="0" applyFont="1" applyAlignment="1">
      <alignment wrapText="1"/>
    </xf>
    <xf numFmtId="0" fontId="9" fillId="0" borderId="5" xfId="0" applyFont="1" applyBorder="1" applyAlignment="1">
      <alignment wrapText="1"/>
    </xf>
    <xf numFmtId="0" fontId="9" fillId="0" borderId="5" xfId="0" applyFont="1" applyBorder="1"/>
    <xf numFmtId="0" fontId="0" fillId="0" borderId="0" xfId="0" applyAlignment="1">
      <alignment horizontal="left" wrapText="1"/>
    </xf>
    <xf numFmtId="0" fontId="10" fillId="0" borderId="5" xfId="0" applyFont="1" applyBorder="1" applyAlignment="1">
      <alignment horizontal="left" wrapText="1"/>
    </xf>
    <xf numFmtId="0" fontId="14" fillId="0" borderId="0" xfId="0" applyFont="1"/>
    <xf numFmtId="0" fontId="14" fillId="0" borderId="0" xfId="0" applyFont="1" applyAlignment="1">
      <alignment horizontal="left" wrapText="1"/>
    </xf>
    <xf numFmtId="43" fontId="5" fillId="0" borderId="15" xfId="0" applyNumberFormat="1" applyFont="1" applyBorder="1"/>
    <xf numFmtId="0" fontId="14" fillId="0" borderId="0" xfId="0" applyFont="1" applyAlignment="1">
      <alignment wrapText="1"/>
    </xf>
    <xf numFmtId="0" fontId="5" fillId="0" borderId="5" xfId="0" applyFont="1" applyBorder="1" applyAlignment="1">
      <alignment horizontal="center"/>
    </xf>
    <xf numFmtId="0" fontId="8" fillId="0" borderId="5" xfId="0" applyFont="1" applyBorder="1"/>
    <xf numFmtId="0" fontId="10" fillId="0" borderId="5" xfId="0" applyFont="1" applyBorder="1" applyAlignment="1">
      <alignment vertical="center"/>
    </xf>
    <xf numFmtId="0" fontId="15" fillId="0" borderId="0" xfId="0" applyFont="1"/>
    <xf numFmtId="0" fontId="15" fillId="0" borderId="0" xfId="0" applyFont="1" applyAlignment="1">
      <alignment vertical="top"/>
    </xf>
    <xf numFmtId="0" fontId="17" fillId="0" borderId="0" xfId="0" applyFont="1" applyAlignment="1">
      <alignment horizontal="left"/>
    </xf>
    <xf numFmtId="43" fontId="5" fillId="0" borderId="0" xfId="0" applyNumberFormat="1" applyFont="1" applyAlignment="1">
      <alignment horizontal="center"/>
    </xf>
    <xf numFmtId="0" fontId="8" fillId="0" borderId="5" xfId="0" applyFont="1" applyBorder="1" applyAlignment="1">
      <alignment wrapText="1"/>
    </xf>
    <xf numFmtId="43" fontId="5" fillId="0" borderId="0" xfId="0" applyNumberFormat="1" applyFont="1" applyAlignment="1">
      <alignment horizontal="right"/>
    </xf>
    <xf numFmtId="43" fontId="5" fillId="0" borderId="0" xfId="0" applyNumberFormat="1" applyFont="1" applyAlignment="1">
      <alignment horizontal="right" vertical="top"/>
    </xf>
    <xf numFmtId="167" fontId="19" fillId="0" borderId="0" xfId="0" applyNumberFormat="1" applyFont="1"/>
    <xf numFmtId="43" fontId="20" fillId="0" borderId="0" xfId="0" applyNumberFormat="1" applyFont="1"/>
    <xf numFmtId="166" fontId="5" fillId="0" borderId="0" xfId="0" applyNumberFormat="1" applyFont="1"/>
    <xf numFmtId="0" fontId="10" fillId="0" borderId="5" xfId="0" applyFont="1" applyBorder="1"/>
    <xf numFmtId="164" fontId="9" fillId="0" borderId="0" xfId="1" applyFont="1" applyAlignment="1">
      <alignment horizontal="right"/>
    </xf>
    <xf numFmtId="0" fontId="9" fillId="0" borderId="14" xfId="0" applyFont="1" applyBorder="1" applyAlignment="1">
      <alignment horizontal="center"/>
    </xf>
    <xf numFmtId="166" fontId="5" fillId="0" borderId="5" xfId="0" applyNumberFormat="1" applyFont="1" applyBorder="1"/>
    <xf numFmtId="43" fontId="5" fillId="0" borderId="16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top"/>
    </xf>
    <xf numFmtId="0" fontId="6" fillId="0" borderId="3" xfId="0" applyFont="1" applyBorder="1"/>
    <xf numFmtId="0" fontId="15" fillId="0" borderId="0" xfId="0" applyFont="1"/>
    <xf numFmtId="0" fontId="1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687916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7</xdr:col>
      <xdr:colOff>153881</xdr:colOff>
      <xdr:row>51</xdr:row>
      <xdr:rowOff>53129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677332</xdr:colOff>
      <xdr:row>54</xdr:row>
      <xdr:rowOff>52916</xdr:rowOff>
    </xdr:from>
    <xdr:to>
      <xdr:col>1</xdr:col>
      <xdr:colOff>2556255</xdr:colOff>
      <xdr:row>56</xdr:row>
      <xdr:rowOff>158749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2" y="11620499"/>
          <a:ext cx="1878923" cy="67733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</xdr:row>
      <xdr:rowOff>47625</xdr:rowOff>
    </xdr:from>
    <xdr:to>
      <xdr:col>1</xdr:col>
      <xdr:colOff>1533524</xdr:colOff>
      <xdr:row>33</xdr:row>
      <xdr:rowOff>188955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4D2B34-1D7F-D58D-CF12-59A25740B8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4842" t="28075" r="66238" b="38331"/>
        <a:stretch/>
      </xdr:blipFill>
      <xdr:spPr bwMode="auto">
        <a:xfrm>
          <a:off x="552450" y="8496300"/>
          <a:ext cx="1362074" cy="136053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114299</xdr:colOff>
      <xdr:row>22</xdr:row>
      <xdr:rowOff>116498</xdr:rowOff>
    </xdr:from>
    <xdr:to>
      <xdr:col>3</xdr:col>
      <xdr:colOff>1590674</xdr:colOff>
      <xdr:row>25</xdr:row>
      <xdr:rowOff>292340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98937BB-21A6-D19B-9B7F-DD5B18198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574" y="7355498"/>
          <a:ext cx="1476375" cy="14902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57"/>
  <sheetViews>
    <sheetView tabSelected="1" view="pageBreakPreview" zoomScaleNormal="100" zoomScaleSheetLayoutView="100" workbookViewId="0">
      <selection activeCell="G40" sqref="G40"/>
    </sheetView>
  </sheetViews>
  <sheetFormatPr defaultColWidth="14.375" defaultRowHeight="15" customHeight="1" x14ac:dyDescent="0.2"/>
  <cols>
    <col min="1" max="1" width="5" customWidth="1"/>
    <col min="2" max="2" width="35.875" customWidth="1"/>
    <col min="3" max="3" width="3" customWidth="1"/>
    <col min="4" max="4" width="35.75" customWidth="1"/>
    <col min="5" max="5" width="5.5" customWidth="1"/>
    <col min="6" max="6" width="6.75" customWidth="1"/>
    <col min="7" max="7" width="15.125" customWidth="1"/>
    <col min="8" max="8" width="17" customWidth="1"/>
    <col min="9" max="9" width="11.25" customWidth="1"/>
    <col min="10" max="11" width="9.375" customWidth="1"/>
    <col min="12" max="12" width="10.75" customWidth="1"/>
    <col min="13" max="26" width="9" customWidth="1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85" t="s">
        <v>0</v>
      </c>
      <c r="B2" s="86"/>
      <c r="C2" s="86"/>
      <c r="D2" s="86"/>
      <c r="E2" s="86"/>
      <c r="F2" s="86"/>
      <c r="G2" s="86"/>
      <c r="H2" s="86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5" t="s">
        <v>1</v>
      </c>
      <c r="B4" s="5"/>
      <c r="C4" s="5" t="s">
        <v>2</v>
      </c>
      <c r="D4" s="33" t="s">
        <v>42</v>
      </c>
      <c r="E4" s="5"/>
      <c r="F4" s="5"/>
      <c r="G4" s="6" t="s">
        <v>3</v>
      </c>
      <c r="H4" s="7">
        <v>44894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2">
      <c r="A5" s="5" t="s">
        <v>4</v>
      </c>
      <c r="B5" s="5"/>
      <c r="C5" s="5" t="s">
        <v>2</v>
      </c>
      <c r="D5" s="33" t="s">
        <v>36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 x14ac:dyDescent="0.55000000000000004">
      <c r="A6" s="5"/>
      <c r="B6" s="5"/>
      <c r="C6" s="5"/>
      <c r="D6" s="47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55000000000000004">
      <c r="A7" s="5"/>
      <c r="B7" s="5"/>
      <c r="C7" s="5"/>
      <c r="D7" s="43" t="s">
        <v>38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55000000000000004">
      <c r="A8" s="5"/>
      <c r="B8" s="5"/>
      <c r="C8" s="5"/>
      <c r="D8" s="48" t="s">
        <v>39</v>
      </c>
      <c r="E8" s="5"/>
      <c r="F8" s="5"/>
      <c r="G8" s="8"/>
      <c r="H8" s="5"/>
      <c r="I8" s="5"/>
      <c r="J8" s="9"/>
      <c r="K8" s="9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2">
      <c r="A9" s="5"/>
      <c r="B9" s="5"/>
      <c r="C9" s="5"/>
      <c r="D9" s="48" t="s">
        <v>40</v>
      </c>
      <c r="E9" s="5"/>
      <c r="F9" s="5"/>
      <c r="G9" s="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5" t="s">
        <v>5</v>
      </c>
      <c r="B10" s="5"/>
      <c r="C10" s="5" t="s">
        <v>2</v>
      </c>
      <c r="D10" s="33" t="s">
        <v>33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">
      <c r="A11" s="5" t="s">
        <v>6</v>
      </c>
      <c r="B11" s="5"/>
      <c r="C11" s="5" t="s">
        <v>2</v>
      </c>
      <c r="D11" s="49" t="s">
        <v>34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2">
      <c r="A12" s="5" t="s">
        <v>7</v>
      </c>
      <c r="B12" s="5"/>
      <c r="C12" s="5" t="s">
        <v>2</v>
      </c>
      <c r="D12" s="50" t="s">
        <v>35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2">
      <c r="A13" s="5" t="s">
        <v>8</v>
      </c>
      <c r="B13" s="5"/>
      <c r="C13" s="5" t="s">
        <v>2</v>
      </c>
      <c r="D13" s="33" t="s">
        <v>43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5" t="s">
        <v>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40.5" customHeight="1" x14ac:dyDescent="0.5">
      <c r="A16" s="10" t="s">
        <v>10</v>
      </c>
      <c r="B16" s="87" t="s">
        <v>11</v>
      </c>
      <c r="C16" s="88"/>
      <c r="D16" s="88"/>
      <c r="E16" s="10" t="s">
        <v>12</v>
      </c>
      <c r="F16" s="10" t="s">
        <v>13</v>
      </c>
      <c r="G16" s="11" t="s">
        <v>14</v>
      </c>
      <c r="H16" s="12" t="s">
        <v>15</v>
      </c>
      <c r="I16" s="36" t="s">
        <v>31</v>
      </c>
      <c r="J16" s="37">
        <v>0.3</v>
      </c>
      <c r="K16" s="37" t="s">
        <v>74</v>
      </c>
      <c r="L16" s="41" t="s">
        <v>72</v>
      </c>
      <c r="M16" s="38" t="s">
        <v>30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57.75" customHeight="1" x14ac:dyDescent="0.55000000000000004">
      <c r="A17" s="46">
        <v>1</v>
      </c>
      <c r="B17" s="61" t="s">
        <v>44</v>
      </c>
      <c r="C17" s="54"/>
      <c r="D17" s="55"/>
      <c r="E17" s="34">
        <v>5</v>
      </c>
      <c r="F17" s="35" t="s">
        <v>45</v>
      </c>
      <c r="G17" s="31">
        <v>730</v>
      </c>
      <c r="H17" s="31">
        <f>SUM(E17*G17)</f>
        <v>3650</v>
      </c>
      <c r="I17" s="31">
        <v>600</v>
      </c>
      <c r="J17" s="32">
        <v>130</v>
      </c>
      <c r="K17" s="32">
        <f t="shared" ref="K17:K22" si="0">I17+J17</f>
        <v>730</v>
      </c>
      <c r="L17" s="40">
        <v>40</v>
      </c>
      <c r="M17" s="77">
        <f>SUM(K17+L17)</f>
        <v>770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38.25" customHeight="1" x14ac:dyDescent="0.55000000000000004">
      <c r="A18" s="34">
        <v>2</v>
      </c>
      <c r="B18" t="s">
        <v>46</v>
      </c>
      <c r="C18" s="56"/>
      <c r="D18" s="57"/>
      <c r="E18" s="34">
        <v>5</v>
      </c>
      <c r="F18" s="35" t="s">
        <v>45</v>
      </c>
      <c r="G18" s="32">
        <v>440</v>
      </c>
      <c r="H18" s="31">
        <f t="shared" ref="H18:H38" si="1">SUM(E18*G18)</f>
        <v>2200</v>
      </c>
      <c r="I18" s="32">
        <v>360</v>
      </c>
      <c r="J18" s="32">
        <v>80</v>
      </c>
      <c r="K18" s="32">
        <f t="shared" si="0"/>
        <v>440</v>
      </c>
      <c r="L18" s="13">
        <v>40</v>
      </c>
      <c r="M18" s="77">
        <f>SUM(K18+L18)</f>
        <v>480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3" customHeight="1" x14ac:dyDescent="0.55000000000000004">
      <c r="A19" s="34">
        <v>3</v>
      </c>
      <c r="B19" t="s">
        <v>47</v>
      </c>
      <c r="C19" s="52"/>
      <c r="D19" s="60" t="s">
        <v>70</v>
      </c>
      <c r="E19" s="34">
        <v>5</v>
      </c>
      <c r="F19" s="35" t="s">
        <v>45</v>
      </c>
      <c r="G19" s="32">
        <v>720</v>
      </c>
      <c r="H19" s="31">
        <f t="shared" si="1"/>
        <v>3600</v>
      </c>
      <c r="I19" s="32">
        <v>576</v>
      </c>
      <c r="J19" s="32">
        <f t="shared" ref="J18:J22" si="2">I19*25%</f>
        <v>144</v>
      </c>
      <c r="K19" s="78">
        <f t="shared" si="0"/>
        <v>720</v>
      </c>
      <c r="L19" s="75" t="s">
        <v>71</v>
      </c>
      <c r="M19" s="77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3" customHeight="1" x14ac:dyDescent="0.55000000000000004">
      <c r="A20" s="34">
        <v>4</v>
      </c>
      <c r="B20" t="s">
        <v>48</v>
      </c>
      <c r="C20" s="44"/>
      <c r="D20" s="60" t="s">
        <v>70</v>
      </c>
      <c r="E20" s="34">
        <v>4</v>
      </c>
      <c r="F20" s="35" t="s">
        <v>45</v>
      </c>
      <c r="G20" s="32">
        <v>580</v>
      </c>
      <c r="H20" s="31">
        <f t="shared" si="1"/>
        <v>2320</v>
      </c>
      <c r="I20" s="32">
        <v>480</v>
      </c>
      <c r="J20" s="32">
        <v>100</v>
      </c>
      <c r="K20" s="78">
        <f t="shared" si="0"/>
        <v>580</v>
      </c>
      <c r="L20" s="75" t="s">
        <v>71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9.25" customHeight="1" x14ac:dyDescent="0.55000000000000004">
      <c r="A21" s="46">
        <v>5</v>
      </c>
      <c r="B21" t="s">
        <v>49</v>
      </c>
      <c r="C21" s="56"/>
      <c r="D21" s="69" t="s">
        <v>67</v>
      </c>
      <c r="E21" s="34">
        <v>2</v>
      </c>
      <c r="F21" s="35" t="s">
        <v>50</v>
      </c>
      <c r="G21" s="32">
        <v>4519</v>
      </c>
      <c r="H21" s="31">
        <f t="shared" si="1"/>
        <v>9038</v>
      </c>
      <c r="I21" s="31">
        <v>3619</v>
      </c>
      <c r="J21" s="32">
        <v>800</v>
      </c>
      <c r="K21" s="78">
        <f t="shared" si="0"/>
        <v>4419</v>
      </c>
      <c r="L21" s="40">
        <v>100</v>
      </c>
      <c r="M21" s="77">
        <f>SUM(L21+K21)</f>
        <v>4519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34.5" customHeight="1" x14ac:dyDescent="0.55000000000000004">
      <c r="A22" s="46">
        <v>6</v>
      </c>
      <c r="B22" t="s">
        <v>51</v>
      </c>
      <c r="C22" s="52"/>
      <c r="D22" s="80" t="s">
        <v>75</v>
      </c>
      <c r="E22" s="34">
        <v>1</v>
      </c>
      <c r="F22" s="35" t="s">
        <v>50</v>
      </c>
      <c r="G22" s="32">
        <v>555</v>
      </c>
      <c r="H22" s="31">
        <f t="shared" si="1"/>
        <v>555</v>
      </c>
      <c r="I22" s="31">
        <v>444</v>
      </c>
      <c r="J22" s="32">
        <f t="shared" si="2"/>
        <v>111</v>
      </c>
      <c r="K22" s="78">
        <f t="shared" si="0"/>
        <v>555</v>
      </c>
      <c r="L22" s="81" t="s">
        <v>71</v>
      </c>
      <c r="M22" s="39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34.5" customHeight="1" x14ac:dyDescent="0.55000000000000004">
      <c r="A23" s="46"/>
      <c r="C23" s="52"/>
      <c r="D23" s="60"/>
      <c r="E23" s="34"/>
      <c r="F23" s="35"/>
      <c r="G23" s="32"/>
      <c r="H23" s="31"/>
      <c r="I23" s="79"/>
      <c r="J23" s="32"/>
      <c r="K23" s="32"/>
      <c r="L23" s="40"/>
      <c r="M23" s="39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34.5" customHeight="1" x14ac:dyDescent="0.55000000000000004">
      <c r="A24" s="46"/>
      <c r="C24" s="52"/>
      <c r="D24" s="60"/>
      <c r="E24" s="34"/>
      <c r="F24" s="35"/>
      <c r="G24" s="32"/>
      <c r="H24" s="31"/>
      <c r="I24" s="79"/>
      <c r="J24" s="32"/>
      <c r="K24" s="32"/>
      <c r="L24" s="40"/>
      <c r="M24" s="39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34.5" customHeight="1" x14ac:dyDescent="0.55000000000000004">
      <c r="A25" s="46"/>
      <c r="C25" s="52"/>
      <c r="D25" s="60"/>
      <c r="E25" s="34"/>
      <c r="F25" s="35"/>
      <c r="G25" s="32"/>
      <c r="H25" s="31"/>
      <c r="I25" s="79"/>
      <c r="J25" s="32"/>
      <c r="K25" s="32"/>
      <c r="L25" s="40"/>
      <c r="M25" s="39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34.5" customHeight="1" x14ac:dyDescent="0.55000000000000004">
      <c r="A26" s="46"/>
      <c r="C26" s="52"/>
      <c r="D26" s="60"/>
      <c r="E26" s="34"/>
      <c r="F26" s="35"/>
      <c r="G26" s="32"/>
      <c r="H26" s="31"/>
      <c r="I26" s="79"/>
      <c r="J26" s="32"/>
      <c r="K26" s="32"/>
      <c r="L26" s="40"/>
      <c r="M26" s="39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4" x14ac:dyDescent="0.55000000000000004">
      <c r="A27" s="34">
        <v>7</v>
      </c>
      <c r="B27" t="s">
        <v>52</v>
      </c>
      <c r="C27" s="58"/>
      <c r="D27" s="59"/>
      <c r="E27" s="34">
        <v>3</v>
      </c>
      <c r="F27" s="35" t="s">
        <v>45</v>
      </c>
      <c r="G27" s="32">
        <v>44</v>
      </c>
      <c r="H27" s="31">
        <f t="shared" si="1"/>
        <v>132</v>
      </c>
      <c r="I27" s="32">
        <v>35</v>
      </c>
      <c r="J27" s="32">
        <f>I27*25%</f>
        <v>8.75</v>
      </c>
      <c r="K27" s="78">
        <f>I27+J27</f>
        <v>43.75</v>
      </c>
      <c r="L27" s="76" t="s">
        <v>71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4" x14ac:dyDescent="0.55000000000000004">
      <c r="A28" s="34">
        <v>8</v>
      </c>
      <c r="B28" t="s">
        <v>53</v>
      </c>
      <c r="C28" s="44"/>
      <c r="D28" s="45"/>
      <c r="E28" s="34">
        <v>3</v>
      </c>
      <c r="F28" s="35" t="s">
        <v>45</v>
      </c>
      <c r="G28" s="32">
        <v>60</v>
      </c>
      <c r="H28" s="31">
        <f t="shared" si="1"/>
        <v>180</v>
      </c>
      <c r="I28" s="32">
        <v>48</v>
      </c>
      <c r="J28" s="32">
        <f t="shared" ref="J28:J29" si="3">I28*25%</f>
        <v>12</v>
      </c>
      <c r="K28" s="78">
        <f>I28+J28</f>
        <v>60</v>
      </c>
      <c r="L28" s="75" t="s">
        <v>71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47.25" x14ac:dyDescent="0.55000000000000004">
      <c r="A29" s="34">
        <v>9</v>
      </c>
      <c r="B29" t="s">
        <v>54</v>
      </c>
      <c r="C29" s="44"/>
      <c r="D29" s="62" t="s">
        <v>56</v>
      </c>
      <c r="E29" s="34">
        <v>1</v>
      </c>
      <c r="F29" s="35" t="s">
        <v>55</v>
      </c>
      <c r="G29" s="32">
        <v>228</v>
      </c>
      <c r="H29" s="31">
        <f t="shared" si="1"/>
        <v>228</v>
      </c>
      <c r="I29" s="32">
        <v>158</v>
      </c>
      <c r="J29" s="32">
        <f t="shared" si="3"/>
        <v>39.5</v>
      </c>
      <c r="K29" s="32">
        <f>I29+J29</f>
        <v>197.5</v>
      </c>
      <c r="L29" s="32">
        <v>30</v>
      </c>
      <c r="M29" s="77">
        <f>SUM(K29+L29)</f>
        <v>227.5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4" x14ac:dyDescent="0.55000000000000004">
      <c r="A30" s="34"/>
      <c r="B30" s="51"/>
      <c r="C30" s="44"/>
      <c r="D30" s="45"/>
      <c r="E30" s="34"/>
      <c r="F30" s="35"/>
      <c r="G30" s="32"/>
      <c r="H30" s="31"/>
      <c r="I30" s="32"/>
      <c r="J30" s="32"/>
      <c r="K30" s="32"/>
      <c r="L30" s="13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4" x14ac:dyDescent="0.55000000000000004">
      <c r="A31" s="34"/>
      <c r="B31" s="51"/>
      <c r="C31" s="44"/>
      <c r="D31" s="45"/>
      <c r="E31" s="34"/>
      <c r="F31" s="35"/>
      <c r="G31" s="32"/>
      <c r="H31" s="31"/>
      <c r="I31" s="32"/>
      <c r="J31" s="32"/>
      <c r="K31" s="32"/>
      <c r="L31" s="13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4" x14ac:dyDescent="0.55000000000000004">
      <c r="A32" s="34"/>
      <c r="B32" s="51"/>
      <c r="C32" s="44"/>
      <c r="D32" s="45"/>
      <c r="E32" s="34"/>
      <c r="F32" s="35"/>
      <c r="G32" s="32"/>
      <c r="H32" s="31"/>
      <c r="I32" s="32"/>
      <c r="J32" s="32"/>
      <c r="K32" s="32"/>
      <c r="L32" s="13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4" x14ac:dyDescent="0.55000000000000004">
      <c r="A33" s="34"/>
      <c r="B33" s="51"/>
      <c r="C33" s="44"/>
      <c r="D33" s="45"/>
      <c r="E33" s="34"/>
      <c r="F33" s="35"/>
      <c r="G33" s="32"/>
      <c r="H33" s="31"/>
      <c r="I33" s="32"/>
      <c r="J33" s="32"/>
      <c r="K33" s="32"/>
      <c r="L33" s="1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4" x14ac:dyDescent="0.55000000000000004">
      <c r="A34" s="34"/>
      <c r="B34" s="51"/>
      <c r="C34" s="44"/>
      <c r="D34" s="45"/>
      <c r="E34" s="34"/>
      <c r="F34" s="35"/>
      <c r="G34" s="32"/>
      <c r="H34" s="31"/>
      <c r="I34" s="32"/>
      <c r="J34" s="32"/>
      <c r="K34" s="32"/>
      <c r="L34" s="13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4" x14ac:dyDescent="0.55000000000000004">
      <c r="A35" s="46">
        <v>10</v>
      </c>
      <c r="B35" s="63" t="s">
        <v>57</v>
      </c>
      <c r="C35" s="53"/>
      <c r="D35" s="59" t="s">
        <v>73</v>
      </c>
      <c r="E35" s="34">
        <v>30</v>
      </c>
      <c r="F35" s="35" t="s">
        <v>50</v>
      </c>
      <c r="G35" s="32">
        <v>85</v>
      </c>
      <c r="H35" s="31">
        <f t="shared" si="1"/>
        <v>2550</v>
      </c>
      <c r="I35" s="32">
        <v>70</v>
      </c>
      <c r="J35" s="32">
        <v>15</v>
      </c>
      <c r="K35" s="32">
        <f>I35+J35</f>
        <v>85</v>
      </c>
      <c r="L35" s="76">
        <v>50</v>
      </c>
      <c r="M35" s="77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50.25" customHeight="1" x14ac:dyDescent="0.55000000000000004">
      <c r="A36" s="46">
        <v>11</v>
      </c>
      <c r="B36" s="64" t="s">
        <v>58</v>
      </c>
      <c r="C36" s="53"/>
      <c r="D36" s="59" t="s">
        <v>73</v>
      </c>
      <c r="E36" s="67">
        <v>30</v>
      </c>
      <c r="F36" s="35" t="s">
        <v>50</v>
      </c>
      <c r="G36" s="65">
        <v>440</v>
      </c>
      <c r="H36" s="31">
        <f t="shared" si="1"/>
        <v>13200</v>
      </c>
      <c r="I36" s="32">
        <v>390</v>
      </c>
      <c r="J36" s="32">
        <v>50</v>
      </c>
      <c r="K36" s="32">
        <f>I36+J36</f>
        <v>440</v>
      </c>
      <c r="L36" s="75">
        <v>100</v>
      </c>
      <c r="M36" s="77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51" customHeight="1" x14ac:dyDescent="0.55000000000000004">
      <c r="A37" s="46">
        <v>12</v>
      </c>
      <c r="B37" s="64" t="s">
        <v>59</v>
      </c>
      <c r="C37" s="53"/>
      <c r="D37" s="63"/>
      <c r="E37" s="34">
        <v>120</v>
      </c>
      <c r="F37" s="82" t="s">
        <v>50</v>
      </c>
      <c r="G37" s="84" t="s">
        <v>69</v>
      </c>
      <c r="H37" s="83"/>
      <c r="I37" s="32"/>
      <c r="J37" s="32">
        <f t="shared" ref="J36:J39" si="4">I37*25%</f>
        <v>0</v>
      </c>
      <c r="K37" s="32"/>
      <c r="L37" s="13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52.5" customHeight="1" x14ac:dyDescent="0.55000000000000004">
      <c r="A38" s="46">
        <v>13</v>
      </c>
      <c r="B38" s="66" t="s">
        <v>60</v>
      </c>
      <c r="C38" s="53"/>
      <c r="D38" s="74" t="s">
        <v>65</v>
      </c>
      <c r="E38" s="34">
        <v>3</v>
      </c>
      <c r="F38" s="35" t="s">
        <v>50</v>
      </c>
      <c r="G38" s="32">
        <v>474</v>
      </c>
      <c r="H38" s="31">
        <f t="shared" si="1"/>
        <v>1422</v>
      </c>
      <c r="I38" s="32">
        <v>374</v>
      </c>
      <c r="J38" s="32">
        <v>60</v>
      </c>
      <c r="K38" s="32">
        <f>I38+J38</f>
        <v>434</v>
      </c>
      <c r="L38" s="32">
        <v>40</v>
      </c>
      <c r="M38" s="77">
        <f>SUM(K38+L38)</f>
        <v>474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42.75" customHeight="1" x14ac:dyDescent="0.55000000000000004">
      <c r="A39" s="46">
        <v>14</v>
      </c>
      <c r="B39" s="64" t="s">
        <v>61</v>
      </c>
      <c r="C39" s="52"/>
      <c r="D39" s="68" t="s">
        <v>66</v>
      </c>
      <c r="E39" s="34">
        <v>3</v>
      </c>
      <c r="F39" s="35" t="s">
        <v>50</v>
      </c>
      <c r="G39" s="32">
        <v>600</v>
      </c>
      <c r="H39" s="31">
        <f>SUM(E39*G39)</f>
        <v>1800</v>
      </c>
      <c r="I39" s="31">
        <v>472</v>
      </c>
      <c r="J39" s="32">
        <v>100</v>
      </c>
      <c r="K39" s="32">
        <f>I39+J39</f>
        <v>572</v>
      </c>
      <c r="L39" s="40">
        <v>40</v>
      </c>
      <c r="M39" s="77">
        <f>SUM(K39+L39)</f>
        <v>612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63.75" customHeight="1" x14ac:dyDescent="0.55000000000000004">
      <c r="A40" s="46">
        <v>15</v>
      </c>
      <c r="B40" s="64" t="s">
        <v>62</v>
      </c>
      <c r="C40" s="58"/>
      <c r="D40" s="64" t="s">
        <v>64</v>
      </c>
      <c r="E40" s="34">
        <v>3</v>
      </c>
      <c r="F40" s="35" t="s">
        <v>63</v>
      </c>
      <c r="G40" s="73" t="s">
        <v>69</v>
      </c>
      <c r="H40" s="31"/>
      <c r="I40" s="32"/>
      <c r="J40" s="32"/>
      <c r="K40" s="32"/>
      <c r="L40" s="13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21" customHeight="1" x14ac:dyDescent="0.55000000000000004">
      <c r="A41" s="14"/>
      <c r="B41" s="15"/>
      <c r="C41" s="16"/>
      <c r="D41" s="17"/>
      <c r="E41" s="14"/>
      <c r="F41" s="14"/>
      <c r="G41" s="14"/>
      <c r="H41" s="14"/>
      <c r="I41" s="2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21" customHeight="1" x14ac:dyDescent="0.2">
      <c r="A42" s="18"/>
      <c r="B42" s="29" t="s">
        <v>16</v>
      </c>
      <c r="C42" s="30" t="s">
        <v>17</v>
      </c>
      <c r="D42" s="30" t="s">
        <v>76</v>
      </c>
      <c r="E42" s="5"/>
      <c r="F42" s="5"/>
      <c r="G42" s="19" t="s">
        <v>18</v>
      </c>
      <c r="H42" s="19">
        <f>SUM(H17:H41)</f>
        <v>40875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21" customHeight="1" x14ac:dyDescent="0.2">
      <c r="A43" s="5"/>
      <c r="B43" s="30"/>
      <c r="C43" s="30"/>
      <c r="D43" s="30"/>
      <c r="E43" s="20"/>
      <c r="F43" s="20"/>
      <c r="G43" s="21" t="s">
        <v>19</v>
      </c>
      <c r="H43" s="21">
        <f>ROUND(H42*7/100,2)</f>
        <v>2861.25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21" customHeight="1" thickBot="1" x14ac:dyDescent="0.25">
      <c r="A44" s="5"/>
      <c r="B44" s="29" t="s">
        <v>20</v>
      </c>
      <c r="C44" s="30"/>
      <c r="D44" s="42" t="s">
        <v>41</v>
      </c>
      <c r="E44" s="5"/>
      <c r="F44" s="5"/>
      <c r="G44" s="23" t="s">
        <v>21</v>
      </c>
      <c r="H44" s="23">
        <f>SUM(H42:H43)</f>
        <v>43736.25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21" customHeight="1" thickTop="1" x14ac:dyDescent="0.2">
      <c r="A45" s="5"/>
      <c r="B45" s="5"/>
      <c r="C45" s="22"/>
      <c r="D45" s="22"/>
      <c r="E45" s="5"/>
      <c r="F45" s="5"/>
      <c r="G45" s="24"/>
      <c r="H45" s="2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21" customHeight="1" x14ac:dyDescent="0.2">
      <c r="A46" s="5"/>
      <c r="B46" s="5"/>
      <c r="C46" s="22"/>
      <c r="D46" s="22"/>
      <c r="E46" s="5"/>
      <c r="F46" s="5"/>
      <c r="G46" s="24"/>
      <c r="H46" s="2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21" customHeight="1" x14ac:dyDescent="0.2">
      <c r="A47" s="5" t="s">
        <v>22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21" customHeight="1" x14ac:dyDescent="0.2">
      <c r="A48" s="5"/>
      <c r="B48" s="5"/>
      <c r="C48" s="5"/>
      <c r="D48" s="5"/>
      <c r="E48" s="5"/>
      <c r="F48" s="5" t="s">
        <v>23</v>
      </c>
      <c r="G48" s="5" t="s">
        <v>24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21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21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21" customHeight="1" x14ac:dyDescent="0.2">
      <c r="A51" s="5"/>
      <c r="B51" s="5"/>
      <c r="C51" s="5"/>
      <c r="D51" s="5"/>
      <c r="E51" s="5"/>
      <c r="F51" s="5" t="s">
        <v>25</v>
      </c>
      <c r="G51" s="5" t="s">
        <v>26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21" customHeight="1" x14ac:dyDescent="0.2">
      <c r="A52" s="5"/>
      <c r="B52" s="5"/>
      <c r="C52" s="5"/>
      <c r="D52" s="5"/>
      <c r="E52" s="5"/>
      <c r="F52" s="5"/>
      <c r="G52" s="5" t="s">
        <v>27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21" customHeight="1" x14ac:dyDescent="0.2">
      <c r="A53" s="5"/>
      <c r="B53" s="5"/>
      <c r="C53" s="5"/>
      <c r="D53" s="5"/>
      <c r="E53" s="5"/>
      <c r="F53" s="5"/>
      <c r="G53" s="6" t="s">
        <v>28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21" customHeight="1" thickBot="1" x14ac:dyDescent="0.25">
      <c r="A54" s="5"/>
      <c r="B54" s="28"/>
      <c r="C54" s="28"/>
      <c r="D54" s="28"/>
      <c r="E54" s="28"/>
      <c r="F54" s="28"/>
      <c r="G54" s="28"/>
      <c r="H54" s="28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21.75" customHeight="1" x14ac:dyDescent="0.5">
      <c r="A55" s="5"/>
      <c r="B55" s="5"/>
      <c r="C55" s="89" t="s">
        <v>29</v>
      </c>
      <c r="D55" s="90"/>
      <c r="E55" s="90"/>
      <c r="F55" s="90"/>
      <c r="G55" s="70"/>
      <c r="H55" s="7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23.25" customHeight="1" x14ac:dyDescent="0.5">
      <c r="A56" s="5"/>
      <c r="B56" s="5"/>
      <c r="C56" s="72" t="s">
        <v>68</v>
      </c>
      <c r="D56" s="70"/>
      <c r="E56" s="70"/>
      <c r="F56" s="70"/>
      <c r="G56" s="70"/>
      <c r="H56" s="7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23.25" customHeight="1" x14ac:dyDescent="0.5">
      <c r="A57" s="5"/>
      <c r="B57" s="5"/>
      <c r="C57" s="70" t="s">
        <v>32</v>
      </c>
      <c r="D57" s="70"/>
      <c r="E57" s="70"/>
      <c r="F57" s="70"/>
      <c r="G57" s="70"/>
      <c r="H57" s="7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21" customHeight="1" x14ac:dyDescent="0.5">
      <c r="A58" s="25"/>
      <c r="B58" s="26"/>
      <c r="C58" s="27"/>
      <c r="D58" s="26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25"/>
      <c r="B59" s="26"/>
      <c r="C59" s="27"/>
      <c r="D59" s="26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25"/>
      <c r="B60" s="26"/>
      <c r="C60" s="27"/>
      <c r="D60" s="26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25"/>
      <c r="B61" s="26"/>
      <c r="C61" s="27"/>
      <c r="D61" s="26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25"/>
      <c r="B62" s="26"/>
      <c r="C62" s="27"/>
      <c r="D62" s="26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25"/>
      <c r="B63" s="26"/>
      <c r="C63" s="27"/>
      <c r="D63" s="26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25"/>
      <c r="B64" s="26"/>
      <c r="C64" s="27"/>
      <c r="D64" s="26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25"/>
      <c r="B65" s="26"/>
      <c r="C65" s="27"/>
      <c r="D65" s="26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25"/>
      <c r="B66" s="26"/>
      <c r="C66" s="27"/>
      <c r="D66" s="26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25"/>
      <c r="B67" s="26"/>
      <c r="C67" s="27"/>
      <c r="D67" s="26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25"/>
      <c r="B68" s="26"/>
      <c r="C68" s="27"/>
      <c r="D68" s="26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25"/>
      <c r="B69" s="26"/>
      <c r="C69" s="27"/>
      <c r="D69" s="26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25"/>
      <c r="B70" s="26"/>
      <c r="C70" s="27"/>
      <c r="D70" s="26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25"/>
      <c r="B71" s="26"/>
      <c r="C71" s="27"/>
      <c r="D71" s="26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25"/>
      <c r="B72" s="26"/>
      <c r="C72" s="27"/>
      <c r="D72" s="26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25"/>
      <c r="B73" s="26"/>
      <c r="C73" s="27"/>
      <c r="D73" s="26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25"/>
      <c r="B74" s="26"/>
      <c r="C74" s="27"/>
      <c r="D74" s="26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25"/>
      <c r="B75" s="26"/>
      <c r="C75" s="27"/>
      <c r="D75" s="26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25"/>
      <c r="B76" s="26"/>
      <c r="C76" s="27"/>
      <c r="D76" s="26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25"/>
      <c r="B77" s="26"/>
      <c r="C77" s="27"/>
      <c r="D77" s="26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25"/>
      <c r="B78" s="26"/>
      <c r="C78" s="27"/>
      <c r="D78" s="26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25"/>
      <c r="B79" s="26"/>
      <c r="C79" s="27"/>
      <c r="D79" s="26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25"/>
      <c r="B80" s="26"/>
      <c r="C80" s="27"/>
      <c r="D80" s="26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25"/>
      <c r="B81" s="26"/>
      <c r="C81" s="27"/>
      <c r="D81" s="26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25"/>
      <c r="B82" s="26"/>
      <c r="C82" s="27"/>
      <c r="D82" s="26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25"/>
      <c r="B83" s="26"/>
      <c r="C83" s="27"/>
      <c r="D83" s="26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25"/>
      <c r="B84" s="26"/>
      <c r="C84" s="27"/>
      <c r="D84" s="26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25"/>
      <c r="B85" s="26"/>
      <c r="C85" s="27"/>
      <c r="D85" s="26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25"/>
      <c r="B86" s="26"/>
      <c r="C86" s="27"/>
      <c r="D86" s="26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25"/>
      <c r="B87" s="26"/>
      <c r="C87" s="27"/>
      <c r="D87" s="26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25"/>
      <c r="B88" s="26"/>
      <c r="C88" s="27"/>
      <c r="D88" s="26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25"/>
      <c r="B89" s="26"/>
      <c r="C89" s="27"/>
      <c r="D89" s="26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25"/>
      <c r="B90" s="26"/>
      <c r="C90" s="27"/>
      <c r="D90" s="26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25"/>
      <c r="B91" s="26"/>
      <c r="C91" s="27"/>
      <c r="D91" s="26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25"/>
      <c r="B92" s="26"/>
      <c r="C92" s="27"/>
      <c r="D92" s="26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25"/>
      <c r="B93" s="26"/>
      <c r="C93" s="27"/>
      <c r="D93" s="26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25"/>
      <c r="B94" s="26"/>
      <c r="C94" s="27"/>
      <c r="D94" s="26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25"/>
      <c r="B95" s="26"/>
      <c r="C95" s="27"/>
      <c r="D95" s="26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25"/>
      <c r="B96" s="26"/>
      <c r="C96" s="27"/>
      <c r="D96" s="26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25"/>
      <c r="B97" s="26"/>
      <c r="C97" s="27"/>
      <c r="D97" s="26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25"/>
      <c r="B98" s="26"/>
      <c r="C98" s="27"/>
      <c r="D98" s="26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25"/>
      <c r="B99" s="26"/>
      <c r="C99" s="27"/>
      <c r="D99" s="26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25"/>
      <c r="B100" s="26"/>
      <c r="C100" s="27"/>
      <c r="D100" s="26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25"/>
      <c r="B101" s="26"/>
      <c r="C101" s="27"/>
      <c r="D101" s="26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25"/>
      <c r="B102" s="26"/>
      <c r="C102" s="27"/>
      <c r="D102" s="26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25"/>
      <c r="B103" s="26"/>
      <c r="C103" s="27"/>
      <c r="D103" s="26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25"/>
      <c r="B104" s="26"/>
      <c r="C104" s="27"/>
      <c r="D104" s="26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25"/>
      <c r="B105" s="26"/>
      <c r="C105" s="27"/>
      <c r="D105" s="26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25"/>
      <c r="B106" s="26"/>
      <c r="C106" s="27"/>
      <c r="D106" s="26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25"/>
      <c r="B107" s="26"/>
      <c r="C107" s="27"/>
      <c r="D107" s="26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25"/>
      <c r="B108" s="26"/>
      <c r="C108" s="27"/>
      <c r="D108" s="26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25"/>
      <c r="B109" s="26"/>
      <c r="C109" s="27"/>
      <c r="D109" s="26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25"/>
      <c r="B110" s="26"/>
      <c r="C110" s="27"/>
      <c r="D110" s="26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25"/>
      <c r="B111" s="26"/>
      <c r="C111" s="27"/>
      <c r="D111" s="26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25"/>
      <c r="B112" s="26"/>
      <c r="C112" s="27"/>
      <c r="D112" s="26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25"/>
      <c r="B113" s="26"/>
      <c r="C113" s="27"/>
      <c r="D113" s="26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25"/>
      <c r="B114" s="26"/>
      <c r="C114" s="27"/>
      <c r="D114" s="26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25"/>
      <c r="B115" s="26"/>
      <c r="C115" s="27"/>
      <c r="D115" s="26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25"/>
      <c r="B116" s="26"/>
      <c r="C116" s="27"/>
      <c r="D116" s="26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25"/>
      <c r="B117" s="26"/>
      <c r="C117" s="27"/>
      <c r="D117" s="26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25"/>
      <c r="B118" s="26"/>
      <c r="C118" s="27"/>
      <c r="D118" s="26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25"/>
      <c r="B119" s="26"/>
      <c r="C119" s="27"/>
      <c r="D119" s="26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25"/>
      <c r="B120" s="26"/>
      <c r="C120" s="27"/>
      <c r="D120" s="26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25"/>
      <c r="B121" s="26"/>
      <c r="C121" s="27"/>
      <c r="D121" s="26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25"/>
      <c r="B122" s="26"/>
      <c r="C122" s="27"/>
      <c r="D122" s="26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25"/>
      <c r="B123" s="26"/>
      <c r="C123" s="27"/>
      <c r="D123" s="26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25"/>
      <c r="B124" s="26"/>
      <c r="C124" s="27"/>
      <c r="D124" s="26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25"/>
      <c r="B125" s="26"/>
      <c r="C125" s="27"/>
      <c r="D125" s="26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25"/>
      <c r="B126" s="26"/>
      <c r="C126" s="27"/>
      <c r="D126" s="26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25"/>
      <c r="B127" s="26"/>
      <c r="C127" s="27"/>
      <c r="D127" s="26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25"/>
      <c r="B128" s="26"/>
      <c r="C128" s="27"/>
      <c r="D128" s="26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25"/>
      <c r="B129" s="26"/>
      <c r="C129" s="27"/>
      <c r="D129" s="26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25"/>
      <c r="B130" s="26"/>
      <c r="C130" s="27"/>
      <c r="D130" s="26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25"/>
      <c r="B131" s="26"/>
      <c r="C131" s="27"/>
      <c r="D131" s="26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25"/>
      <c r="B132" s="26"/>
      <c r="C132" s="27"/>
      <c r="D132" s="26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25"/>
      <c r="B133" s="26"/>
      <c r="C133" s="27"/>
      <c r="D133" s="26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25"/>
      <c r="B134" s="26"/>
      <c r="C134" s="27"/>
      <c r="D134" s="26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25"/>
      <c r="B135" s="26"/>
      <c r="C135" s="27"/>
      <c r="D135" s="26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25"/>
      <c r="B136" s="26"/>
      <c r="C136" s="27"/>
      <c r="D136" s="26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25"/>
      <c r="B137" s="26"/>
      <c r="C137" s="27"/>
      <c r="D137" s="26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25"/>
      <c r="B138" s="26"/>
      <c r="C138" s="27"/>
      <c r="D138" s="26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25"/>
      <c r="B139" s="26"/>
      <c r="C139" s="27"/>
      <c r="D139" s="26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25"/>
      <c r="B140" s="26"/>
      <c r="C140" s="27"/>
      <c r="D140" s="26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25"/>
      <c r="B141" s="26"/>
      <c r="C141" s="27"/>
      <c r="D141" s="26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25"/>
      <c r="B142" s="26"/>
      <c r="C142" s="27"/>
      <c r="D142" s="26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25"/>
      <c r="B143" s="26"/>
      <c r="C143" s="27"/>
      <c r="D143" s="26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25"/>
      <c r="B144" s="26"/>
      <c r="C144" s="27"/>
      <c r="D144" s="26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25"/>
      <c r="B145" s="26"/>
      <c r="C145" s="27"/>
      <c r="D145" s="26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25"/>
      <c r="B146" s="26"/>
      <c r="C146" s="27"/>
      <c r="D146" s="26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25"/>
      <c r="B147" s="26"/>
      <c r="C147" s="27"/>
      <c r="D147" s="26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25"/>
      <c r="B148" s="26"/>
      <c r="C148" s="27"/>
      <c r="D148" s="26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25"/>
      <c r="B149" s="26"/>
      <c r="C149" s="27"/>
      <c r="D149" s="26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25"/>
      <c r="B150" s="26"/>
      <c r="C150" s="27"/>
      <c r="D150" s="26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25"/>
      <c r="B151" s="26"/>
      <c r="C151" s="27"/>
      <c r="D151" s="26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25"/>
      <c r="B152" s="26"/>
      <c r="C152" s="27"/>
      <c r="D152" s="26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25"/>
      <c r="B153" s="26"/>
      <c r="C153" s="27"/>
      <c r="D153" s="26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25"/>
      <c r="B154" s="26"/>
      <c r="C154" s="27"/>
      <c r="D154" s="26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25"/>
      <c r="B155" s="26"/>
      <c r="C155" s="27"/>
      <c r="D155" s="26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25"/>
      <c r="B156" s="26"/>
      <c r="C156" s="27"/>
      <c r="D156" s="26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25"/>
      <c r="B157" s="26"/>
      <c r="C157" s="27"/>
      <c r="D157" s="26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25"/>
      <c r="B158" s="26"/>
      <c r="C158" s="27"/>
      <c r="D158" s="26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25"/>
      <c r="B159" s="26"/>
      <c r="C159" s="27"/>
      <c r="D159" s="26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25"/>
      <c r="B160" s="26"/>
      <c r="C160" s="27"/>
      <c r="D160" s="26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25"/>
      <c r="B161" s="26"/>
      <c r="C161" s="27"/>
      <c r="D161" s="26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25"/>
      <c r="B162" s="26"/>
      <c r="C162" s="27"/>
      <c r="D162" s="26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25"/>
      <c r="B163" s="26"/>
      <c r="C163" s="27"/>
      <c r="D163" s="26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25"/>
      <c r="B164" s="26"/>
      <c r="C164" s="27"/>
      <c r="D164" s="26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25"/>
      <c r="B165" s="26"/>
      <c r="C165" s="27"/>
      <c r="D165" s="26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25"/>
      <c r="B166" s="26"/>
      <c r="C166" s="27"/>
      <c r="D166" s="26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25"/>
      <c r="B167" s="26"/>
      <c r="C167" s="27"/>
      <c r="D167" s="26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25"/>
      <c r="B168" s="26"/>
      <c r="C168" s="27"/>
      <c r="D168" s="26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25"/>
      <c r="B169" s="26"/>
      <c r="C169" s="27"/>
      <c r="D169" s="26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25"/>
      <c r="B170" s="26"/>
      <c r="C170" s="27"/>
      <c r="D170" s="26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25"/>
      <c r="B171" s="26"/>
      <c r="C171" s="27"/>
      <c r="D171" s="26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25"/>
      <c r="B172" s="26"/>
      <c r="C172" s="27"/>
      <c r="D172" s="26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25"/>
      <c r="B173" s="26"/>
      <c r="C173" s="27"/>
      <c r="D173" s="26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25"/>
      <c r="B174" s="26"/>
      <c r="C174" s="27"/>
      <c r="D174" s="26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25"/>
      <c r="B175" s="26"/>
      <c r="C175" s="27"/>
      <c r="D175" s="26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25"/>
      <c r="B176" s="26"/>
      <c r="C176" s="27"/>
      <c r="D176" s="26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25"/>
      <c r="B177" s="26"/>
      <c r="C177" s="27"/>
      <c r="D177" s="26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25"/>
      <c r="B178" s="26"/>
      <c r="C178" s="27"/>
      <c r="D178" s="26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25"/>
      <c r="B179" s="26"/>
      <c r="C179" s="27"/>
      <c r="D179" s="26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25"/>
      <c r="B180" s="26"/>
      <c r="C180" s="27"/>
      <c r="D180" s="26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25"/>
      <c r="B181" s="26"/>
      <c r="C181" s="27"/>
      <c r="D181" s="26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25"/>
      <c r="B182" s="26"/>
      <c r="C182" s="27"/>
      <c r="D182" s="26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25"/>
      <c r="B183" s="26"/>
      <c r="C183" s="27"/>
      <c r="D183" s="26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25"/>
      <c r="B184" s="26"/>
      <c r="C184" s="27"/>
      <c r="D184" s="26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25"/>
      <c r="B185" s="26"/>
      <c r="C185" s="27"/>
      <c r="D185" s="26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25"/>
      <c r="B186" s="26"/>
      <c r="C186" s="27"/>
      <c r="D186" s="26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25"/>
      <c r="B187" s="26"/>
      <c r="C187" s="27"/>
      <c r="D187" s="26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25"/>
      <c r="B188" s="26"/>
      <c r="C188" s="27"/>
      <c r="D188" s="26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25"/>
      <c r="B189" s="26"/>
      <c r="C189" s="27"/>
      <c r="D189" s="26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25"/>
      <c r="B190" s="26"/>
      <c r="C190" s="27"/>
      <c r="D190" s="26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25"/>
      <c r="B191" s="26"/>
      <c r="C191" s="27"/>
      <c r="D191" s="26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25"/>
      <c r="B192" s="26"/>
      <c r="C192" s="27"/>
      <c r="D192" s="26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25"/>
      <c r="B193" s="26"/>
      <c r="C193" s="27"/>
      <c r="D193" s="26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25"/>
      <c r="B194" s="26"/>
      <c r="C194" s="27"/>
      <c r="D194" s="26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25"/>
      <c r="B195" s="26"/>
      <c r="C195" s="27"/>
      <c r="D195" s="26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25"/>
      <c r="B196" s="26"/>
      <c r="C196" s="27"/>
      <c r="D196" s="26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25"/>
      <c r="B197" s="26"/>
      <c r="C197" s="27"/>
      <c r="D197" s="26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25"/>
      <c r="B198" s="26"/>
      <c r="C198" s="27"/>
      <c r="D198" s="26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25"/>
      <c r="B199" s="26"/>
      <c r="C199" s="27"/>
      <c r="D199" s="26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25"/>
      <c r="B200" s="26"/>
      <c r="C200" s="27"/>
      <c r="D200" s="26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25"/>
      <c r="B201" s="26"/>
      <c r="C201" s="27"/>
      <c r="D201" s="26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25"/>
      <c r="B202" s="26"/>
      <c r="C202" s="27"/>
      <c r="D202" s="26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25"/>
      <c r="B203" s="26"/>
      <c r="C203" s="27"/>
      <c r="D203" s="26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25"/>
      <c r="B204" s="26"/>
      <c r="C204" s="27"/>
      <c r="D204" s="26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25"/>
      <c r="B205" s="26"/>
      <c r="C205" s="27"/>
      <c r="D205" s="26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25"/>
      <c r="B206" s="26"/>
      <c r="C206" s="27"/>
      <c r="D206" s="26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25"/>
      <c r="B207" s="26"/>
      <c r="C207" s="27"/>
      <c r="D207" s="26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25"/>
      <c r="B208" s="26"/>
      <c r="C208" s="27"/>
      <c r="D208" s="26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25"/>
      <c r="B209" s="26"/>
      <c r="C209" s="27"/>
      <c r="D209" s="26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25"/>
      <c r="B210" s="26"/>
      <c r="C210" s="27"/>
      <c r="D210" s="26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25"/>
      <c r="B211" s="26"/>
      <c r="C211" s="27"/>
      <c r="D211" s="26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25"/>
      <c r="B212" s="26"/>
      <c r="C212" s="27"/>
      <c r="D212" s="26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25"/>
      <c r="B213" s="26"/>
      <c r="C213" s="27"/>
      <c r="D213" s="26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25"/>
      <c r="B214" s="26"/>
      <c r="C214" s="27"/>
      <c r="D214" s="26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25"/>
      <c r="B215" s="26"/>
      <c r="C215" s="27"/>
      <c r="D215" s="26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25"/>
      <c r="B216" s="26"/>
      <c r="C216" s="27"/>
      <c r="D216" s="26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25"/>
      <c r="B217" s="26"/>
      <c r="C217" s="27"/>
      <c r="D217" s="26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25"/>
      <c r="B218" s="26"/>
      <c r="C218" s="27"/>
      <c r="D218" s="26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25"/>
      <c r="B219" s="26"/>
      <c r="C219" s="27"/>
      <c r="D219" s="26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25"/>
      <c r="B220" s="26"/>
      <c r="C220" s="27"/>
      <c r="D220" s="26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25"/>
      <c r="B221" s="26"/>
      <c r="C221" s="27"/>
      <c r="D221" s="26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25"/>
      <c r="B222" s="26"/>
      <c r="C222" s="27"/>
      <c r="D222" s="26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25"/>
      <c r="B223" s="26"/>
      <c r="C223" s="27"/>
      <c r="D223" s="26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25"/>
      <c r="B224" s="26"/>
      <c r="C224" s="27"/>
      <c r="D224" s="26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25"/>
      <c r="B225" s="26"/>
      <c r="C225" s="27"/>
      <c r="D225" s="26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25"/>
      <c r="B226" s="26"/>
      <c r="C226" s="27"/>
      <c r="D226" s="26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25"/>
      <c r="B227" s="26"/>
      <c r="C227" s="27"/>
      <c r="D227" s="26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25"/>
      <c r="B228" s="26"/>
      <c r="C228" s="27"/>
      <c r="D228" s="26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25"/>
      <c r="B229" s="26"/>
      <c r="C229" s="27"/>
      <c r="D229" s="26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25"/>
      <c r="B230" s="26"/>
      <c r="C230" s="27"/>
      <c r="D230" s="26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25"/>
      <c r="B231" s="26"/>
      <c r="C231" s="27"/>
      <c r="D231" s="26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25"/>
      <c r="B232" s="26"/>
      <c r="C232" s="27"/>
      <c r="D232" s="26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25"/>
      <c r="B233" s="26"/>
      <c r="C233" s="27"/>
      <c r="D233" s="26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25"/>
      <c r="B234" s="26"/>
      <c r="C234" s="27"/>
      <c r="D234" s="26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25"/>
      <c r="B235" s="26"/>
      <c r="C235" s="27"/>
      <c r="D235" s="26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25"/>
      <c r="B236" s="26"/>
      <c r="C236" s="27"/>
      <c r="D236" s="26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25"/>
      <c r="B237" s="26"/>
      <c r="C237" s="27"/>
      <c r="D237" s="26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25"/>
      <c r="B238" s="26"/>
      <c r="C238" s="27"/>
      <c r="D238" s="26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5">
      <c r="A239" s="25"/>
      <c r="B239" s="26"/>
      <c r="C239" s="27"/>
      <c r="D239" s="26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5">
      <c r="A240" s="25"/>
      <c r="B240" s="26"/>
      <c r="C240" s="27"/>
      <c r="D240" s="26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5">
      <c r="A241" s="25"/>
      <c r="B241" s="26"/>
      <c r="C241" s="27"/>
      <c r="D241" s="26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5">
      <c r="A242" s="25"/>
      <c r="B242" s="26"/>
      <c r="C242" s="27"/>
      <c r="D242" s="26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5">
      <c r="A243" s="25"/>
      <c r="B243" s="26"/>
      <c r="C243" s="27"/>
      <c r="D243" s="26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5">
      <c r="A244" s="25"/>
      <c r="B244" s="26"/>
      <c r="C244" s="27"/>
      <c r="D244" s="26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5">
      <c r="A245" s="25"/>
      <c r="B245" s="26"/>
      <c r="C245" s="27"/>
      <c r="D245" s="26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5">
      <c r="A246" s="25"/>
      <c r="B246" s="26"/>
      <c r="C246" s="27"/>
      <c r="D246" s="26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5">
      <c r="A247" s="25"/>
      <c r="B247" s="26"/>
      <c r="C247" s="27"/>
      <c r="D247" s="26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5">
      <c r="A248" s="25"/>
      <c r="B248" s="26"/>
      <c r="C248" s="27"/>
      <c r="D248" s="26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5">
      <c r="A249" s="25"/>
      <c r="B249" s="26"/>
      <c r="C249" s="27"/>
      <c r="D249" s="26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5">
      <c r="A250" s="25"/>
      <c r="B250" s="26"/>
      <c r="C250" s="27"/>
      <c r="D250" s="26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5">
      <c r="A251" s="25"/>
      <c r="B251" s="26"/>
      <c r="C251" s="27"/>
      <c r="D251" s="26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5">
      <c r="A252" s="25"/>
      <c r="B252" s="26"/>
      <c r="C252" s="27"/>
      <c r="D252" s="26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5">
      <c r="A253" s="25"/>
      <c r="B253" s="26"/>
      <c r="C253" s="27"/>
      <c r="D253" s="26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5">
      <c r="A254" s="25"/>
      <c r="B254" s="26"/>
      <c r="C254" s="27"/>
      <c r="D254" s="26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5">
      <c r="A255" s="25"/>
      <c r="B255" s="26"/>
      <c r="C255" s="27"/>
      <c r="D255" s="26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5">
      <c r="A256" s="25"/>
      <c r="B256" s="26"/>
      <c r="C256" s="27"/>
      <c r="D256" s="26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5">
      <c r="A257" s="25"/>
      <c r="B257" s="26"/>
      <c r="C257" s="27"/>
      <c r="D257" s="26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</sheetData>
  <mergeCells count="3">
    <mergeCell ref="A2:H2"/>
    <mergeCell ref="B16:D16"/>
    <mergeCell ref="C55:F55"/>
  </mergeCells>
  <hyperlinks>
    <hyperlink ref="D11" r:id="rId1" xr:uid="{22FA40B3-79C6-47A1-B9AB-78FDB47F62AE}"/>
  </hyperlinks>
  <pageMargins left="0.46" right="0.39370078740157483" top="0.43307086614173229" bottom="0.39370078740157483" header="0" footer="0"/>
  <pageSetup paperSize="9" scale="71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2022-11-29T09:22:49Z</cp:lastPrinted>
  <dcterms:created xsi:type="dcterms:W3CDTF">2015-07-21T01:54:00Z</dcterms:created>
  <dcterms:modified xsi:type="dcterms:W3CDTF">2022-12-09T09:55:45Z</dcterms:modified>
</cp:coreProperties>
</file>