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3E442C26-1CC2-4553-B615-6CF77BF0B48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34" i="1"/>
  <c r="J35" i="1"/>
  <c r="J36" i="1"/>
  <c r="J37" i="1"/>
  <c r="J38" i="1"/>
  <c r="K38" i="1" s="1"/>
  <c r="J39" i="1"/>
  <c r="K39" i="1" s="1"/>
  <c r="M39" i="1" s="1"/>
  <c r="J40" i="1"/>
  <c r="J41" i="1"/>
  <c r="K41" i="1" s="1"/>
  <c r="J42" i="1"/>
  <c r="J43" i="1"/>
  <c r="J44" i="1"/>
  <c r="J33" i="1"/>
  <c r="K33" i="1" s="1"/>
  <c r="J32" i="1"/>
  <c r="K32" i="1" s="1"/>
  <c r="J31" i="1"/>
  <c r="K31" i="1" s="1"/>
  <c r="J30" i="1"/>
  <c r="K30" i="1" s="1"/>
  <c r="K25" i="1"/>
  <c r="M25" i="1" s="1"/>
  <c r="J24" i="1"/>
  <c r="K24" i="1"/>
  <c r="J23" i="1"/>
  <c r="K23" i="1" s="1"/>
  <c r="M23" i="1" s="1"/>
  <c r="J22" i="1"/>
  <c r="K22" i="1" s="1"/>
  <c r="J21" i="1"/>
  <c r="K21" i="1" s="1"/>
  <c r="J20" i="1"/>
  <c r="K20" i="1" s="1"/>
  <c r="J17" i="1"/>
  <c r="K17" i="1" s="1"/>
  <c r="M17" i="1" s="1"/>
  <c r="K34" i="1"/>
  <c r="K35" i="1"/>
  <c r="K36" i="1"/>
  <c r="M36" i="1" s="1"/>
  <c r="K37" i="1"/>
  <c r="K42" i="1"/>
  <c r="K43" i="1"/>
  <c r="K44" i="1"/>
  <c r="H17" i="1"/>
  <c r="H21" i="1"/>
  <c r="H22" i="1"/>
  <c r="H23" i="1"/>
  <c r="H24" i="1"/>
  <c r="H25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20" i="1"/>
  <c r="H46" i="1" l="1"/>
  <c r="H47" i="1" s="1"/>
  <c r="H48" i="1" s="1"/>
</calcChain>
</file>

<file path=xl/sharedStrings.xml><?xml version="1.0" encoding="utf-8"?>
<sst xmlns="http://schemas.openxmlformats.org/spreadsheetml/2006/main" count="125" uniqueCount="90">
  <si>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</si>
  <si>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</si>
  <si>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</si>
  <si>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</si>
  <si>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</si>
  <si>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</si>
  <si>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</si>
  <si>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</si>
  <si>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</si>
  <si>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</si>
  <si>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</si>
  <si>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</si>
  <si>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</si>
  <si>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</si>
  <si>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</si>
  <si>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</si>
  <si>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</si>
  <si>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</si>
  <si>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</si>
  <si>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</si>
  <si>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</si>
  <si>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</si>
  <si>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</si>
  <si>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</si>
  <si>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</si>
  <si>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</si>
  <si>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</si>
  <si>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</si>
  <si>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</si>
  <si>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</si>
  <si>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</si>
  <si>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</si>
  <si>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</si>
  <si>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</si>
  <si>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</si>
  <si>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</si>
  <si>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</si>
  <si>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</si>
  <si>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</si>
  <si>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</si>
  <si>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</si>
  <si>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</si>
  <si>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</si>
  <si>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</si>
  <si>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</si>
  <si>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Less time 3-5 days.</t>
  </si>
  <si>
    <t>Deck for Mermaid Sapphire</t>
  </si>
  <si>
    <t>Cordless Drill Set, Compact household drill/driver for a variety of drilling and screw driving (18 V).</t>
  </si>
  <si>
    <t>set</t>
  </si>
  <si>
    <t>cockroach killer spray (600ml)</t>
  </si>
  <si>
    <t>Doz</t>
  </si>
  <si>
    <t>Set</t>
  </si>
  <si>
    <t>Spare needle supporter dia: 3 mm, For jet chisle JEX - 24</t>
  </si>
  <si>
    <t>Ea</t>
  </si>
  <si>
    <t>Soap tray "cotto"</t>
  </si>
  <si>
    <t>Nylon rope 2 mm x 50M</t>
  </si>
  <si>
    <t>roll</t>
  </si>
  <si>
    <t>Nylon rope 12 mm x 100M</t>
  </si>
  <si>
    <t>Glove Nylon, Anti-slip "Maxi-Flex Ultimate 42-874"</t>
  </si>
  <si>
    <t>Nail 2"</t>
  </si>
  <si>
    <t>Kg</t>
  </si>
  <si>
    <t>Nail 1 1/2"</t>
  </si>
  <si>
    <t>Flat paint brushes 2"</t>
  </si>
  <si>
    <t>Angle radiator brushes(Dog leg brushes) 2"</t>
  </si>
  <si>
    <t>Mini paint roller wool 100mm</t>
  </si>
  <si>
    <t>EA</t>
  </si>
  <si>
    <t>Side cutting plier</t>
  </si>
  <si>
    <t>Air Impact Wrenches 1/2" (NIKO)</t>
  </si>
  <si>
    <t>Barrier tape Black-Yellow 50 mm x 200M</t>
  </si>
  <si>
    <t>Barrier tape Red-white 50 mm x 200M</t>
  </si>
  <si>
    <t>Anti-slip tape 4"</t>
  </si>
  <si>
    <t>Rubber packing for watertight door WxHxL: 50mmx 20mm x 20M</t>
  </si>
  <si>
    <t>Rubber packing for watertight door WxHxL: 38mmx 20mm x 20M</t>
  </si>
  <si>
    <t>Rubber packing for watertight door WxHxL: 25mmx 20mm x 20M</t>
  </si>
  <si>
    <t>Door closer</t>
  </si>
  <si>
    <t>Offer Baygon</t>
  </si>
  <si>
    <t>CT0314(HM)</t>
  </si>
  <si>
    <t>Offer size 6"   Solo brand</t>
  </si>
  <si>
    <t>Offer 70mm x 200M</t>
  </si>
  <si>
    <t>รวมแล้ว</t>
  </si>
  <si>
    <t>Offer 3M size 2" x 60' black color</t>
  </si>
  <si>
    <t>Offer Glove Nitrile size L</t>
  </si>
  <si>
    <t>100pcs/box</t>
  </si>
  <si>
    <t>มาตราฐาน CE และ EN388(4121)</t>
  </si>
  <si>
    <t>Offer size 4mm.</t>
  </si>
  <si>
    <t xml:space="preserve">For Spare mini roller 100mm </t>
  </si>
  <si>
    <t>Offer โชคอัพประตู เปิดค้างได้ VPP DC100 รับ นน.120 กก.</t>
  </si>
  <si>
    <t>TTR 087-65 REV.1</t>
  </si>
  <si>
    <t>For item 17 Less time 25-30 days</t>
  </si>
  <si>
    <t>Offer สว่านกระแทกไร้สาย (พร้อมแบตเตอรี่) MAKITA M011-HP488DWE 13 มม. 18 โวลต์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</si>
</sst>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1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b/>
      <sz val="11"/>
      <color rgb="FFFF0000"/>
      <name val="Tahoma"/>
      <family val="2"/>
      <scheme val="minor"/>
    </font>
    <font>
      <b/>
      <sz val="14"/>
      <name val="Cordia New"/>
      <family val="2"/>
    </font>
    <font>
      <sz val="11"/>
      <color rgb="FFFF0000"/>
      <name val="Tahoma"/>
      <family val="2"/>
      <scheme val="minor"/>
    </font>
    <font>
      <sz val="16"/>
      <color rgb="FF00B050"/>
      <name val="Cordia New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horizontal="left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7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8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43" fontId="5" fillId="0" borderId="0" xfId="0" applyNumberFormat="1" applyFont="1"/>
    <xf numFmtId="0" fontId="9" fillId="0" borderId="0" xfId="0" applyFont="1" applyAlignment="1">
      <alignment vertical="top"/>
    </xf>
    <xf numFmtId="0" fontId="9" fillId="0" borderId="2" xfId="0" applyFont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9" fillId="0" borderId="0" xfId="0" applyFo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11" fillId="0" borderId="0" xfId="0" applyFont="1"/>
    <xf numFmtId="0" fontId="8" fillId="4" borderId="0" xfId="0" applyFont="1" applyFill="1" applyAlignment="1">
      <alignment vertical="top"/>
    </xf>
    <xf numFmtId="43" fontId="15" fillId="0" borderId="0" xfId="0" applyNumberFormat="1" applyFont="1"/>
    <xf numFmtId="165" fontId="9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165" fontId="5" fillId="0" borderId="9" xfId="0" applyNumberFormat="1" applyFont="1" applyBorder="1"/>
    <xf numFmtId="0" fontId="16" fillId="0" borderId="0" xfId="0" applyFont="1" applyAlignment="1">
      <alignment horizontal="left" wrapText="1"/>
    </xf>
    <xf numFmtId="165" fontId="5" fillId="0" borderId="16" xfId="0" applyNumberFormat="1" applyFont="1" applyBorder="1"/>
    <xf numFmtId="0" fontId="0" fillId="0" borderId="0" xfId="0" applyAlignment="1">
      <alignment horizontal="left" wrapText="1"/>
    </xf>
    <xf numFmtId="0" fontId="9" fillId="0" borderId="1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6" fillId="0" borderId="0" xfId="0" applyFont="1"/>
    <xf numFmtId="165" fontId="5" fillId="0" borderId="17" xfId="0" applyNumberFormat="1" applyFont="1" applyBorder="1"/>
    <xf numFmtId="0" fontId="17" fillId="0" borderId="1" xfId="0" applyFont="1" applyBorder="1" applyAlignment="1">
      <alignment horizontal="center" vertical="top" wrapText="1" shrinkToFit="1"/>
    </xf>
    <xf numFmtId="0" fontId="16" fillId="0" borderId="0" xfId="0" applyFont="1" applyAlignment="1">
      <alignment horizontal="center"/>
    </xf>
    <xf numFmtId="0" fontId="18" fillId="0" borderId="0" xfId="0" applyFont="1"/>
    <xf numFmtId="43" fontId="9" fillId="0" borderId="0" xfId="0" applyNumberFormat="1" applyFont="1"/>
    <xf numFmtId="43" fontId="19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3" xfId="0" applyFont="1" applyBorder="1" applyAlignment="1">
      <alignment horizontal="center" vertical="top"/>
    </xf>
    <xf numFmtId="0" fontId="7" fillId="0" borderId="14" xfId="0" applyFont="1" applyBorder="1"/>
    <xf numFmtId="0" fontId="7" fillId="0" borderId="15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 vertical="top"/>
    </xf>
    <xf numFmtId="0" fontId="2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7</xdr:col>
      <xdr:colOff>153881</xdr:colOff>
      <xdr:row>55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58</xdr:row>
      <xdr:rowOff>52917</xdr:rowOff>
    </xdr:from>
    <xdr:to>
      <xdr:col>1</xdr:col>
      <xdr:colOff>2106083</xdr:colOff>
      <xdr:row>60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264582</xdr:colOff>
      <xdr:row>25</xdr:row>
      <xdr:rowOff>116416</xdr:rowOff>
    </xdr:from>
    <xdr:to>
      <xdr:col>1</xdr:col>
      <xdr:colOff>1623481</xdr:colOff>
      <xdr:row>28</xdr:row>
      <xdr:rowOff>141815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10D1D1-C180-7DA1-2F3B-D73A68EE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82" y="9059333"/>
          <a:ext cx="1358899" cy="135889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2000249</xdr:colOff>
      <xdr:row>25</xdr:row>
      <xdr:rowOff>137584</xdr:rowOff>
    </xdr:from>
    <xdr:to>
      <xdr:col>1</xdr:col>
      <xdr:colOff>3471331</xdr:colOff>
      <xdr:row>28</xdr:row>
      <xdr:rowOff>275166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80E5F9-EC6C-9905-6F3D-61E29CBED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9080501"/>
          <a:ext cx="1471082" cy="1471082"/>
        </a:xfrm>
        <a:prstGeom prst="rect">
          <a:avLst/>
        </a:prstGeom>
      </xdr:spPr>
    </xdr:pic>
    <xdr:clientData/>
  </xdr:twoCellAnchor>
  <xdr:twoCellAnchor editAs="oneCell">
    <xdr:from>
      <xdr:col>1</xdr:col>
      <xdr:colOff>486833</xdr:colOff>
      <xdr:row>17</xdr:row>
      <xdr:rowOff>10582</xdr:rowOff>
    </xdr:from>
    <xdr:to>
      <xdr:col>1</xdr:col>
      <xdr:colOff>2121286</xdr:colOff>
      <xdr:row>19</xdr:row>
      <xdr:rowOff>10584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BB82E7-0FFE-7DD2-1E86-4477F0E52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1224" t="28022" r="55556" b="38833"/>
        <a:stretch/>
      </xdr:blipFill>
      <xdr:spPr>
        <a:xfrm>
          <a:off x="867833" y="5122332"/>
          <a:ext cx="1634453" cy="1312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1"/>
  <sheetViews>
    <sheetView tabSelected="1" zoomScale="90" zoomScaleNormal="90" workbookViewId="0">
      <selection sqref="A1:M61"/>
    </sheetView>
  </sheetViews>
  <sheetFormatPr defaultColWidth="14.375" defaultRowHeight="15" customHeight="1" x14ac:dyDescent="0.2"/>
  <cols>
    <col min="1" max="1" width="5" customWidth="1"/>
    <col min="2" max="2" width="50.875" customWidth="1"/>
    <col min="3" max="3" width="3" customWidth="1"/>
    <col min="4" max="4" width="35.375" customWidth="1"/>
    <col min="5" max="5" width="4.875" customWidth="1"/>
    <col min="6" max="6" width="6.375" customWidth="1"/>
    <col min="7" max="7" width="15.125" customWidth="1"/>
    <col min="8" max="8" width="12.25" customWidth="1"/>
    <col min="9" max="9" width="11.25" customWidth="1"/>
    <col min="10" max="10" width="9.875" customWidth="1"/>
    <col min="11" max="11" width="8.7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2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5" t="s">
        <v>0</v>
      </c>
      <c r="B2" s="66"/>
      <c r="C2" s="66"/>
      <c r="D2" s="66"/>
      <c r="E2" s="66"/>
      <c r="F2" s="66"/>
      <c r="G2" s="66"/>
      <c r="H2" s="6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30" t="s">
        <v>87</v>
      </c>
      <c r="E4" s="5"/>
      <c r="F4" s="5"/>
      <c r="G4" s="6" t="s">
        <v>3</v>
      </c>
      <c r="H4" s="7">
        <v>44904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30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35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36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7" t="s">
        <v>39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7" t="s">
        <v>40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5" t="s">
        <v>11</v>
      </c>
      <c r="B13" s="5"/>
      <c r="C13" s="5" t="s">
        <v>2</v>
      </c>
      <c r="D13" s="72" t="s">
        <v>46</v>
      </c>
      <c r="E13" s="7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49" t="s">
        <v>13</v>
      </c>
      <c r="B16" s="67" t="s">
        <v>14</v>
      </c>
      <c r="C16" s="68"/>
      <c r="D16" s="69"/>
      <c r="E16" s="50" t="s">
        <v>15</v>
      </c>
      <c r="F16" s="11" t="s">
        <v>16</v>
      </c>
      <c r="G16" s="12" t="s">
        <v>17</v>
      </c>
      <c r="H16" s="60" t="s">
        <v>18</v>
      </c>
      <c r="I16" s="39" t="s">
        <v>41</v>
      </c>
      <c r="J16" s="41">
        <v>0.2</v>
      </c>
      <c r="K16" s="40" t="s">
        <v>44</v>
      </c>
      <c r="L16" s="42" t="s">
        <v>43</v>
      </c>
      <c r="M16" s="44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62.25" customHeight="1" x14ac:dyDescent="0.55000000000000004">
      <c r="A17" s="55">
        <v>1</v>
      </c>
      <c r="B17" s="54" t="s">
        <v>47</v>
      </c>
      <c r="C17" s="34"/>
      <c r="D17" s="73" t="s">
        <v>89</v>
      </c>
      <c r="E17" s="31">
        <v>1</v>
      </c>
      <c r="F17" s="31" t="s">
        <v>51</v>
      </c>
      <c r="G17" s="38">
        <v>6088</v>
      </c>
      <c r="H17" s="53">
        <f>SUM(G17*E17)</f>
        <v>6088</v>
      </c>
      <c r="I17" s="46">
        <v>4990</v>
      </c>
      <c r="J17" s="29">
        <f>I17*20/100</f>
        <v>998</v>
      </c>
      <c r="K17" s="29">
        <f>SUM(I17+J17)</f>
        <v>5988</v>
      </c>
      <c r="L17" s="29">
        <v>100</v>
      </c>
      <c r="M17" s="45">
        <f>K17+L17</f>
        <v>6088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51.75" customHeight="1" x14ac:dyDescent="0.55000000000000004">
      <c r="A18" s="57"/>
      <c r="B18" s="54"/>
      <c r="C18" s="34"/>
      <c r="D18" s="43"/>
      <c r="E18" s="31"/>
      <c r="F18" s="31"/>
      <c r="G18" s="46"/>
      <c r="H18" s="51"/>
      <c r="I18" s="46"/>
      <c r="J18" s="29"/>
      <c r="K18" s="29"/>
      <c r="L18" s="29"/>
      <c r="M18" s="45"/>
      <c r="N18" s="5"/>
      <c r="O18" s="5"/>
      <c r="P18" s="5"/>
      <c r="Q18" s="5"/>
      <c r="R18" s="5"/>
      <c r="S18" s="5"/>
      <c r="T18" s="5"/>
      <c r="U18" s="5"/>
      <c r="V18" s="5"/>
    </row>
    <row r="19" spans="1:22" ht="51.75" customHeight="1" x14ac:dyDescent="0.55000000000000004">
      <c r="A19" s="57"/>
      <c r="B19" s="54"/>
      <c r="C19" s="34"/>
      <c r="D19" s="43"/>
      <c r="E19" s="31"/>
      <c r="F19" s="31"/>
      <c r="G19" s="46"/>
      <c r="H19" s="51"/>
      <c r="I19" s="46"/>
      <c r="J19" s="29"/>
      <c r="K19" s="29"/>
      <c r="L19" s="29"/>
      <c r="M19" s="45"/>
      <c r="N19" s="5"/>
      <c r="O19" s="5"/>
      <c r="P19" s="5"/>
      <c r="Q19" s="5"/>
      <c r="R19" s="5"/>
      <c r="S19" s="5"/>
      <c r="T19" s="5"/>
      <c r="U19" s="5"/>
      <c r="V19" s="5"/>
    </row>
    <row r="20" spans="1:22" ht="30.75" customHeight="1" x14ac:dyDescent="0.55000000000000004">
      <c r="A20" s="56">
        <v>2</v>
      </c>
      <c r="B20" t="s">
        <v>49</v>
      </c>
      <c r="C20" s="34"/>
      <c r="D20" s="58" t="s">
        <v>75</v>
      </c>
      <c r="E20" s="31">
        <v>4</v>
      </c>
      <c r="F20" s="31" t="s">
        <v>50</v>
      </c>
      <c r="G20" s="46">
        <v>1469</v>
      </c>
      <c r="H20" s="59">
        <f>SUM(G20*E20)</f>
        <v>5876</v>
      </c>
      <c r="I20" s="46">
        <v>1224</v>
      </c>
      <c r="J20" s="29">
        <f t="shared" ref="J20:J25" si="0">I20*20/100</f>
        <v>244.8</v>
      </c>
      <c r="K20" s="64">
        <f>SUM(I20+J20)</f>
        <v>1468.8</v>
      </c>
      <c r="L20" s="63" t="s">
        <v>79</v>
      </c>
      <c r="M20" s="45"/>
      <c r="N20" s="5"/>
      <c r="O20" s="5"/>
      <c r="P20" s="5"/>
      <c r="Q20" s="5"/>
      <c r="R20" s="5"/>
      <c r="S20" s="5"/>
      <c r="T20" s="5"/>
      <c r="U20" s="5"/>
      <c r="V20" s="5"/>
    </row>
    <row r="21" spans="1:22" ht="29.25" customHeight="1" x14ac:dyDescent="0.55000000000000004">
      <c r="A21" s="56">
        <v>3</v>
      </c>
      <c r="B21" t="s">
        <v>52</v>
      </c>
      <c r="C21" s="34"/>
      <c r="D21" s="43" t="s">
        <v>82</v>
      </c>
      <c r="E21" s="31">
        <v>5</v>
      </c>
      <c r="F21" s="31" t="s">
        <v>53</v>
      </c>
      <c r="G21" s="46">
        <v>660</v>
      </c>
      <c r="H21" s="59">
        <f t="shared" ref="H21:H44" si="1">SUM(G21*E21)</f>
        <v>3300</v>
      </c>
      <c r="I21" s="46">
        <v>550</v>
      </c>
      <c r="J21" s="29">
        <f t="shared" si="0"/>
        <v>110</v>
      </c>
      <c r="K21" s="64">
        <f t="shared" ref="K21:K36" si="2">SUM(I21+J21)</f>
        <v>660</v>
      </c>
      <c r="L21" s="63" t="s">
        <v>79</v>
      </c>
      <c r="M21" s="45"/>
      <c r="N21" s="5"/>
      <c r="O21" s="5"/>
      <c r="P21" s="5"/>
      <c r="Q21" s="5"/>
      <c r="R21" s="5"/>
      <c r="S21" s="5"/>
      <c r="T21" s="5"/>
      <c r="U21" s="5"/>
      <c r="V21" s="5"/>
    </row>
    <row r="22" spans="1:22" ht="34.5" customHeight="1" x14ac:dyDescent="0.55000000000000004">
      <c r="A22" s="56">
        <v>4</v>
      </c>
      <c r="B22" t="s">
        <v>54</v>
      </c>
      <c r="C22" s="34"/>
      <c r="D22" s="43" t="s">
        <v>76</v>
      </c>
      <c r="E22" s="31">
        <v>6</v>
      </c>
      <c r="F22" s="31" t="s">
        <v>53</v>
      </c>
      <c r="G22" s="46">
        <v>798</v>
      </c>
      <c r="H22" s="59">
        <f t="shared" si="1"/>
        <v>4788</v>
      </c>
      <c r="I22" s="46">
        <v>665</v>
      </c>
      <c r="J22" s="29">
        <f t="shared" si="0"/>
        <v>133</v>
      </c>
      <c r="K22" s="64">
        <f t="shared" si="2"/>
        <v>798</v>
      </c>
      <c r="L22" s="63" t="s">
        <v>79</v>
      </c>
      <c r="M22" s="45"/>
      <c r="N22" s="5"/>
      <c r="O22" s="5"/>
      <c r="P22" s="5"/>
      <c r="Q22" s="5"/>
      <c r="R22" s="5"/>
      <c r="S22" s="5"/>
      <c r="T22" s="5"/>
      <c r="U22" s="5"/>
      <c r="V22" s="5"/>
    </row>
    <row r="23" spans="1:22" ht="33" customHeight="1" x14ac:dyDescent="0.55000000000000004">
      <c r="A23" s="56">
        <v>5</v>
      </c>
      <c r="B23" t="s">
        <v>55</v>
      </c>
      <c r="C23" s="34"/>
      <c r="D23" s="58" t="s">
        <v>84</v>
      </c>
      <c r="E23" s="31">
        <v>1</v>
      </c>
      <c r="F23" s="31" t="s">
        <v>56</v>
      </c>
      <c r="G23" s="46">
        <v>410</v>
      </c>
      <c r="H23" s="59">
        <f t="shared" si="1"/>
        <v>410</v>
      </c>
      <c r="I23" s="46">
        <v>300</v>
      </c>
      <c r="J23" s="29">
        <f t="shared" si="0"/>
        <v>60</v>
      </c>
      <c r="K23" s="29">
        <f t="shared" si="2"/>
        <v>360</v>
      </c>
      <c r="L23" s="29">
        <v>50</v>
      </c>
      <c r="M23" s="45">
        <f>K23+L23</f>
        <v>410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ht="36" customHeight="1" x14ac:dyDescent="0.55000000000000004">
      <c r="A24" s="56">
        <v>6</v>
      </c>
      <c r="B24" t="s">
        <v>57</v>
      </c>
      <c r="C24" s="34"/>
      <c r="D24" s="43"/>
      <c r="E24" s="31">
        <v>2</v>
      </c>
      <c r="F24" s="31" t="s">
        <v>56</v>
      </c>
      <c r="G24" s="46">
        <v>2190</v>
      </c>
      <c r="H24" s="59">
        <f t="shared" si="1"/>
        <v>4380</v>
      </c>
      <c r="I24" s="46">
        <v>1825</v>
      </c>
      <c r="J24" s="29">
        <f t="shared" si="0"/>
        <v>365</v>
      </c>
      <c r="K24" s="64">
        <f>SUM(I24+J24)</f>
        <v>2190</v>
      </c>
      <c r="L24" s="63" t="s">
        <v>79</v>
      </c>
      <c r="M24" s="45"/>
      <c r="N24" s="5"/>
      <c r="O24" s="5"/>
      <c r="P24" s="5"/>
      <c r="Q24" s="5"/>
      <c r="R24" s="5"/>
      <c r="S24" s="5"/>
      <c r="T24" s="5"/>
      <c r="U24" s="5"/>
      <c r="V24" s="5"/>
    </row>
    <row r="25" spans="1:22" ht="35.25" customHeight="1" x14ac:dyDescent="0.55000000000000004">
      <c r="A25" s="56">
        <v>7</v>
      </c>
      <c r="B25" t="s">
        <v>58</v>
      </c>
      <c r="C25" s="34"/>
      <c r="D25" s="58" t="s">
        <v>81</v>
      </c>
      <c r="E25" s="31">
        <v>4</v>
      </c>
      <c r="F25" s="31" t="s">
        <v>50</v>
      </c>
      <c r="G25" s="46">
        <v>439</v>
      </c>
      <c r="H25" s="59">
        <f t="shared" si="1"/>
        <v>1756</v>
      </c>
      <c r="I25" s="46">
        <v>324</v>
      </c>
      <c r="J25" s="29">
        <f t="shared" si="0"/>
        <v>64.8</v>
      </c>
      <c r="K25" s="29">
        <f t="shared" si="2"/>
        <v>388.8</v>
      </c>
      <c r="L25" s="29">
        <v>50</v>
      </c>
      <c r="M25" s="45">
        <f>K25+L25</f>
        <v>438.8</v>
      </c>
      <c r="N25" s="5"/>
      <c r="O25" s="5"/>
      <c r="P25" s="5"/>
      <c r="Q25" s="5"/>
      <c r="R25" s="5"/>
      <c r="S25" s="5"/>
      <c r="T25" s="5"/>
      <c r="U25" s="5"/>
      <c r="V25" s="5"/>
    </row>
    <row r="26" spans="1:22" ht="35.25" customHeight="1" x14ac:dyDescent="0.55000000000000004">
      <c r="A26" s="56"/>
      <c r="C26" s="34"/>
      <c r="D26" s="62" t="s">
        <v>83</v>
      </c>
      <c r="E26" s="31"/>
      <c r="F26" s="31"/>
      <c r="G26" s="46"/>
      <c r="H26" s="59"/>
      <c r="I26" s="46"/>
      <c r="J26" s="29"/>
      <c r="K26" s="29"/>
      <c r="L26" s="29"/>
      <c r="M26" s="45"/>
      <c r="N26" s="5"/>
      <c r="O26" s="5"/>
      <c r="P26" s="5"/>
      <c r="Q26" s="5"/>
      <c r="R26" s="5"/>
      <c r="S26" s="5"/>
      <c r="T26" s="5"/>
      <c r="U26" s="5"/>
      <c r="V26" s="5"/>
    </row>
    <row r="27" spans="1:22" ht="35.25" customHeight="1" x14ac:dyDescent="0.55000000000000004">
      <c r="A27" s="56"/>
      <c r="C27" s="34"/>
      <c r="D27" s="43"/>
      <c r="E27" s="31"/>
      <c r="F27" s="31"/>
      <c r="G27" s="46"/>
      <c r="H27" s="59"/>
      <c r="I27" s="46"/>
      <c r="J27" s="29"/>
      <c r="K27" s="29"/>
      <c r="L27" s="29"/>
      <c r="M27" s="45"/>
      <c r="N27" s="5"/>
      <c r="O27" s="5"/>
      <c r="P27" s="5"/>
      <c r="Q27" s="5"/>
      <c r="R27" s="5"/>
      <c r="S27" s="5"/>
      <c r="T27" s="5"/>
      <c r="U27" s="5"/>
      <c r="V27" s="5"/>
    </row>
    <row r="28" spans="1:22" ht="35.25" customHeight="1" x14ac:dyDescent="0.55000000000000004">
      <c r="A28" s="56"/>
      <c r="C28" s="34"/>
      <c r="D28" s="43"/>
      <c r="E28" s="31"/>
      <c r="F28" s="31"/>
      <c r="G28" s="46"/>
      <c r="H28" s="59"/>
      <c r="I28" s="46"/>
      <c r="J28" s="29"/>
      <c r="K28" s="29"/>
      <c r="L28" s="29"/>
      <c r="M28" s="45"/>
      <c r="N28" s="5"/>
      <c r="O28" s="5"/>
      <c r="P28" s="5"/>
      <c r="Q28" s="5"/>
      <c r="R28" s="5"/>
      <c r="S28" s="5"/>
      <c r="T28" s="5"/>
      <c r="U28" s="5"/>
      <c r="V28" s="5"/>
    </row>
    <row r="29" spans="1:22" ht="35.25" customHeight="1" x14ac:dyDescent="0.55000000000000004">
      <c r="A29" s="56"/>
      <c r="C29" s="34"/>
      <c r="D29" s="43"/>
      <c r="E29" s="31"/>
      <c r="F29" s="31"/>
      <c r="G29" s="46"/>
      <c r="H29" s="59"/>
      <c r="I29" s="46"/>
      <c r="J29" s="29"/>
      <c r="K29" s="29"/>
      <c r="L29" s="29"/>
      <c r="M29" s="45"/>
      <c r="N29" s="5"/>
      <c r="O29" s="5"/>
      <c r="P29" s="5"/>
      <c r="Q29" s="5"/>
      <c r="R29" s="5"/>
      <c r="S29" s="5"/>
      <c r="T29" s="5"/>
      <c r="U29" s="5"/>
      <c r="V29" s="5"/>
    </row>
    <row r="30" spans="1:22" ht="33" customHeight="1" x14ac:dyDescent="0.55000000000000004">
      <c r="A30" s="56">
        <v>8</v>
      </c>
      <c r="B30" t="s">
        <v>59</v>
      </c>
      <c r="C30" s="34"/>
      <c r="D30" s="43"/>
      <c r="E30" s="31">
        <v>3</v>
      </c>
      <c r="F30" s="31" t="s">
        <v>60</v>
      </c>
      <c r="G30" s="46">
        <v>86</v>
      </c>
      <c r="H30" s="59">
        <f t="shared" si="1"/>
        <v>258</v>
      </c>
      <c r="I30" s="46">
        <v>72</v>
      </c>
      <c r="J30" s="29">
        <f>I30*20/100</f>
        <v>14.4</v>
      </c>
      <c r="K30" s="29">
        <f t="shared" si="2"/>
        <v>86.4</v>
      </c>
      <c r="L30" s="63" t="s">
        <v>79</v>
      </c>
      <c r="M30" s="45"/>
      <c r="N30" s="5"/>
      <c r="O30" s="5"/>
      <c r="P30" s="5"/>
      <c r="Q30" s="5"/>
      <c r="R30" s="5"/>
      <c r="S30" s="5"/>
      <c r="T30" s="5"/>
      <c r="U30" s="5"/>
      <c r="V30" s="5"/>
    </row>
    <row r="31" spans="1:22" ht="36.75" customHeight="1" x14ac:dyDescent="0.55000000000000004">
      <c r="A31" s="56">
        <v>9</v>
      </c>
      <c r="B31" t="s">
        <v>61</v>
      </c>
      <c r="C31" s="34"/>
      <c r="D31" s="43"/>
      <c r="E31" s="31">
        <v>3</v>
      </c>
      <c r="F31" s="31" t="s">
        <v>60</v>
      </c>
      <c r="G31" s="46">
        <v>88</v>
      </c>
      <c r="H31" s="59">
        <f t="shared" si="1"/>
        <v>264</v>
      </c>
      <c r="I31" s="46">
        <v>73</v>
      </c>
      <c r="J31" s="29">
        <f>I31*20/100</f>
        <v>14.6</v>
      </c>
      <c r="K31" s="29">
        <f t="shared" si="2"/>
        <v>87.6</v>
      </c>
      <c r="L31" s="63" t="s">
        <v>79</v>
      </c>
      <c r="M31" s="45"/>
      <c r="N31" s="5"/>
      <c r="O31" s="5"/>
      <c r="P31" s="5"/>
      <c r="Q31" s="5"/>
      <c r="R31" s="5"/>
      <c r="S31" s="5"/>
      <c r="T31" s="5"/>
      <c r="U31" s="5"/>
      <c r="V31" s="5"/>
    </row>
    <row r="32" spans="1:22" ht="30.75" customHeight="1" x14ac:dyDescent="0.55000000000000004">
      <c r="A32" s="56">
        <v>10</v>
      </c>
      <c r="B32" t="s">
        <v>62</v>
      </c>
      <c r="C32" s="34"/>
      <c r="D32" s="43"/>
      <c r="E32" s="31">
        <v>1</v>
      </c>
      <c r="F32" s="31" t="s">
        <v>50</v>
      </c>
      <c r="G32" s="46">
        <v>331</v>
      </c>
      <c r="H32" s="59">
        <f t="shared" si="1"/>
        <v>331</v>
      </c>
      <c r="I32" s="46">
        <v>276</v>
      </c>
      <c r="J32" s="29">
        <f>I32*20/100</f>
        <v>55.2</v>
      </c>
      <c r="K32" s="29">
        <f t="shared" si="2"/>
        <v>331.2</v>
      </c>
      <c r="L32" s="63" t="s">
        <v>79</v>
      </c>
      <c r="M32" s="45"/>
      <c r="N32" s="5"/>
      <c r="O32" s="5"/>
      <c r="P32" s="5"/>
      <c r="Q32" s="5"/>
      <c r="R32" s="5"/>
      <c r="S32" s="5"/>
      <c r="T32" s="5"/>
      <c r="U32" s="5"/>
      <c r="V32" s="5"/>
    </row>
    <row r="33" spans="1:22" ht="25.5" customHeight="1" x14ac:dyDescent="0.55000000000000004">
      <c r="A33" s="56">
        <v>11</v>
      </c>
      <c r="B33" t="s">
        <v>63</v>
      </c>
      <c r="C33" s="34"/>
      <c r="D33" s="43"/>
      <c r="E33" s="31">
        <v>1</v>
      </c>
      <c r="F33" s="31" t="s">
        <v>50</v>
      </c>
      <c r="G33" s="46">
        <v>331</v>
      </c>
      <c r="H33" s="59">
        <f t="shared" si="1"/>
        <v>331</v>
      </c>
      <c r="I33" s="46">
        <v>276</v>
      </c>
      <c r="J33" s="29">
        <f>I33*20/100</f>
        <v>55.2</v>
      </c>
      <c r="K33" s="29">
        <f t="shared" si="2"/>
        <v>331.2</v>
      </c>
      <c r="L33" s="63" t="s">
        <v>79</v>
      </c>
      <c r="M33" s="45"/>
      <c r="N33" s="5"/>
      <c r="O33" s="5"/>
      <c r="P33" s="5"/>
      <c r="Q33" s="5"/>
      <c r="R33" s="5"/>
      <c r="S33" s="5"/>
      <c r="T33" s="5"/>
      <c r="U33" s="5"/>
      <c r="V33" s="5"/>
    </row>
    <row r="34" spans="1:22" ht="36.75" customHeight="1" x14ac:dyDescent="0.55000000000000004">
      <c r="A34" s="56">
        <v>12</v>
      </c>
      <c r="B34" t="s">
        <v>64</v>
      </c>
      <c r="C34" s="34"/>
      <c r="D34" s="43" t="s">
        <v>85</v>
      </c>
      <c r="E34" s="31">
        <v>50</v>
      </c>
      <c r="F34" s="31" t="s">
        <v>65</v>
      </c>
      <c r="G34" s="46">
        <v>22</v>
      </c>
      <c r="H34" s="59">
        <f t="shared" si="1"/>
        <v>1100</v>
      </c>
      <c r="I34" s="46">
        <v>18</v>
      </c>
      <c r="J34" s="29">
        <f t="shared" ref="J34:J44" si="3">I34*20/100</f>
        <v>3.6</v>
      </c>
      <c r="K34" s="29">
        <f t="shared" si="2"/>
        <v>21.6</v>
      </c>
      <c r="L34" s="63" t="s">
        <v>79</v>
      </c>
      <c r="M34" s="45"/>
      <c r="N34" s="5"/>
      <c r="O34" s="5"/>
      <c r="P34" s="5"/>
      <c r="Q34" s="5"/>
      <c r="R34" s="5"/>
      <c r="S34" s="5"/>
      <c r="T34" s="5"/>
      <c r="U34" s="5"/>
      <c r="V34" s="5"/>
    </row>
    <row r="35" spans="1:22" ht="36.75" customHeight="1" x14ac:dyDescent="0.55000000000000004">
      <c r="A35" s="56">
        <v>13</v>
      </c>
      <c r="B35" t="s">
        <v>66</v>
      </c>
      <c r="C35" s="34"/>
      <c r="D35" s="58" t="s">
        <v>77</v>
      </c>
      <c r="E35" s="31">
        <v>2</v>
      </c>
      <c r="F35" s="31" t="s">
        <v>65</v>
      </c>
      <c r="G35" s="46">
        <v>186</v>
      </c>
      <c r="H35" s="59">
        <f t="shared" si="1"/>
        <v>372</v>
      </c>
      <c r="I35" s="46">
        <v>155</v>
      </c>
      <c r="J35" s="29">
        <f t="shared" si="3"/>
        <v>31</v>
      </c>
      <c r="K35" s="29">
        <f t="shared" si="2"/>
        <v>186</v>
      </c>
      <c r="L35" s="63" t="s">
        <v>79</v>
      </c>
      <c r="M35" s="45"/>
      <c r="N35" s="5"/>
      <c r="O35" s="5"/>
      <c r="P35" s="5"/>
      <c r="Q35" s="5"/>
      <c r="R35" s="5"/>
      <c r="S35" s="5"/>
      <c r="T35" s="5"/>
      <c r="U35" s="5"/>
      <c r="V35" s="5"/>
    </row>
    <row r="36" spans="1:22" ht="36.75" customHeight="1" x14ac:dyDescent="0.55000000000000004">
      <c r="A36" s="56">
        <v>14</v>
      </c>
      <c r="B36" t="s">
        <v>67</v>
      </c>
      <c r="C36" s="34"/>
      <c r="D36" s="43"/>
      <c r="E36" s="31">
        <v>1</v>
      </c>
      <c r="F36" s="31" t="s">
        <v>51</v>
      </c>
      <c r="G36" s="46">
        <v>3020</v>
      </c>
      <c r="H36" s="59">
        <f t="shared" si="1"/>
        <v>3020</v>
      </c>
      <c r="I36" s="46">
        <v>2350</v>
      </c>
      <c r="J36" s="29">
        <f t="shared" si="3"/>
        <v>470</v>
      </c>
      <c r="K36" s="29">
        <f t="shared" si="2"/>
        <v>2820</v>
      </c>
      <c r="L36" s="29">
        <v>200</v>
      </c>
      <c r="M36" s="45">
        <f>SUM(K36+L36)</f>
        <v>3020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 ht="36.75" customHeight="1" x14ac:dyDescent="0.55000000000000004">
      <c r="A37" s="56">
        <v>15</v>
      </c>
      <c r="B37" t="s">
        <v>68</v>
      </c>
      <c r="C37" s="34"/>
      <c r="D37" s="58" t="s">
        <v>78</v>
      </c>
      <c r="E37" s="31">
        <v>6</v>
      </c>
      <c r="F37" s="31" t="s">
        <v>56</v>
      </c>
      <c r="G37" s="46">
        <v>228</v>
      </c>
      <c r="H37" s="59">
        <f t="shared" si="1"/>
        <v>1368</v>
      </c>
      <c r="I37" s="46">
        <v>190</v>
      </c>
      <c r="J37" s="29">
        <f t="shared" si="3"/>
        <v>38</v>
      </c>
      <c r="K37" s="64">
        <f>SUM(I37+J37)</f>
        <v>228</v>
      </c>
      <c r="L37" s="29" t="s">
        <v>79</v>
      </c>
      <c r="M37" s="45"/>
      <c r="N37" s="5"/>
      <c r="O37" s="5"/>
      <c r="P37" s="5"/>
      <c r="Q37" s="5"/>
      <c r="R37" s="5"/>
      <c r="S37" s="5"/>
      <c r="T37" s="5"/>
      <c r="U37" s="5"/>
      <c r="V37" s="5"/>
    </row>
    <row r="38" spans="1:22" ht="36.75" customHeight="1" x14ac:dyDescent="0.55000000000000004">
      <c r="A38" s="56">
        <v>16</v>
      </c>
      <c r="B38" t="s">
        <v>69</v>
      </c>
      <c r="C38" s="34"/>
      <c r="D38" s="58" t="s">
        <v>78</v>
      </c>
      <c r="E38" s="31">
        <v>6</v>
      </c>
      <c r="F38" s="31" t="s">
        <v>56</v>
      </c>
      <c r="G38" s="46">
        <v>228</v>
      </c>
      <c r="H38" s="59">
        <f t="shared" si="1"/>
        <v>1368</v>
      </c>
      <c r="I38" s="46">
        <v>190</v>
      </c>
      <c r="J38" s="29">
        <f t="shared" si="3"/>
        <v>38</v>
      </c>
      <c r="K38" s="64">
        <f>SUM(I38+J38)</f>
        <v>228</v>
      </c>
      <c r="L38" s="29" t="s">
        <v>79</v>
      </c>
      <c r="M38" s="45"/>
      <c r="N38" s="5"/>
      <c r="O38" s="5"/>
      <c r="P38" s="5"/>
      <c r="Q38" s="5"/>
      <c r="R38" s="5"/>
      <c r="S38" s="5"/>
      <c r="T38" s="5"/>
      <c r="U38" s="5"/>
      <c r="V38" s="5"/>
    </row>
    <row r="39" spans="1:22" ht="36.75" customHeight="1" x14ac:dyDescent="0.55000000000000004">
      <c r="A39" s="56">
        <v>17</v>
      </c>
      <c r="B39" t="s">
        <v>70</v>
      </c>
      <c r="C39" s="34"/>
      <c r="D39" s="58" t="s">
        <v>80</v>
      </c>
      <c r="E39" s="31">
        <v>6</v>
      </c>
      <c r="F39" s="31" t="s">
        <v>56</v>
      </c>
      <c r="G39" s="46">
        <v>2428</v>
      </c>
      <c r="H39" s="59">
        <f t="shared" si="1"/>
        <v>14568</v>
      </c>
      <c r="I39" s="46">
        <v>2015</v>
      </c>
      <c r="J39" s="29">
        <f t="shared" si="3"/>
        <v>403</v>
      </c>
      <c r="K39" s="29">
        <f t="shared" ref="K39:K44" si="4">SUM(I39+J39)</f>
        <v>2418</v>
      </c>
      <c r="L39" s="29">
        <v>10</v>
      </c>
      <c r="M39" s="45">
        <f>L39+K39</f>
        <v>2428</v>
      </c>
      <c r="N39" s="5"/>
      <c r="O39" s="5"/>
      <c r="P39" s="5"/>
      <c r="Q39" s="5"/>
      <c r="R39" s="5"/>
      <c r="S39" s="5"/>
      <c r="T39" s="5"/>
      <c r="U39" s="5"/>
      <c r="V39" s="5"/>
    </row>
    <row r="40" spans="1:22" ht="36.75" customHeight="1" x14ac:dyDescent="0.55000000000000004">
      <c r="A40" s="56"/>
      <c r="B40" s="61"/>
      <c r="C40" s="34"/>
      <c r="D40" s="58" t="s">
        <v>88</v>
      </c>
      <c r="E40" s="31"/>
      <c r="F40" s="31"/>
      <c r="G40" s="46"/>
      <c r="H40" s="59"/>
      <c r="I40" s="46"/>
      <c r="J40" s="29">
        <f t="shared" si="3"/>
        <v>0</v>
      </c>
      <c r="K40" s="29"/>
      <c r="L40" s="29"/>
      <c r="M40" s="45"/>
      <c r="N40" s="5"/>
      <c r="O40" s="5"/>
      <c r="P40" s="5"/>
      <c r="Q40" s="5"/>
      <c r="R40" s="5"/>
      <c r="S40" s="5"/>
      <c r="T40" s="5"/>
      <c r="U40" s="5"/>
      <c r="V40" s="5"/>
    </row>
    <row r="41" spans="1:22" ht="43.5" customHeight="1" x14ac:dyDescent="0.55000000000000004">
      <c r="A41" s="56">
        <v>18</v>
      </c>
      <c r="B41" s="54" t="s">
        <v>71</v>
      </c>
      <c r="C41" s="34"/>
      <c r="D41" s="43"/>
      <c r="E41" s="31">
        <v>3</v>
      </c>
      <c r="F41" s="31" t="s">
        <v>56</v>
      </c>
      <c r="G41" s="46">
        <v>2640</v>
      </c>
      <c r="H41" s="59">
        <f t="shared" si="1"/>
        <v>7920</v>
      </c>
      <c r="I41" s="46">
        <v>2200</v>
      </c>
      <c r="J41" s="29">
        <f t="shared" si="3"/>
        <v>440</v>
      </c>
      <c r="K41" s="64">
        <f t="shared" si="4"/>
        <v>2640</v>
      </c>
      <c r="L41" s="63" t="s">
        <v>79</v>
      </c>
      <c r="M41" s="45"/>
      <c r="N41" s="5"/>
      <c r="O41" s="5"/>
      <c r="P41" s="5"/>
      <c r="Q41" s="5"/>
      <c r="R41" s="5"/>
      <c r="S41" s="5"/>
      <c r="T41" s="5"/>
      <c r="U41" s="5"/>
      <c r="V41" s="5"/>
    </row>
    <row r="42" spans="1:22" ht="56.25" customHeight="1" x14ac:dyDescent="0.55000000000000004">
      <c r="A42" s="57">
        <v>19</v>
      </c>
      <c r="B42" s="54" t="s">
        <v>72</v>
      </c>
      <c r="C42" s="34"/>
      <c r="D42" s="43"/>
      <c r="E42" s="31">
        <v>3</v>
      </c>
      <c r="F42" s="31" t="s">
        <v>56</v>
      </c>
      <c r="G42" s="46">
        <v>2040</v>
      </c>
      <c r="H42" s="59">
        <f t="shared" si="1"/>
        <v>6120</v>
      </c>
      <c r="I42" s="46">
        <v>1700</v>
      </c>
      <c r="J42" s="29">
        <f t="shared" si="3"/>
        <v>340</v>
      </c>
      <c r="K42" s="64">
        <f t="shared" si="4"/>
        <v>2040</v>
      </c>
      <c r="L42" s="63" t="s">
        <v>79</v>
      </c>
      <c r="M42" s="45"/>
      <c r="N42" s="5"/>
      <c r="O42" s="5"/>
      <c r="P42" s="5"/>
      <c r="Q42" s="5"/>
      <c r="R42" s="5"/>
      <c r="S42" s="5"/>
      <c r="T42" s="5"/>
      <c r="U42" s="5"/>
      <c r="V42" s="5"/>
    </row>
    <row r="43" spans="1:22" ht="44.25" customHeight="1" x14ac:dyDescent="0.55000000000000004">
      <c r="A43" s="57">
        <v>20</v>
      </c>
      <c r="B43" s="54" t="s">
        <v>73</v>
      </c>
      <c r="C43" s="34"/>
      <c r="D43" s="43"/>
      <c r="E43" s="31">
        <v>3</v>
      </c>
      <c r="F43" s="31" t="s">
        <v>56</v>
      </c>
      <c r="G43" s="46">
        <v>1560</v>
      </c>
      <c r="H43" s="59">
        <f t="shared" si="1"/>
        <v>4680</v>
      </c>
      <c r="I43" s="46">
        <v>1300</v>
      </c>
      <c r="J43" s="29">
        <f t="shared" si="3"/>
        <v>260</v>
      </c>
      <c r="K43" s="64">
        <f t="shared" si="4"/>
        <v>1560</v>
      </c>
      <c r="L43" s="63" t="s">
        <v>79</v>
      </c>
      <c r="M43" s="45"/>
      <c r="N43" s="5"/>
      <c r="O43" s="5"/>
      <c r="P43" s="5"/>
      <c r="Q43" s="5"/>
      <c r="R43" s="5"/>
      <c r="S43" s="5"/>
      <c r="T43" s="5"/>
      <c r="U43" s="5"/>
      <c r="V43" s="5"/>
    </row>
    <row r="44" spans="1:22" ht="62.25" customHeight="1" x14ac:dyDescent="0.55000000000000004">
      <c r="A44" s="56">
        <v>21</v>
      </c>
      <c r="B44" t="s">
        <v>74</v>
      </c>
      <c r="C44" s="34"/>
      <c r="D44" s="52" t="s">
        <v>86</v>
      </c>
      <c r="E44" s="31">
        <v>5</v>
      </c>
      <c r="F44" s="31" t="s">
        <v>48</v>
      </c>
      <c r="G44" s="46">
        <v>2400</v>
      </c>
      <c r="H44" s="59">
        <f t="shared" si="1"/>
        <v>12000</v>
      </c>
      <c r="I44" s="46">
        <v>2000</v>
      </c>
      <c r="J44" s="29">
        <f t="shared" si="3"/>
        <v>400</v>
      </c>
      <c r="K44" s="64">
        <f t="shared" si="4"/>
        <v>2400</v>
      </c>
      <c r="L44" s="63" t="s">
        <v>79</v>
      </c>
      <c r="M44" s="45"/>
      <c r="N44" s="5"/>
      <c r="O44" s="5"/>
      <c r="P44" s="5"/>
      <c r="Q44" s="5"/>
      <c r="R44" s="5"/>
      <c r="S44" s="5"/>
      <c r="T44" s="5"/>
      <c r="U44" s="5"/>
      <c r="V44" s="5"/>
    </row>
    <row r="45" spans="1:22" ht="21" customHeight="1" x14ac:dyDescent="0.55000000000000004">
      <c r="A45" s="47"/>
      <c r="B45" s="48"/>
      <c r="C45" s="14"/>
      <c r="D45" s="15"/>
      <c r="E45" s="13"/>
      <c r="F45" s="13"/>
      <c r="G45" s="13"/>
      <c r="H45" s="13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" customHeight="1" x14ac:dyDescent="0.2">
      <c r="A46" s="33"/>
      <c r="B46" s="25" t="s">
        <v>19</v>
      </c>
      <c r="C46" s="26" t="s">
        <v>20</v>
      </c>
      <c r="D46" s="26" t="s">
        <v>45</v>
      </c>
      <c r="E46" s="5"/>
      <c r="F46" s="5"/>
      <c r="G46" s="16" t="s">
        <v>21</v>
      </c>
      <c r="H46" s="16">
        <f>SUM(H17:H45)</f>
        <v>80298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x14ac:dyDescent="0.2">
      <c r="A47" s="5"/>
      <c r="B47" s="26"/>
      <c r="C47" s="26"/>
      <c r="D47" s="26"/>
      <c r="E47" s="17"/>
      <c r="F47" s="17"/>
      <c r="G47" s="18" t="s">
        <v>22</v>
      </c>
      <c r="H47" s="18">
        <f>ROUND(H46*7/100,2)</f>
        <v>5620.86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" customHeight="1" thickBot="1" x14ac:dyDescent="0.25">
      <c r="A48" s="5"/>
      <c r="B48" s="25" t="s">
        <v>23</v>
      </c>
      <c r="C48" s="5"/>
      <c r="D48" s="19" t="s">
        <v>24</v>
      </c>
      <c r="E48" s="5"/>
      <c r="F48" s="5"/>
      <c r="G48" s="20" t="s">
        <v>25</v>
      </c>
      <c r="H48" s="20">
        <f>SUM(H46:H47)</f>
        <v>85918.86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" customHeight="1" thickTop="1" x14ac:dyDescent="0.2">
      <c r="A49" s="5"/>
      <c r="B49" s="5"/>
      <c r="C49" s="19"/>
      <c r="D49" s="19"/>
      <c r="E49" s="5"/>
      <c r="F49" s="5"/>
      <c r="G49" s="21"/>
      <c r="H49" s="2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" customHeight="1" x14ac:dyDescent="0.2">
      <c r="A50" s="5"/>
      <c r="B50" s="5"/>
      <c r="C50" s="19"/>
      <c r="D50" s="19"/>
      <c r="E50" s="5"/>
      <c r="F50" s="5"/>
      <c r="G50" s="21"/>
      <c r="H50" s="2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" customHeight="1" x14ac:dyDescent="0.2">
      <c r="A51" s="5" t="s">
        <v>26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" customHeight="1" x14ac:dyDescent="0.2">
      <c r="A52" s="5"/>
      <c r="B52" s="5"/>
      <c r="C52" s="5"/>
      <c r="D52" s="5"/>
      <c r="E52" s="5"/>
      <c r="F52" s="5" t="s">
        <v>27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x14ac:dyDescent="0.2">
      <c r="A55" s="5"/>
      <c r="B55" s="5"/>
      <c r="C55" s="5"/>
      <c r="D55" s="5"/>
      <c r="E55" s="5"/>
      <c r="F55" s="5" t="s">
        <v>29</v>
      </c>
      <c r="G55" s="5" t="s">
        <v>30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" customHeight="1" x14ac:dyDescent="0.2">
      <c r="A56" s="5"/>
      <c r="B56" s="5"/>
      <c r="C56" s="5"/>
      <c r="D56" s="5"/>
      <c r="E56" s="5"/>
      <c r="F56" s="5"/>
      <c r="G56" s="5" t="s">
        <v>31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" customHeight="1" x14ac:dyDescent="0.2">
      <c r="A57" s="5"/>
      <c r="B57" s="5"/>
      <c r="C57" s="5"/>
      <c r="D57" s="5"/>
      <c r="E57" s="5"/>
      <c r="F57" s="5"/>
      <c r="G57" s="6" t="s">
        <v>32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" customHeight="1" thickBot="1" x14ac:dyDescent="0.25">
      <c r="A58" s="5"/>
      <c r="B58" s="24"/>
      <c r="C58" s="24"/>
      <c r="D58" s="24"/>
      <c r="E58" s="24"/>
      <c r="F58" s="24"/>
      <c r="G58" s="24"/>
      <c r="H58" s="2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6.5" customHeight="1" x14ac:dyDescent="0.4">
      <c r="A59" s="5"/>
      <c r="B59" s="5"/>
      <c r="C59" s="70" t="s">
        <v>33</v>
      </c>
      <c r="D59" s="71"/>
      <c r="E59" s="71"/>
      <c r="F59" s="7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6.5" customHeight="1" x14ac:dyDescent="0.4">
      <c r="A60" s="5"/>
      <c r="B60" s="5"/>
      <c r="C60" s="27" t="s">
        <v>35</v>
      </c>
      <c r="D60" s="28"/>
      <c r="E60" s="28"/>
      <c r="F60" s="2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6.5" customHeight="1" x14ac:dyDescent="0.4">
      <c r="A61" s="5"/>
      <c r="B61" s="5"/>
      <c r="C61" s="28" t="s">
        <v>34</v>
      </c>
      <c r="D61" s="28"/>
      <c r="E61" s="28"/>
      <c r="F61" s="2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21" customHeight="1" x14ac:dyDescent="0.5">
      <c r="A62" s="2"/>
      <c r="B62" s="22"/>
      <c r="C62" s="23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2"/>
      <c r="C63" s="23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2"/>
      <c r="C64" s="23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2"/>
      <c r="C65" s="23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2"/>
      <c r="C66" s="23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2"/>
      <c r="C67" s="23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2"/>
      <c r="C68" s="23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2"/>
      <c r="C69" s="23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2"/>
      <c r="C70" s="23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2"/>
      <c r="C71" s="23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2"/>
      <c r="C72" s="23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2"/>
      <c r="C73" s="23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2"/>
      <c r="C74" s="23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2"/>
      <c r="C75" s="23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2"/>
      <c r="C76" s="23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2"/>
      <c r="C77" s="23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2"/>
      <c r="C78" s="23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2"/>
      <c r="C79" s="23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2"/>
      <c r="C80" s="23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2"/>
      <c r="C81" s="23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2"/>
      <c r="C82" s="23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2"/>
      <c r="C83" s="23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2"/>
      <c r="C84" s="23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2"/>
      <c r="C85" s="23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2"/>
      <c r="C86" s="23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2"/>
      <c r="C87" s="23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2"/>
      <c r="C88" s="23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2"/>
      <c r="C89" s="23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2"/>
      <c r="C90" s="23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2"/>
      <c r="C91" s="23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2"/>
      <c r="C92" s="23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2"/>
      <c r="C93" s="23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2"/>
      <c r="C94" s="23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2"/>
      <c r="C95" s="23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2"/>
      <c r="C96" s="23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2"/>
      <c r="C97" s="23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2"/>
      <c r="C98" s="23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2"/>
      <c r="C99" s="23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2"/>
      <c r="C100" s="23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2"/>
      <c r="C101" s="23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2"/>
      <c r="C102" s="23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2"/>
      <c r="C103" s="23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2"/>
      <c r="C104" s="23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2"/>
      <c r="C105" s="23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2"/>
      <c r="C106" s="23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2"/>
      <c r="C107" s="23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2"/>
      <c r="C108" s="23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2"/>
      <c r="C109" s="23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2"/>
      <c r="C110" s="23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2"/>
      <c r="C111" s="23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2"/>
      <c r="C112" s="23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2"/>
      <c r="C113" s="23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2"/>
      <c r="C114" s="23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2"/>
      <c r="C115" s="23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2"/>
      <c r="C116" s="23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2"/>
      <c r="C117" s="23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2"/>
      <c r="C118" s="23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2"/>
      <c r="C119" s="23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2"/>
      <c r="C120" s="23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2"/>
      <c r="C121" s="23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2"/>
      <c r="C122" s="23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2"/>
      <c r="C123" s="23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2"/>
      <c r="C124" s="23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2"/>
      <c r="C125" s="23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2"/>
      <c r="C126" s="23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2"/>
      <c r="C127" s="23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2"/>
      <c r="C128" s="23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2"/>
      <c r="C129" s="23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2"/>
      <c r="C130" s="23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2"/>
      <c r="C131" s="23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2"/>
      <c r="C132" s="23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2"/>
      <c r="C133" s="23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2"/>
      <c r="C134" s="23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2"/>
      <c r="C135" s="23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2"/>
      <c r="C136" s="23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2"/>
      <c r="C137" s="23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2"/>
      <c r="C138" s="23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2"/>
      <c r="C139" s="23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2"/>
      <c r="C140" s="23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2"/>
      <c r="C141" s="23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2"/>
      <c r="C142" s="23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2"/>
      <c r="C143" s="23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2"/>
      <c r="C144" s="23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2"/>
      <c r="C145" s="23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2"/>
      <c r="C146" s="23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2"/>
      <c r="C147" s="23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2"/>
      <c r="C148" s="23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2"/>
      <c r="C149" s="23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2"/>
      <c r="C150" s="23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2"/>
      <c r="C151" s="23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2"/>
      <c r="C152" s="23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2"/>
      <c r="C153" s="23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2"/>
      <c r="C154" s="23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2"/>
      <c r="C155" s="23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2"/>
      <c r="C156" s="23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2"/>
      <c r="C157" s="23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2"/>
      <c r="C158" s="23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2"/>
      <c r="C159" s="23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2"/>
      <c r="C160" s="23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2"/>
      <c r="C161" s="23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2"/>
      <c r="C162" s="23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2"/>
      <c r="C163" s="23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2"/>
      <c r="C164" s="23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2"/>
      <c r="C165" s="23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2"/>
      <c r="C166" s="23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2"/>
      <c r="C167" s="23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2"/>
      <c r="C168" s="23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2"/>
      <c r="C169" s="23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2"/>
      <c r="C170" s="23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2"/>
      <c r="C171" s="23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2"/>
      <c r="C172" s="23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2"/>
      <c r="C173" s="23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2"/>
      <c r="C174" s="23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2"/>
      <c r="C175" s="23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2"/>
      <c r="C176" s="23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2"/>
      <c r="C177" s="23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2"/>
      <c r="C178" s="23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2"/>
      <c r="C179" s="23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2"/>
      <c r="C180" s="23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2"/>
      <c r="C181" s="23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2"/>
      <c r="C182" s="23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2"/>
      <c r="C183" s="23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2"/>
      <c r="C184" s="23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2"/>
      <c r="C185" s="23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2"/>
      <c r="C186" s="23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2"/>
      <c r="C187" s="23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2"/>
      <c r="C188" s="23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2"/>
      <c r="C189" s="23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2"/>
      <c r="C190" s="23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2"/>
      <c r="C191" s="23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2"/>
      <c r="C192" s="23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2"/>
      <c r="C193" s="23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2"/>
      <c r="C194" s="23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2"/>
      <c r="C195" s="23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2"/>
      <c r="C196" s="23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2"/>
      <c r="C197" s="23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2"/>
      <c r="C198" s="23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2"/>
      <c r="C199" s="23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2"/>
      <c r="C200" s="23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2"/>
      <c r="C201" s="23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2"/>
      <c r="C202" s="23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2"/>
      <c r="C203" s="23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2"/>
      <c r="C204" s="23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2"/>
      <c r="C205" s="23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2"/>
      <c r="C206" s="23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2"/>
      <c r="C207" s="23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2"/>
      <c r="C208" s="23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2"/>
      <c r="C209" s="23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2"/>
      <c r="C210" s="23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2"/>
      <c r="C211" s="23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2"/>
      <c r="C212" s="23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2"/>
      <c r="C213" s="23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2"/>
      <c r="C214" s="23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2"/>
      <c r="C215" s="23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2"/>
      <c r="C216" s="23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2"/>
      <c r="C217" s="23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2"/>
      <c r="C218" s="23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2"/>
      <c r="C219" s="23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2"/>
      <c r="C220" s="23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2"/>
      <c r="C221" s="23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2"/>
      <c r="C222" s="23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2"/>
      <c r="C223" s="23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2"/>
      <c r="C224" s="23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2"/>
      <c r="C225" s="23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2"/>
      <c r="C226" s="23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2"/>
      <c r="C227" s="23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2"/>
      <c r="C228" s="23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2"/>
      <c r="C229" s="23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2"/>
      <c r="C230" s="23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2"/>
      <c r="C231" s="23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2"/>
      <c r="C232" s="23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2"/>
      <c r="C233" s="23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2"/>
      <c r="C234" s="23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2"/>
      <c r="C235" s="23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2"/>
      <c r="C236" s="23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2"/>
      <c r="C237" s="23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2"/>
      <c r="C238" s="23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2"/>
      <c r="C239" s="23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2"/>
      <c r="C240" s="23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2"/>
      <c r="C241" s="23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2"/>
      <c r="C242" s="23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2"/>
      <c r="C243" s="23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2"/>
      <c r="C244" s="23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2"/>
      <c r="C245" s="23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2"/>
      <c r="C246" s="23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2"/>
      <c r="B247" s="22"/>
      <c r="C247" s="23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2"/>
      <c r="B248" s="22"/>
      <c r="C248" s="23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2"/>
      <c r="B249" s="22"/>
      <c r="C249" s="23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2"/>
      <c r="B250" s="22"/>
      <c r="C250" s="23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2"/>
      <c r="B251" s="22"/>
      <c r="C251" s="23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2"/>
      <c r="B252" s="22"/>
      <c r="C252" s="23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2"/>
      <c r="B253" s="22"/>
      <c r="C253" s="23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2"/>
      <c r="B254" s="22"/>
      <c r="C254" s="23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2"/>
      <c r="B255" s="22"/>
      <c r="C255" s="23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2"/>
      <c r="B256" s="22"/>
      <c r="C256" s="23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2"/>
      <c r="B257" s="22"/>
      <c r="C257" s="23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2"/>
      <c r="B258" s="22"/>
      <c r="C258" s="23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21" customHeight="1" x14ac:dyDescent="0.5">
      <c r="A259" s="2"/>
      <c r="B259" s="22"/>
      <c r="C259" s="23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21" customHeight="1" x14ac:dyDescent="0.5">
      <c r="A260" s="2"/>
      <c r="B260" s="22"/>
      <c r="C260" s="23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21" customHeight="1" x14ac:dyDescent="0.5">
      <c r="A261" s="2"/>
      <c r="B261" s="22"/>
      <c r="C261" s="23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</sheetData>
  <mergeCells count="4">
    <mergeCell ref="A2:H2"/>
    <mergeCell ref="B16:D16"/>
    <mergeCell ref="C59:F59"/>
    <mergeCell ref="D13:E13"/>
  </mergeCells>
  <hyperlinks>
    <hyperlink ref="D11" r:id="rId1" xr:uid="{00000000-0004-0000-0000-000000000000}"/>
  </hyperlinks>
  <pageMargins left="0.25" right="0.25" top="0.75" bottom="0.75" header="0.3" footer="0.3"/>
  <pageSetup paperSize="9" scale="5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2022-12-09T02:10:08Z</cp:lastPrinted>
  <dcterms:created xsi:type="dcterms:W3CDTF">2015-07-21T01:54:00Z</dcterms:created>
  <dcterms:modified xsi:type="dcterms:W3CDTF">2022-12-09T02:10:10Z</dcterms:modified>
</cp:coreProperties>
</file>