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0913615f64de7/Proferi PESQUISA/4 - Atividade de Publicação/2024 - TBL artigo Enegep/tables and figures/"/>
    </mc:Choice>
  </mc:AlternateContent>
  <xr:revisionPtr revIDLastSave="100" documentId="8_{D1E0F719-9ABA-44C1-963E-62A8CC09280E}" xr6:coauthVersionLast="47" xr6:coauthVersionMax="47" xr10:uidLastSave="{230B5286-14F4-4960-8C04-E5C117331B8F}"/>
  <bookViews>
    <workbookView xWindow="28680" yWindow="-120" windowWidth="29040" windowHeight="15720" activeTab="1" xr2:uid="{05EBFAD9-E8E4-41BB-AD42-C6C3EC54DCCB}"/>
  </bookViews>
  <sheets>
    <sheet name="Classificação" sheetId="16" r:id="rId1"/>
    <sheet name="TBL (2)" sheetId="15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5" l="1"/>
  <c r="H44" i="15" s="1"/>
  <c r="I44" i="15" s="1"/>
  <c r="G40" i="15"/>
  <c r="H40" i="15" s="1"/>
  <c r="I40" i="15" s="1"/>
  <c r="G37" i="15"/>
  <c r="H37" i="15" s="1"/>
  <c r="I37" i="15" s="1"/>
  <c r="G34" i="15"/>
  <c r="H34" i="15" s="1"/>
  <c r="I34" i="15" s="1"/>
  <c r="G36" i="15"/>
  <c r="H36" i="15" s="1"/>
  <c r="I36" i="15" s="1"/>
  <c r="G30" i="15"/>
  <c r="H30" i="15" s="1"/>
  <c r="I30" i="15" s="1"/>
  <c r="G33" i="15"/>
  <c r="H33" i="15" s="1"/>
  <c r="I33" i="15" s="1"/>
  <c r="G24" i="15"/>
  <c r="H24" i="15" s="1"/>
  <c r="I24" i="15" s="1"/>
  <c r="G25" i="15"/>
  <c r="H25" i="15" s="1"/>
  <c r="I25" i="15" s="1"/>
  <c r="G20" i="15"/>
  <c r="H20" i="15" s="1"/>
  <c r="I20" i="15" s="1"/>
  <c r="G18" i="15"/>
  <c r="H18" i="15" s="1"/>
  <c r="I18" i="15" s="1"/>
  <c r="G23" i="15"/>
  <c r="H23" i="15" s="1"/>
  <c r="I23" i="15" s="1"/>
  <c r="G22" i="15"/>
  <c r="H22" i="15" s="1"/>
  <c r="I22" i="15" s="1"/>
  <c r="G15" i="15"/>
  <c r="H15" i="15" s="1"/>
  <c r="I15" i="15" s="1"/>
  <c r="G12" i="15"/>
  <c r="H12" i="15" s="1"/>
  <c r="I12" i="15" s="1"/>
  <c r="G10" i="15"/>
  <c r="H10" i="15" s="1"/>
  <c r="I10" i="15" s="1"/>
  <c r="G8" i="15"/>
  <c r="H8" i="15" s="1"/>
  <c r="I8" i="15" s="1"/>
  <c r="G7" i="15"/>
  <c r="H7" i="15" s="1"/>
  <c r="I7" i="15" s="1"/>
  <c r="G6" i="15"/>
  <c r="H6" i="15" s="1"/>
  <c r="I6" i="15" s="1"/>
  <c r="G41" i="15" l="1"/>
  <c r="H41" i="15" s="1"/>
  <c r="I41" i="15" s="1"/>
  <c r="G42" i="15"/>
  <c r="H42" i="15" s="1"/>
  <c r="I42" i="15" s="1"/>
  <c r="G5" i="15"/>
  <c r="H5" i="15" s="1"/>
  <c r="I5" i="15" s="1"/>
  <c r="G13" i="15"/>
  <c r="H13" i="15" s="1"/>
  <c r="I13" i="15" s="1"/>
  <c r="G11" i="15"/>
  <c r="H11" i="15" s="1"/>
  <c r="I11" i="15" s="1"/>
  <c r="G19" i="15"/>
  <c r="H19" i="15" s="1"/>
  <c r="I19" i="15" s="1"/>
  <c r="G26" i="15"/>
  <c r="H26" i="15" s="1"/>
  <c r="I26" i="15" s="1"/>
  <c r="G29" i="15"/>
  <c r="H29" i="15" s="1"/>
  <c r="I29" i="15" s="1"/>
  <c r="G35" i="15"/>
  <c r="H35" i="15" s="1"/>
  <c r="I35" i="15" s="1"/>
  <c r="G39" i="15"/>
  <c r="H39" i="15" s="1"/>
  <c r="I39" i="15" s="1"/>
  <c r="G16" i="15"/>
  <c r="H16" i="15" s="1"/>
  <c r="I16" i="15" s="1"/>
  <c r="G9" i="15"/>
  <c r="H9" i="15" s="1"/>
  <c r="I9" i="15" s="1"/>
  <c r="G27" i="15"/>
  <c r="H27" i="15" s="1"/>
  <c r="I27" i="15" s="1"/>
  <c r="G43" i="15"/>
  <c r="H43" i="15" s="1"/>
  <c r="I43" i="15" s="1"/>
  <c r="G14" i="15"/>
  <c r="H14" i="15" s="1"/>
  <c r="I14" i="15" s="1"/>
  <c r="G32" i="15"/>
  <c r="H32" i="15" s="1"/>
  <c r="I32" i="15" s="1"/>
  <c r="G17" i="15"/>
  <c r="H17" i="15" s="1"/>
  <c r="I17" i="15" s="1"/>
  <c r="G28" i="15"/>
  <c r="H28" i="15" s="1"/>
  <c r="I28" i="15" s="1"/>
  <c r="G31" i="15"/>
  <c r="H31" i="15" s="1"/>
  <c r="I31" i="15" s="1"/>
  <c r="G21" i="15"/>
  <c r="H21" i="15" s="1"/>
  <c r="I21" i="15" s="1"/>
  <c r="G38" i="15"/>
  <c r="H38" i="15" s="1"/>
  <c r="I38" i="15" s="1"/>
</calcChain>
</file>

<file path=xl/sharedStrings.xml><?xml version="1.0" encoding="utf-8"?>
<sst xmlns="http://schemas.openxmlformats.org/spreadsheetml/2006/main" count="160" uniqueCount="62">
  <si>
    <t>Matrícula</t>
  </si>
  <si>
    <t>Gestão Financeira</t>
  </si>
  <si>
    <t>TIME</t>
  </si>
  <si>
    <t xml:space="preserve">TOTAL Aluno </t>
  </si>
  <si>
    <t>%TOTAL</t>
  </si>
  <si>
    <t>Nota</t>
  </si>
  <si>
    <t>Status</t>
  </si>
  <si>
    <t>Qual é o seu número de matrícula?</t>
  </si>
  <si>
    <t>final ind</t>
  </si>
  <si>
    <t>A</t>
  </si>
  <si>
    <t>C</t>
  </si>
  <si>
    <t>D</t>
  </si>
  <si>
    <t>B</t>
  </si>
  <si>
    <t>G</t>
  </si>
  <si>
    <t>E</t>
  </si>
  <si>
    <t>F</t>
  </si>
  <si>
    <t>I</t>
  </si>
  <si>
    <t>Total Geral</t>
  </si>
  <si>
    <t>Média de %TOTAL</t>
  </si>
  <si>
    <t>TBL 2</t>
  </si>
  <si>
    <t>Aluno sobrenome 10</t>
  </si>
  <si>
    <t>Aluno sobrenome 11</t>
  </si>
  <si>
    <t>Aluno sobrenome 12</t>
  </si>
  <si>
    <t>Aluno sobrenome 13</t>
  </si>
  <si>
    <t>Aluno sobrenome 14</t>
  </si>
  <si>
    <t>Aluno sobrenome 15</t>
  </si>
  <si>
    <t>Aluno sobrenome 16</t>
  </si>
  <si>
    <t>Aluno sobrenome 17</t>
  </si>
  <si>
    <t>Aluno sobrenome 18</t>
  </si>
  <si>
    <t>Aluno sobrenome 19</t>
  </si>
  <si>
    <t>Aluno sobrenome 20</t>
  </si>
  <si>
    <t>Aluno sobrenome 21</t>
  </si>
  <si>
    <t>Aluno sobrenome 22</t>
  </si>
  <si>
    <t>Aluno sobrenome 23</t>
  </si>
  <si>
    <t>Aluno sobrenome 24</t>
  </si>
  <si>
    <t>Aluno sobrenome 25</t>
  </si>
  <si>
    <t>Aluno sobrenome 26</t>
  </si>
  <si>
    <t>Aluno sobrenome 27</t>
  </si>
  <si>
    <t>Aluno sobrenome 28</t>
  </si>
  <si>
    <t>Aluno sobrenome 29</t>
  </si>
  <si>
    <t>Aluno sobrenome 30</t>
  </si>
  <si>
    <t>Aluno sobrenome 31</t>
  </si>
  <si>
    <t>Aluno sobrenome 32</t>
  </si>
  <si>
    <t>Aluno sobrenome 33</t>
  </si>
  <si>
    <t>Aluno sobrenome 34</t>
  </si>
  <si>
    <t>Aluno sobrenome 35</t>
  </si>
  <si>
    <t>Aluno sobrenome 36</t>
  </si>
  <si>
    <t>Aluno sobrenome 37</t>
  </si>
  <si>
    <t>Aluno sobrenome 38</t>
  </si>
  <si>
    <t>Aluno sobrenome 39</t>
  </si>
  <si>
    <t>Aluno sobrenome 40</t>
  </si>
  <si>
    <t>Aluno sobrenome 01</t>
  </si>
  <si>
    <t>Aluno sobrenome 02</t>
  </si>
  <si>
    <t>Aluno sobrenome 03</t>
  </si>
  <si>
    <t>Aluno sobrenome 04</t>
  </si>
  <si>
    <t>Aluno sobrenome 05</t>
  </si>
  <si>
    <t>Aluno sobrenome 06</t>
  </si>
  <si>
    <t>Aluno sobrenome 07</t>
  </si>
  <si>
    <t>Aluno sobrenome 08</t>
  </si>
  <si>
    <t>Aluno sobrenome 09</t>
  </si>
  <si>
    <t>Nota Individual</t>
  </si>
  <si>
    <t>Nota do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</si>
</sst>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9" fontId="6" fillId="0" borderId="0" xfId="2" applyFont="1" applyAlignment="1">
      <alignment horizontal="center"/>
    </xf>
    <xf numFmtId="9" fontId="6" fillId="0" borderId="0" xfId="2" applyFont="1"/>
    <xf numFmtId="43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65" fontId="1" fillId="0" borderId="0" xfId="1" applyNumberFormat="1" applyFont="1"/>
    <xf numFmtId="9" fontId="1" fillId="0" borderId="0" xfId="2" applyFont="1"/>
    <xf numFmtId="43" fontId="1" fillId="0" borderId="0" xfId="1" applyFont="1" applyFill="1"/>
    <xf numFmtId="43" fontId="1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1" fillId="0" borderId="0" xfId="2" applyFont="1" applyAlignment="1">
      <alignment horizontal="center" vertical="center"/>
    </xf>
    <xf numFmtId="43" fontId="1" fillId="0" borderId="0" xfId="1" applyFont="1" applyAlignment="1">
      <alignment horizontal="center" vertical="center"/>
    </xf>
    <xf numFmtId="165" fontId="6" fillId="0" borderId="0" xfId="1" applyNumberFormat="1" applyFont="1" applyAlignment="1">
      <alignment horizontal="center"/>
    </xf>
    <xf numFmtId="0" fontId="10" fillId="0" borderId="0" xfId="0" pivotButton="1" applyFont="1"/>
    <xf numFmtId="0" fontId="10" fillId="0" borderId="0" xfId="0" applyFont="1"/>
    <xf numFmtId="0" fontId="11" fillId="2" borderId="1" xfId="0" applyFont="1" applyFill="1" applyBorder="1"/>
    <xf numFmtId="0" fontId="10" fillId="0" borderId="0" xfId="0" applyFont="1" applyAlignment="1">
      <alignment horizontal="left"/>
    </xf>
    <xf numFmtId="10" fontId="10" fillId="0" borderId="0" xfId="0" applyNumberFormat="1" applyFont="1"/>
    <xf numFmtId="0" fontId="11" fillId="2" borderId="2" xfId="0" applyFont="1" applyFill="1" applyBorder="1" applyAlignment="1">
      <alignment horizontal="left"/>
    </xf>
    <xf numFmtId="10" fontId="11" fillId="2" borderId="2" xfId="0" applyNumberFormat="1" applyFont="1" applyFill="1" applyBorder="1"/>
  </cellXfs>
  <cellStyles count="3">
    <cellStyle name="Normal" xfId="0" builtinId="0"/>
    <cellStyle name="Porcentagem" xfId="2" builtinId="5"/>
    <cellStyle name="Vírgula" xfId="1" builtinId="3"/>
  </cellStyles>
  <dxfs count="21"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  <alignment horizontal="left" vertical="center" textRotation="90" wrapText="0" indent="0" justifyLastLine="0" shrinkToFit="0" readingOrder="0"/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velton A dos Santos" refreshedDate="45427.335833333331" createdVersion="8" refreshedVersion="8" minRefreshableVersion="3" recordCount="40" xr:uid="{C9F53D31-E5A0-4692-8D41-CC4DE397052F}">
  <cacheSource type="worksheet">
    <worksheetSource name="Tabela13581161017"/>
  </cacheSource>
  <cacheFields count="9">
    <cacheField name="Matrícula" numFmtId="0">
      <sharedItems containsSemiMixedTypes="0" containsString="0" containsNumber="1" containsInteger="1" minValue="10374" maxValue="24611"/>
    </cacheField>
    <cacheField name="Gestão Financeira" numFmtId="0">
      <sharedItems/>
    </cacheField>
    <cacheField name="TIME" numFmtId="0">
      <sharedItems containsBlank="1" count="9">
        <s v="A"/>
        <s v="B"/>
        <s v="C"/>
        <s v="D"/>
        <s v="E"/>
        <s v="F"/>
        <s v="G"/>
        <s v="I"/>
        <m/>
      </sharedItems>
    </cacheField>
    <cacheField name="Nota Individual" numFmtId="0">
      <sharedItems containsSemiMixedTypes="0" containsString="0" containsNumber="1" containsInteger="1" minValue="0" maxValue="24"/>
    </cacheField>
    <cacheField name="Nota do Time" numFmtId="0">
      <sharedItems containsSemiMixedTypes="0" containsString="0" containsNumber="1" containsInteger="1" minValue="0" maxValue="24"/>
    </cacheField>
    <cacheField name="TOTAL Aluno " numFmtId="165">
      <sharedItems containsSemiMixedTypes="0" containsString="0" containsNumber="1" minValue="0" maxValue="24"/>
    </cacheField>
    <cacheField name="%TOTAL" numFmtId="9">
      <sharedItems containsSemiMixedTypes="0" containsString="0" containsNumber="1" minValue="0" maxValue="1"/>
    </cacheField>
    <cacheField name="Nota" numFmtId="43">
      <sharedItems containsSemiMixedTypes="0" containsString="0" containsNumber="1" minValue="0" maxValue="5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24338"/>
    <s v="Aluno sobrenome 07"/>
    <x v="0"/>
    <n v="20"/>
    <n v="18"/>
    <n v="19.2"/>
    <n v="0.79999999999999993"/>
    <n v="3.9999999999999996"/>
    <s v="TBL 2"/>
  </r>
  <r>
    <n v="14493"/>
    <s v="Aluno sobrenome 23"/>
    <x v="0"/>
    <n v="24"/>
    <n v="18"/>
    <n v="21.599999999999998"/>
    <n v="0.89999999999999991"/>
    <n v="4.5"/>
    <s v="TBL 2"/>
  </r>
  <r>
    <n v="10839"/>
    <s v="Aluno sobrenome 27"/>
    <x v="0"/>
    <n v="15"/>
    <n v="18"/>
    <n v="16.2"/>
    <n v="0.67499999999999993"/>
    <n v="3.3749999999999996"/>
    <s v="TBL 2"/>
  </r>
  <r>
    <n v="23694"/>
    <s v="Aluno sobrenome 31"/>
    <x v="0"/>
    <n v="10"/>
    <n v="18"/>
    <n v="13.2"/>
    <n v="0.54999999999999993"/>
    <n v="2.7499999999999996"/>
    <s v="TBL 2"/>
  </r>
  <r>
    <n v="16846"/>
    <s v="Aluno sobrenome 38"/>
    <x v="0"/>
    <n v="12"/>
    <n v="18"/>
    <n v="14.399999999999999"/>
    <n v="0.6"/>
    <n v="3"/>
    <s v="TBL 2"/>
  </r>
  <r>
    <n v="19403"/>
    <s v="Aluno sobrenome 02"/>
    <x v="1"/>
    <n v="22"/>
    <n v="21"/>
    <n v="21.6"/>
    <n v="0.9"/>
    <n v="4.5"/>
    <s v="TBL 2"/>
  </r>
  <r>
    <n v="14446"/>
    <s v="Aluno sobrenome 05"/>
    <x v="1"/>
    <n v="17"/>
    <n v="21"/>
    <n v="18.600000000000001"/>
    <n v="0.77500000000000002"/>
    <n v="3.875"/>
    <s v="TBL 2"/>
  </r>
  <r>
    <n v="24611"/>
    <s v="Aluno sobrenome 14"/>
    <x v="1"/>
    <n v="20"/>
    <n v="21"/>
    <n v="20.399999999999999"/>
    <n v="0.85"/>
    <n v="4.25"/>
    <s v="TBL 2"/>
  </r>
  <r>
    <n v="24412"/>
    <s v="Aluno sobrenome 34"/>
    <x v="1"/>
    <n v="24"/>
    <n v="21"/>
    <n v="22.799999999999997"/>
    <n v="0.94999999999999984"/>
    <n v="4.7499999999999991"/>
    <s v="TBL 2"/>
  </r>
  <r>
    <n v="21862"/>
    <s v="Aluno sobrenome 35"/>
    <x v="1"/>
    <n v="18"/>
    <n v="21"/>
    <n v="19.2"/>
    <n v="0.79999999999999993"/>
    <n v="3.9999999999999996"/>
    <s v="TBL 2"/>
  </r>
  <r>
    <n v="18535"/>
    <s v="Aluno sobrenome 01"/>
    <x v="2"/>
    <n v="11"/>
    <n v="20"/>
    <n v="14.6"/>
    <n v="0.60833333333333328"/>
    <n v="3.0416666666666665"/>
    <s v="TBL 2"/>
  </r>
  <r>
    <n v="10374"/>
    <s v="Aluno sobrenome 11"/>
    <x v="2"/>
    <n v="18"/>
    <n v="20"/>
    <n v="18.799999999999997"/>
    <n v="0.78333333333333321"/>
    <n v="3.9166666666666661"/>
    <s v="TBL 2"/>
  </r>
  <r>
    <n v="11597"/>
    <s v="Aluno sobrenome 24"/>
    <x v="2"/>
    <n v="14"/>
    <n v="20"/>
    <n v="16.399999999999999"/>
    <n v="0.68333333333333324"/>
    <n v="3.4166666666666661"/>
    <s v="TBL 2"/>
  </r>
  <r>
    <n v="13615"/>
    <s v="Aluno sobrenome 04"/>
    <x v="3"/>
    <n v="21"/>
    <n v="24"/>
    <n v="22.200000000000003"/>
    <n v="0.92500000000000016"/>
    <n v="4.6250000000000009"/>
    <s v="TBL 2"/>
  </r>
  <r>
    <n v="15195"/>
    <s v="Aluno sobrenome 15"/>
    <x v="3"/>
    <n v="17"/>
    <n v="24"/>
    <n v="19.8"/>
    <n v="0.82500000000000007"/>
    <n v="4.125"/>
    <s v="TBL 2"/>
  </r>
  <r>
    <n v="21091"/>
    <s v="Aluno sobrenome 19"/>
    <x v="3"/>
    <n v="10"/>
    <n v="24"/>
    <n v="15.600000000000001"/>
    <n v="0.65"/>
    <n v="3.25"/>
    <s v="TBL 2"/>
  </r>
  <r>
    <n v="18331"/>
    <s v="Aluno sobrenome 22"/>
    <x v="3"/>
    <n v="24"/>
    <n v="24"/>
    <n v="24"/>
    <n v="1"/>
    <n v="5"/>
    <s v="TBL 2"/>
  </r>
  <r>
    <n v="13414"/>
    <s v="Aluno sobrenome 37"/>
    <x v="3"/>
    <n v="22"/>
    <n v="24"/>
    <n v="22.8"/>
    <n v="0.95000000000000007"/>
    <n v="4.75"/>
    <s v="TBL 2"/>
  </r>
  <r>
    <n v="20145"/>
    <s v="Aluno sobrenome 39"/>
    <x v="3"/>
    <n v="22"/>
    <n v="24"/>
    <n v="22.8"/>
    <n v="0.95000000000000007"/>
    <n v="4.75"/>
    <s v="TBL 2"/>
  </r>
  <r>
    <n v="22654"/>
    <s v="Aluno sobrenome 10"/>
    <x v="4"/>
    <n v="13"/>
    <n v="20"/>
    <n v="15.8"/>
    <n v="0.65833333333333333"/>
    <n v="3.2916666666666665"/>
    <s v="TBL 2"/>
  </r>
  <r>
    <n v="14611"/>
    <s v="Aluno sobrenome 20"/>
    <x v="4"/>
    <n v="18"/>
    <n v="20"/>
    <n v="18.799999999999997"/>
    <n v="0.78333333333333321"/>
    <n v="3.9166666666666661"/>
    <s v="TBL 2"/>
  </r>
  <r>
    <n v="15297"/>
    <s v="Aluno sobrenome 32"/>
    <x v="4"/>
    <n v="15"/>
    <n v="20"/>
    <n v="17"/>
    <n v="0.70833333333333337"/>
    <n v="3.541666666666667"/>
    <s v="TBL 2"/>
  </r>
  <r>
    <n v="14850"/>
    <s v="Aluno sobrenome 40"/>
    <x v="4"/>
    <n v="19"/>
    <n v="20"/>
    <n v="19.399999999999999"/>
    <n v="0.80833333333333324"/>
    <n v="4.0416666666666661"/>
    <s v="TBL 2"/>
  </r>
  <r>
    <n v="13047"/>
    <s v="Aluno sobrenome 08"/>
    <x v="5"/>
    <n v="18"/>
    <n v="21"/>
    <n v="19.2"/>
    <n v="0.79999999999999993"/>
    <n v="3.9999999999999996"/>
    <s v="TBL 2"/>
  </r>
  <r>
    <n v="17997"/>
    <s v="Aluno sobrenome 13"/>
    <x v="5"/>
    <n v="20"/>
    <n v="21"/>
    <n v="20.399999999999999"/>
    <n v="0.85"/>
    <n v="4.25"/>
    <s v="TBL 2"/>
  </r>
  <r>
    <n v="16953"/>
    <s v="Aluno sobrenome 17"/>
    <x v="5"/>
    <n v="19"/>
    <n v="21"/>
    <n v="19.8"/>
    <n v="0.82500000000000007"/>
    <n v="4.125"/>
    <s v="TBL 2"/>
  </r>
  <r>
    <n v="13997"/>
    <s v="Aluno sobrenome 21"/>
    <x v="5"/>
    <n v="14"/>
    <n v="21"/>
    <n v="16.8"/>
    <n v="0.70000000000000007"/>
    <n v="3.5000000000000004"/>
    <s v="TBL 2"/>
  </r>
  <r>
    <n v="11659"/>
    <s v="Aluno sobrenome 26"/>
    <x v="5"/>
    <n v="21"/>
    <n v="21"/>
    <n v="21"/>
    <n v="0.875"/>
    <n v="4.375"/>
    <s v="TBL 2"/>
  </r>
  <r>
    <n v="24493"/>
    <s v="Aluno sobrenome 36"/>
    <x v="5"/>
    <n v="22"/>
    <n v="21"/>
    <n v="21.6"/>
    <n v="0.9"/>
    <n v="4.5"/>
    <s v="TBL 2"/>
  </r>
  <r>
    <n v="20575"/>
    <s v="Aluno sobrenome 09"/>
    <x v="6"/>
    <n v="18"/>
    <n v="20"/>
    <n v="18.799999999999997"/>
    <n v="0.78333333333333321"/>
    <n v="3.9166666666666661"/>
    <s v="TBL 2"/>
  </r>
  <r>
    <n v="13618"/>
    <s v="Aluno sobrenome 12"/>
    <x v="6"/>
    <n v="9"/>
    <n v="20"/>
    <n v="13.399999999999999"/>
    <n v="0.55833333333333324"/>
    <n v="2.7916666666666661"/>
    <s v="TBL 2"/>
  </r>
  <r>
    <n v="12999"/>
    <s v="Aluno sobrenome 16"/>
    <x v="6"/>
    <n v="19"/>
    <n v="20"/>
    <n v="19.399999999999999"/>
    <n v="0.80833333333333324"/>
    <n v="4.0416666666666661"/>
    <s v="TBL 2"/>
  </r>
  <r>
    <n v="18574"/>
    <s v="Aluno sobrenome 30"/>
    <x v="6"/>
    <n v="18"/>
    <n v="20"/>
    <n v="18.799999999999997"/>
    <n v="0.78333333333333321"/>
    <n v="3.9166666666666661"/>
    <s v="TBL 2"/>
  </r>
  <r>
    <n v="18632"/>
    <s v="Aluno sobrenome 33"/>
    <x v="6"/>
    <n v="20"/>
    <n v="20"/>
    <n v="20"/>
    <n v="0.83333333333333337"/>
    <n v="4.166666666666667"/>
    <s v="TBL 2"/>
  </r>
  <r>
    <n v="17443"/>
    <s v="Aluno sobrenome 03"/>
    <x v="7"/>
    <n v="17"/>
    <n v="24"/>
    <n v="19.8"/>
    <n v="0.82500000000000007"/>
    <n v="4.125"/>
    <s v="TBL 2"/>
  </r>
  <r>
    <n v="17668"/>
    <s v="Aluno sobrenome 06"/>
    <x v="7"/>
    <n v="18"/>
    <n v="24"/>
    <n v="20.399999999999999"/>
    <n v="0.85"/>
    <n v="4.25"/>
    <s v="TBL 2"/>
  </r>
  <r>
    <n v="22227"/>
    <s v="Aluno sobrenome 25"/>
    <x v="7"/>
    <n v="24"/>
    <n v="24"/>
    <n v="24"/>
    <n v="1"/>
    <n v="5"/>
    <s v="TBL 2"/>
  </r>
  <r>
    <n v="16688"/>
    <s v="Aluno sobrenome 28"/>
    <x v="7"/>
    <n v="10"/>
    <n v="24"/>
    <n v="15.600000000000001"/>
    <n v="0.65"/>
    <n v="3.25"/>
    <s v="TBL 2"/>
  </r>
  <r>
    <n v="17376"/>
    <s v="Aluno sobrenome 29"/>
    <x v="7"/>
    <n v="24"/>
    <n v="24"/>
    <n v="24"/>
    <n v="1"/>
    <n v="5"/>
    <s v="TBL 2"/>
  </r>
  <r>
    <n v="10864"/>
    <s v="Aluno sobrenome 18"/>
    <x v="8"/>
    <n v="0"/>
    <n v="0"/>
    <n v="0"/>
    <n v="0"/>
    <n v="0"/>
    <s v="TBL 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FA6F8-7D86-4DDF-8BA5-E3E536C9FD17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BL 2">
  <location ref="B3:C12" firstHeaderRow="1" firstDataRow="1" firstDataCol="1"/>
  <pivotFields count="9">
    <pivotField showAll="0"/>
    <pivotField showAll="0"/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dataField="1" numFmtId="9" showAll="0"/>
    <pivotField numFmtId="43" showAll="0"/>
    <pivotField showAll="0"/>
  </pivotFields>
  <rowFields count="1">
    <field x="2"/>
  </rowFields>
  <rowItems count="9">
    <i>
      <x v="3"/>
    </i>
    <i>
      <x v="7"/>
    </i>
    <i>
      <x v="1"/>
    </i>
    <i>
      <x v="5"/>
    </i>
    <i>
      <x v="6"/>
    </i>
    <i>
      <x v="4"/>
    </i>
    <i>
      <x/>
    </i>
    <i>
      <x v="2"/>
    </i>
    <i t="grand">
      <x/>
    </i>
  </rowItems>
  <colItems count="1">
    <i/>
  </colItems>
  <dataFields count="1">
    <dataField name="Média de %TOTAL" fld="6" subtotal="average" baseField="2" baseItem="0" numFmtId="10"/>
  </dataFields>
  <formats count="6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Row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8AEC01-1021-4705-B1F2-F15A585BD07C}" name="Tabela13581161017" displayName="Tabela13581161017" ref="B4:J44" totalsRowShown="0" headerRowDxfId="14" dataDxfId="13">
  <sortState xmlns:xlrd2="http://schemas.microsoft.com/office/spreadsheetml/2017/richdata2" ref="B5:J44">
    <sortCondition ref="D8:D44"/>
  </sortState>
  <tableColumns count="9">
    <tableColumn id="1" xr3:uid="{9628BE15-43C4-46B3-AC6D-156A2AEDE548}" name="Matrícula" dataDxfId="12"/>
    <tableColumn id="2" xr3:uid="{EAC57A3B-CCAC-471A-99A0-690781D86C0C}" name="Gestão Financeira" dataDxfId="11"/>
    <tableColumn id="3" xr3:uid="{F5A886A2-FAD3-4CBF-B77F-092DDD8CD1BB}" name="TIME" dataDxfId="10"/>
    <tableColumn id="4" xr3:uid="{24E3EEC9-28A6-44E3-B424-6689A8325923}" name="Nota Individual" dataDxfId="9"/>
    <tableColumn id="5" xr3:uid="{BD0871D1-720B-4E23-8369-0D5F90A3BA54}" name="Nota do Time" dataDxfId="8"/>
    <tableColumn id="6" xr3:uid="{DF4D740F-C537-4C0A-9907-73CC90D16351}" name="TOTAL Aluno " dataDxfId="7" dataCellStyle="Vírgula">
      <calculatedColumnFormula>Tabela13581161017[[#This Row],[Nota Individual]]*$E$3+Tabela13581161017[[#This Row],[Nota do Time]]*$F$3</calculatedColumnFormula>
    </tableColumn>
    <tableColumn id="7" xr3:uid="{AA05DE70-339F-4E98-970A-6F6736AB90F5}" name="%TOTAL" dataDxfId="6" dataCellStyle="Normal">
      <calculatedColumnFormula>Tabela13581161017[[#This Row],[TOTAL Aluno ]]/$G$3</calculatedColumnFormula>
    </tableColumn>
    <tableColumn id="8" xr3:uid="{4EA99163-37B6-488E-8607-092AC0985E56}" name="Nota" dataDxfId="5">
      <calculatedColumnFormula>Tabela13581161017[[#This Row],[%TOTAL]]*$I$3</calculatedColumnFormula>
    </tableColumn>
    <tableColumn id="9" xr3:uid="{BFD04F9B-D880-4324-AA2B-D7DBFD2E7AA0}" name="Status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F25797B-371D-4E9A-A55B-68A58D8434EB}" name="Tabela2691271118" displayName="Tabela2691271118" ref="M5:N56" totalsRowShown="0" headerRowDxfId="3" dataDxfId="2" headerRowCellStyle="Normal" dataCellStyle="Normal">
  <autoFilter ref="M5:N56" xr:uid="{9DAE0864-96C2-42CA-BBF2-CC4E8A09A412}"/>
  <sortState xmlns:xlrd2="http://schemas.microsoft.com/office/spreadsheetml/2017/richdata2" ref="M6:N26">
    <sortCondition descending="1" ref="M14:M26"/>
  </sortState>
  <tableColumns count="2">
    <tableColumn id="1" xr3:uid="{0F305C03-3E56-4A42-9C46-DF68D1530C3B}" name="Qual é o seu número de matrícula?" dataDxfId="1" dataCellStyle="Normal"/>
    <tableColumn id="2" xr3:uid="{AC789D98-5800-4BEC-913F-4A8B84CB1454}" name="final ind" dataDxfId="0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D027-631B-47A5-8697-5081662FF7CA}">
  <dimension ref="B3:G12"/>
  <sheetViews>
    <sheetView showGridLines="0" zoomScale="175" zoomScaleNormal="175" workbookViewId="0">
      <selection activeCell="D15" sqref="D15"/>
    </sheetView>
  </sheetViews>
  <sheetFormatPr defaultRowHeight="14.4" x14ac:dyDescent="0.3"/>
  <cols>
    <col min="1" max="1" width="8.88671875" style="24"/>
    <col min="2" max="2" width="16.33203125" style="24" customWidth="1"/>
    <col min="3" max="3" width="16.6640625" style="24" bestFit="1" customWidth="1"/>
    <col min="4" max="5" width="8.88671875" style="24"/>
    <col min="6" max="6" width="14.44140625" style="24" customWidth="1"/>
    <col min="7" max="7" width="16.6640625" style="24" bestFit="1" customWidth="1"/>
    <col min="8" max="16384" width="8.88671875" style="24"/>
  </cols>
  <sheetData>
    <row r="3" spans="2:7" x14ac:dyDescent="0.3">
      <c r="B3" s="23" t="s">
        <v>19</v>
      </c>
      <c r="C3" s="24" t="s">
        <v>18</v>
      </c>
      <c r="F3" s="25" t="s">
        <v>19</v>
      </c>
      <c r="G3" s="25" t="s">
        <v>18</v>
      </c>
    </row>
    <row r="4" spans="2:7" x14ac:dyDescent="0.3">
      <c r="B4" s="26" t="s">
        <v>11</v>
      </c>
      <c r="C4" s="27">
        <v>0.88333333333333341</v>
      </c>
      <c r="F4" s="26" t="s">
        <v>11</v>
      </c>
      <c r="G4" s="27">
        <v>0.88333333333333341</v>
      </c>
    </row>
    <row r="5" spans="2:7" x14ac:dyDescent="0.3">
      <c r="B5" s="26" t="s">
        <v>16</v>
      </c>
      <c r="C5" s="27">
        <v>0.86499999999999988</v>
      </c>
      <c r="F5" s="26" t="s">
        <v>16</v>
      </c>
      <c r="G5" s="27">
        <v>0.86499999999999988</v>
      </c>
    </row>
    <row r="6" spans="2:7" x14ac:dyDescent="0.3">
      <c r="B6" s="26" t="s">
        <v>12</v>
      </c>
      <c r="C6" s="27">
        <v>0.85499999999999987</v>
      </c>
      <c r="F6" s="26" t="s">
        <v>12</v>
      </c>
      <c r="G6" s="27">
        <v>0.85499999999999987</v>
      </c>
    </row>
    <row r="7" spans="2:7" x14ac:dyDescent="0.3">
      <c r="B7" s="26" t="s">
        <v>15</v>
      </c>
      <c r="C7" s="27">
        <v>0.82500000000000018</v>
      </c>
      <c r="F7" s="26" t="s">
        <v>15</v>
      </c>
      <c r="G7" s="27">
        <v>0.82500000000000018</v>
      </c>
    </row>
    <row r="8" spans="2:7" x14ac:dyDescent="0.3">
      <c r="B8" s="26" t="s">
        <v>13</v>
      </c>
      <c r="C8" s="27">
        <v>0.75333333333333319</v>
      </c>
      <c r="F8" s="26" t="s">
        <v>13</v>
      </c>
      <c r="G8" s="27">
        <v>0.75333333333333319</v>
      </c>
    </row>
    <row r="9" spans="2:7" x14ac:dyDescent="0.3">
      <c r="B9" s="26" t="s">
        <v>14</v>
      </c>
      <c r="C9" s="27">
        <v>0.73958333333333326</v>
      </c>
      <c r="F9" s="26" t="s">
        <v>14</v>
      </c>
      <c r="G9" s="27">
        <v>0.73958333333333326</v>
      </c>
    </row>
    <row r="10" spans="2:7" x14ac:dyDescent="0.3">
      <c r="B10" s="26" t="s">
        <v>9</v>
      </c>
      <c r="C10" s="27">
        <v>0.70499999999999985</v>
      </c>
      <c r="F10" s="26" t="s">
        <v>9</v>
      </c>
      <c r="G10" s="27">
        <v>0.70499999999999985</v>
      </c>
    </row>
    <row r="11" spans="2:7" x14ac:dyDescent="0.3">
      <c r="B11" s="26" t="s">
        <v>10</v>
      </c>
      <c r="C11" s="27">
        <v>0.69166666666666654</v>
      </c>
      <c r="F11" s="26" t="s">
        <v>10</v>
      </c>
      <c r="G11" s="27">
        <v>0.69166666666666654</v>
      </c>
    </row>
    <row r="12" spans="2:7" x14ac:dyDescent="0.3">
      <c r="B12" s="26" t="s">
        <v>17</v>
      </c>
      <c r="C12" s="27">
        <v>0.79935897435897429</v>
      </c>
      <c r="F12" s="28" t="s">
        <v>17</v>
      </c>
      <c r="G12" s="29">
        <v>0.79935897435897429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99DF-53D2-4762-9CC2-51E1326D26E7}">
  <dimension ref="B3:N53"/>
  <sheetViews>
    <sheetView showGridLines="0" tabSelected="1" zoomScaleNormal="100" workbookViewId="0">
      <selection activeCell="I4" sqref="I4"/>
    </sheetView>
  </sheetViews>
  <sheetFormatPr defaultRowHeight="13.8" x14ac:dyDescent="0.25"/>
  <cols>
    <col min="1" max="1" width="8.88671875" style="2"/>
    <col min="2" max="2" width="11.5546875" style="1" bestFit="1" customWidth="1"/>
    <col min="3" max="3" width="25.44140625" style="2" customWidth="1"/>
    <col min="4" max="4" width="11.109375" style="3" bestFit="1" customWidth="1"/>
    <col min="5" max="7" width="10.44140625" style="2" bestFit="1" customWidth="1"/>
    <col min="8" max="8" width="8.44140625" style="5" bestFit="1" customWidth="1"/>
    <col min="9" max="9" width="8.44140625" style="6" bestFit="1" customWidth="1"/>
    <col min="10" max="10" width="8.44140625" style="2" bestFit="1" customWidth="1"/>
    <col min="11" max="12" width="8.88671875" style="2"/>
    <col min="13" max="13" width="35.6640625" style="2" bestFit="1" customWidth="1"/>
    <col min="14" max="14" width="10.44140625" style="2" bestFit="1" customWidth="1"/>
    <col min="15" max="16384" width="8.88671875" style="2"/>
  </cols>
  <sheetData>
    <row r="3" spans="2:14" x14ac:dyDescent="0.25">
      <c r="E3" s="4">
        <v>0.6</v>
      </c>
      <c r="F3" s="4">
        <v>0.4</v>
      </c>
      <c r="G3" s="22">
        <v>24</v>
      </c>
      <c r="I3" s="6">
        <v>5</v>
      </c>
    </row>
    <row r="4" spans="2:14" ht="55.2" customHeight="1" x14ac:dyDescent="0.25">
      <c r="B4" s="18" t="s">
        <v>0</v>
      </c>
      <c r="C4" s="18" t="s">
        <v>1</v>
      </c>
      <c r="D4" s="11" t="s">
        <v>2</v>
      </c>
      <c r="E4" s="19" t="s">
        <v>60</v>
      </c>
      <c r="F4" s="19" t="s">
        <v>61</v>
      </c>
      <c r="G4" s="19" t="s">
        <v>3</v>
      </c>
      <c r="H4" s="20" t="s">
        <v>4</v>
      </c>
      <c r="I4" s="21" t="s">
        <v>5</v>
      </c>
      <c r="J4" s="11" t="s">
        <v>6</v>
      </c>
    </row>
    <row r="5" spans="2:14" ht="14.4" x14ac:dyDescent="0.3">
      <c r="B5" s="10">
        <v>24338</v>
      </c>
      <c r="C5" s="12" t="s">
        <v>57</v>
      </c>
      <c r="D5" s="13" t="s">
        <v>9</v>
      </c>
      <c r="E5" s="10">
        <v>20</v>
      </c>
      <c r="F5" s="10">
        <v>18</v>
      </c>
      <c r="G5" s="14">
        <f>Tabela13581161017[[#This Row],[Nota Individual]]*$E$3+Tabela13581161017[[#This Row],[Nota do Time]]*$F$3</f>
        <v>19.2</v>
      </c>
      <c r="H5" s="15">
        <f>Tabela13581161017[[#This Row],[TOTAL Aluno ]]/$G$3</f>
        <v>0.79999999999999993</v>
      </c>
      <c r="I5" s="16">
        <f>Tabela13581161017[[#This Row],[%TOTAL]]*$I$3</f>
        <v>3.9999999999999996</v>
      </c>
      <c r="J5" s="10" t="s">
        <v>19</v>
      </c>
      <c r="M5" s="2" t="s">
        <v>7</v>
      </c>
      <c r="N5" s="2" t="s">
        <v>8</v>
      </c>
    </row>
    <row r="6" spans="2:14" ht="14.4" x14ac:dyDescent="0.3">
      <c r="B6" s="10">
        <v>14493</v>
      </c>
      <c r="C6" s="12" t="s">
        <v>33</v>
      </c>
      <c r="D6" s="13" t="s">
        <v>9</v>
      </c>
      <c r="E6" s="10">
        <v>24</v>
      </c>
      <c r="F6" s="10">
        <v>18</v>
      </c>
      <c r="G6" s="14">
        <f>Tabela13581161017[[#This Row],[Nota Individual]]*$E$3+Tabela13581161017[[#This Row],[Nota do Time]]*$F$3</f>
        <v>21.599999999999998</v>
      </c>
      <c r="H6" s="15">
        <f>Tabela13581161017[[#This Row],[TOTAL Aluno ]]/$G$3</f>
        <v>0.89999999999999991</v>
      </c>
      <c r="I6" s="16">
        <f>Tabela13581161017[[#This Row],[%TOTAL]]*$I$3</f>
        <v>4.5</v>
      </c>
      <c r="J6" s="10" t="s">
        <v>19</v>
      </c>
      <c r="M6" s="2">
        <v>123456</v>
      </c>
      <c r="N6" s="2">
        <v>24</v>
      </c>
    </row>
    <row r="7" spans="2:14" ht="14.4" x14ac:dyDescent="0.3">
      <c r="B7" s="10">
        <v>10839</v>
      </c>
      <c r="C7" s="12" t="s">
        <v>37</v>
      </c>
      <c r="D7" s="13" t="s">
        <v>9</v>
      </c>
      <c r="E7" s="10">
        <v>15</v>
      </c>
      <c r="F7" s="10">
        <v>18</v>
      </c>
      <c r="G7" s="14">
        <f>Tabela13581161017[[#This Row],[Nota Individual]]*$E$3+Tabela13581161017[[#This Row],[Nota do Time]]*$F$3</f>
        <v>16.2</v>
      </c>
      <c r="H7" s="15">
        <f>Tabela13581161017[[#This Row],[TOTAL Aluno ]]/$G$3</f>
        <v>0.67499999999999993</v>
      </c>
      <c r="I7" s="16">
        <f>Tabela13581161017[[#This Row],[%TOTAL]]*$I$3</f>
        <v>3.3749999999999996</v>
      </c>
      <c r="J7" s="10" t="s">
        <v>19</v>
      </c>
      <c r="M7" s="2">
        <v>200051192</v>
      </c>
      <c r="N7" s="2">
        <v>10</v>
      </c>
    </row>
    <row r="8" spans="2:14" ht="14.4" x14ac:dyDescent="0.3">
      <c r="B8" s="10">
        <v>23694</v>
      </c>
      <c r="C8" s="12" t="s">
        <v>41</v>
      </c>
      <c r="D8" s="13" t="s">
        <v>9</v>
      </c>
      <c r="E8" s="10">
        <v>10</v>
      </c>
      <c r="F8" s="10">
        <v>18</v>
      </c>
      <c r="G8" s="14">
        <f>Tabela13581161017[[#This Row],[Nota Individual]]*$E$3+Tabela13581161017[[#This Row],[Nota do Time]]*$F$3</f>
        <v>13.2</v>
      </c>
      <c r="H8" s="15">
        <f>Tabela13581161017[[#This Row],[TOTAL Aluno ]]/$G$3</f>
        <v>0.54999999999999993</v>
      </c>
      <c r="I8" s="17">
        <f>Tabela13581161017[[#This Row],[%TOTAL]]*$I$3</f>
        <v>2.7499999999999996</v>
      </c>
      <c r="J8" s="10" t="s">
        <v>19</v>
      </c>
      <c r="M8" s="2">
        <v>202681211</v>
      </c>
      <c r="N8" s="2">
        <v>22</v>
      </c>
    </row>
    <row r="9" spans="2:14" ht="14.4" x14ac:dyDescent="0.3">
      <c r="B9" s="10">
        <v>16846</v>
      </c>
      <c r="C9" s="12" t="s">
        <v>48</v>
      </c>
      <c r="D9" s="13" t="s">
        <v>9</v>
      </c>
      <c r="E9" s="10">
        <v>12</v>
      </c>
      <c r="F9" s="10">
        <v>18</v>
      </c>
      <c r="G9" s="14">
        <f>Tabela13581161017[[#This Row],[Nota Individual]]*$E$3+Tabela13581161017[[#This Row],[Nota do Time]]*$F$3</f>
        <v>14.399999999999999</v>
      </c>
      <c r="H9" s="15">
        <f>Tabela13581161017[[#This Row],[TOTAL Aluno ]]/$G$3</f>
        <v>0.6</v>
      </c>
      <c r="I9" s="17">
        <f>Tabela13581161017[[#This Row],[%TOTAL]]*$I$3</f>
        <v>3</v>
      </c>
      <c r="J9" s="10" t="s">
        <v>19</v>
      </c>
      <c r="M9" s="2">
        <v>201120192</v>
      </c>
      <c r="N9" s="2">
        <v>9</v>
      </c>
    </row>
    <row r="10" spans="2:14" ht="14.4" x14ac:dyDescent="0.3">
      <c r="B10" s="10">
        <v>19403</v>
      </c>
      <c r="C10" s="12" t="s">
        <v>52</v>
      </c>
      <c r="D10" s="13" t="s">
        <v>12</v>
      </c>
      <c r="E10" s="10">
        <v>22</v>
      </c>
      <c r="F10" s="10">
        <v>21</v>
      </c>
      <c r="G10" s="14">
        <f>Tabela13581161017[[#This Row],[Nota Individual]]*$E$3+Tabela13581161017[[#This Row],[Nota do Time]]*$F$3</f>
        <v>21.6</v>
      </c>
      <c r="H10" s="15">
        <f>Tabela13581161017[[#This Row],[TOTAL Aluno ]]/$G$3</f>
        <v>0.9</v>
      </c>
      <c r="I10" s="17">
        <f>Tabela13581161017[[#This Row],[%TOTAL]]*$I$3</f>
        <v>4.5</v>
      </c>
      <c r="J10" s="10" t="s">
        <v>19</v>
      </c>
      <c r="M10" s="2">
        <v>201843191</v>
      </c>
      <c r="N10" s="2">
        <v>13</v>
      </c>
    </row>
    <row r="11" spans="2:14" ht="14.4" x14ac:dyDescent="0.3">
      <c r="B11" s="10">
        <v>14446</v>
      </c>
      <c r="C11" s="12" t="s">
        <v>55</v>
      </c>
      <c r="D11" s="13" t="s">
        <v>12</v>
      </c>
      <c r="E11" s="10">
        <v>17</v>
      </c>
      <c r="F11" s="10">
        <v>21</v>
      </c>
      <c r="G11" s="14">
        <f>Tabela13581161017[[#This Row],[Nota Individual]]*$E$3+Tabela13581161017[[#This Row],[Nota do Time]]*$F$3</f>
        <v>18.600000000000001</v>
      </c>
      <c r="H11" s="15">
        <f>Tabela13581161017[[#This Row],[TOTAL Aluno ]]/$G$3</f>
        <v>0.77500000000000002</v>
      </c>
      <c r="I11" s="17">
        <f>Tabela13581161017[[#This Row],[%TOTAL]]*$I$3</f>
        <v>3.875</v>
      </c>
      <c r="J11" s="10" t="s">
        <v>19</v>
      </c>
      <c r="M11" s="2">
        <v>200612201</v>
      </c>
      <c r="N11" s="2">
        <v>19</v>
      </c>
    </row>
    <row r="12" spans="2:14" ht="14.4" x14ac:dyDescent="0.3">
      <c r="B12" s="10">
        <v>24611</v>
      </c>
      <c r="C12" s="12" t="s">
        <v>24</v>
      </c>
      <c r="D12" s="13" t="s">
        <v>12</v>
      </c>
      <c r="E12" s="10">
        <v>20</v>
      </c>
      <c r="F12" s="10">
        <v>21</v>
      </c>
      <c r="G12" s="14">
        <f>Tabela13581161017[[#This Row],[Nota Individual]]*$E$3+Tabela13581161017[[#This Row],[Nota do Time]]*$F$3</f>
        <v>20.399999999999999</v>
      </c>
      <c r="H12" s="15">
        <f>Tabela13581161017[[#This Row],[TOTAL Aluno ]]/$G$3</f>
        <v>0.85</v>
      </c>
      <c r="I12" s="16">
        <f>Tabela13581161017[[#This Row],[%TOTAL]]*$I$3</f>
        <v>4.25</v>
      </c>
      <c r="J12" s="10" t="s">
        <v>19</v>
      </c>
      <c r="M12" s="2">
        <v>202909211</v>
      </c>
      <c r="N12" s="2">
        <v>17</v>
      </c>
    </row>
    <row r="13" spans="2:14" ht="14.4" x14ac:dyDescent="0.3">
      <c r="B13" s="10">
        <v>24412</v>
      </c>
      <c r="C13" s="12" t="s">
        <v>44</v>
      </c>
      <c r="D13" s="13" t="s">
        <v>12</v>
      </c>
      <c r="E13" s="10">
        <v>24</v>
      </c>
      <c r="F13" s="10">
        <v>21</v>
      </c>
      <c r="G13" s="14">
        <f>Tabela13581161017[[#This Row],[Nota Individual]]*$E$3+Tabela13581161017[[#This Row],[Nota do Time]]*$F$3</f>
        <v>22.799999999999997</v>
      </c>
      <c r="H13" s="15">
        <f>Tabela13581161017[[#This Row],[TOTAL Aluno ]]/$G$3</f>
        <v>0.94999999999999984</v>
      </c>
      <c r="I13" s="17">
        <f>Tabela13581161017[[#This Row],[%TOTAL]]*$I$3</f>
        <v>4.7499999999999991</v>
      </c>
      <c r="J13" s="10" t="s">
        <v>19</v>
      </c>
      <c r="M13" s="2">
        <v>202552201</v>
      </c>
      <c r="N13" s="2">
        <v>19</v>
      </c>
    </row>
    <row r="14" spans="2:14" ht="14.4" x14ac:dyDescent="0.3">
      <c r="B14" s="10">
        <v>21862</v>
      </c>
      <c r="C14" s="12" t="s">
        <v>45</v>
      </c>
      <c r="D14" s="13" t="s">
        <v>12</v>
      </c>
      <c r="E14" s="10">
        <v>18</v>
      </c>
      <c r="F14" s="10">
        <v>21</v>
      </c>
      <c r="G14" s="14">
        <f>Tabela13581161017[[#This Row],[Nota Individual]]*$E$3+Tabela13581161017[[#This Row],[Nota do Time]]*$F$3</f>
        <v>19.2</v>
      </c>
      <c r="H14" s="15">
        <f>Tabela13581161017[[#This Row],[TOTAL Aluno ]]/$G$3</f>
        <v>0.79999999999999993</v>
      </c>
      <c r="I14" s="16">
        <f>Tabela13581161017[[#This Row],[%TOTAL]]*$I$3</f>
        <v>3.9999999999999996</v>
      </c>
      <c r="J14" s="10" t="s">
        <v>19</v>
      </c>
      <c r="M14" s="2">
        <v>200893192</v>
      </c>
      <c r="N14" s="2">
        <v>20</v>
      </c>
    </row>
    <row r="15" spans="2:14" ht="14.4" x14ac:dyDescent="0.3">
      <c r="B15" s="10">
        <v>18535</v>
      </c>
      <c r="C15" s="12" t="s">
        <v>51</v>
      </c>
      <c r="D15" s="13" t="s">
        <v>10</v>
      </c>
      <c r="E15" s="10">
        <v>11</v>
      </c>
      <c r="F15" s="10">
        <v>20</v>
      </c>
      <c r="G15" s="14">
        <f>Tabela13581161017[[#This Row],[Nota Individual]]*$E$3+Tabela13581161017[[#This Row],[Nota do Time]]*$F$3</f>
        <v>14.6</v>
      </c>
      <c r="H15" s="15">
        <f>Tabela13581161017[[#This Row],[TOTAL Aluno ]]/$G$3</f>
        <v>0.60833333333333328</v>
      </c>
      <c r="I15" s="17">
        <f>Tabela13581161017[[#This Row],[%TOTAL]]*$I$3</f>
        <v>3.0416666666666665</v>
      </c>
      <c r="J15" s="10" t="s">
        <v>19</v>
      </c>
      <c r="M15" s="2">
        <v>202982201</v>
      </c>
      <c r="N15" s="2">
        <v>20</v>
      </c>
    </row>
    <row r="16" spans="2:14" ht="14.4" x14ac:dyDescent="0.3">
      <c r="B16" s="10">
        <v>10374</v>
      </c>
      <c r="C16" s="12" t="s">
        <v>21</v>
      </c>
      <c r="D16" s="13" t="s">
        <v>10</v>
      </c>
      <c r="E16" s="10">
        <v>18</v>
      </c>
      <c r="F16" s="10">
        <v>20</v>
      </c>
      <c r="G16" s="14">
        <f>Tabela13581161017[[#This Row],[Nota Individual]]*$E$3+Tabela13581161017[[#This Row],[Nota do Time]]*$F$3</f>
        <v>18.799999999999997</v>
      </c>
      <c r="H16" s="15">
        <f>Tabela13581161017[[#This Row],[TOTAL Aluno ]]/$G$3</f>
        <v>0.78333333333333321</v>
      </c>
      <c r="I16" s="17">
        <f>Tabela13581161017[[#This Row],[%TOTAL]]*$I$3</f>
        <v>3.9166666666666661</v>
      </c>
      <c r="J16" s="10" t="s">
        <v>19</v>
      </c>
      <c r="M16" s="2">
        <v>205368211</v>
      </c>
      <c r="N16" s="2">
        <v>14</v>
      </c>
    </row>
    <row r="17" spans="2:14" ht="14.4" x14ac:dyDescent="0.3">
      <c r="B17" s="10">
        <v>11597</v>
      </c>
      <c r="C17" s="12" t="s">
        <v>34</v>
      </c>
      <c r="D17" s="13" t="s">
        <v>10</v>
      </c>
      <c r="E17" s="10">
        <v>14</v>
      </c>
      <c r="F17" s="10">
        <v>20</v>
      </c>
      <c r="G17" s="14">
        <f>Tabela13581161017[[#This Row],[Nota Individual]]*$E$3+Tabela13581161017[[#This Row],[Nota do Time]]*$F$3</f>
        <v>16.399999999999999</v>
      </c>
      <c r="H17" s="15">
        <f>Tabela13581161017[[#This Row],[TOTAL Aluno ]]/$G$3</f>
        <v>0.68333333333333324</v>
      </c>
      <c r="I17" s="17">
        <f>Tabela13581161017[[#This Row],[%TOTAL]]*$I$3</f>
        <v>3.4166666666666661</v>
      </c>
      <c r="J17" s="10" t="s">
        <v>19</v>
      </c>
      <c r="M17" s="2">
        <v>201548211</v>
      </c>
      <c r="N17" s="2">
        <v>10</v>
      </c>
    </row>
    <row r="18" spans="2:14" ht="14.4" x14ac:dyDescent="0.3">
      <c r="B18" s="10">
        <v>13615</v>
      </c>
      <c r="C18" s="12" t="s">
        <v>54</v>
      </c>
      <c r="D18" s="13" t="s">
        <v>11</v>
      </c>
      <c r="E18" s="10">
        <v>21</v>
      </c>
      <c r="F18" s="10">
        <v>24</v>
      </c>
      <c r="G18" s="14">
        <f>Tabela13581161017[[#This Row],[Nota Individual]]*$E$3+Tabela13581161017[[#This Row],[Nota do Time]]*$F$3</f>
        <v>22.200000000000003</v>
      </c>
      <c r="H18" s="15">
        <f>Tabela13581161017[[#This Row],[TOTAL Aluno ]]/$G$3</f>
        <v>0.92500000000000016</v>
      </c>
      <c r="I18" s="16">
        <f>Tabela13581161017[[#This Row],[%TOTAL]]*$I$3</f>
        <v>4.6250000000000009</v>
      </c>
      <c r="J18" s="10" t="s">
        <v>19</v>
      </c>
      <c r="M18" s="2">
        <v>200997211</v>
      </c>
      <c r="N18" s="2">
        <v>18</v>
      </c>
    </row>
    <row r="19" spans="2:14" ht="14.4" x14ac:dyDescent="0.3">
      <c r="B19" s="10">
        <v>15195</v>
      </c>
      <c r="C19" s="12" t="s">
        <v>25</v>
      </c>
      <c r="D19" s="13" t="s">
        <v>11</v>
      </c>
      <c r="E19" s="10">
        <v>17</v>
      </c>
      <c r="F19" s="10">
        <v>24</v>
      </c>
      <c r="G19" s="14">
        <f>Tabela13581161017[[#This Row],[Nota Individual]]*$E$3+Tabela13581161017[[#This Row],[Nota do Time]]*$F$3</f>
        <v>19.8</v>
      </c>
      <c r="H19" s="15">
        <f>Tabela13581161017[[#This Row],[TOTAL Aluno ]]/$G$3</f>
        <v>0.82500000000000007</v>
      </c>
      <c r="I19" s="17">
        <f>Tabela13581161017[[#This Row],[%TOTAL]]*$I$3</f>
        <v>4.125</v>
      </c>
      <c r="J19" s="10" t="s">
        <v>19</v>
      </c>
      <c r="M19" s="2">
        <v>200325192</v>
      </c>
      <c r="N19" s="2">
        <v>22</v>
      </c>
    </row>
    <row r="20" spans="2:14" ht="14.4" x14ac:dyDescent="0.3">
      <c r="B20" s="10">
        <v>21091</v>
      </c>
      <c r="C20" s="12" t="s">
        <v>29</v>
      </c>
      <c r="D20" s="13" t="s">
        <v>11</v>
      </c>
      <c r="E20" s="10">
        <v>10</v>
      </c>
      <c r="F20" s="10">
        <v>24</v>
      </c>
      <c r="G20" s="14">
        <f>Tabela13581161017[[#This Row],[Nota Individual]]*$E$3+Tabela13581161017[[#This Row],[Nota do Time]]*$F$3</f>
        <v>15.600000000000001</v>
      </c>
      <c r="H20" s="15">
        <f>Tabela13581161017[[#This Row],[TOTAL Aluno ]]/$G$3</f>
        <v>0.65</v>
      </c>
      <c r="I20" s="17">
        <f>Tabela13581161017[[#This Row],[%TOTAL]]*$I$3</f>
        <v>3.25</v>
      </c>
      <c r="J20" s="10" t="s">
        <v>19</v>
      </c>
      <c r="M20" s="2">
        <v>200050192</v>
      </c>
      <c r="N20" s="2">
        <v>18</v>
      </c>
    </row>
    <row r="21" spans="2:14" ht="14.4" x14ac:dyDescent="0.3">
      <c r="B21" s="10">
        <v>18331</v>
      </c>
      <c r="C21" s="12" t="s">
        <v>32</v>
      </c>
      <c r="D21" s="13" t="s">
        <v>11</v>
      </c>
      <c r="E21" s="10">
        <v>24</v>
      </c>
      <c r="F21" s="10">
        <v>24</v>
      </c>
      <c r="G21" s="14">
        <f>Tabela13581161017[[#This Row],[Nota Individual]]*$E$3+Tabela13581161017[[#This Row],[Nota do Time]]*$F$3</f>
        <v>24</v>
      </c>
      <c r="H21" s="15">
        <f>Tabela13581161017[[#This Row],[TOTAL Aluno ]]/$G$3</f>
        <v>1</v>
      </c>
      <c r="I21" s="16">
        <f>Tabela13581161017[[#This Row],[%TOTAL]]*$I$3</f>
        <v>5</v>
      </c>
      <c r="J21" s="10" t="s">
        <v>19</v>
      </c>
      <c r="M21" s="2">
        <v>202404211</v>
      </c>
      <c r="N21" s="2">
        <v>10</v>
      </c>
    </row>
    <row r="22" spans="2:14" ht="14.4" x14ac:dyDescent="0.3">
      <c r="B22" s="10">
        <v>13414</v>
      </c>
      <c r="C22" s="12" t="s">
        <v>47</v>
      </c>
      <c r="D22" s="13" t="s">
        <v>11</v>
      </c>
      <c r="E22" s="10">
        <v>22</v>
      </c>
      <c r="F22" s="10">
        <v>24</v>
      </c>
      <c r="G22" s="14">
        <f>Tabela13581161017[[#This Row],[Nota Individual]]*$E$3+Tabela13581161017[[#This Row],[Nota do Time]]*$F$3</f>
        <v>22.8</v>
      </c>
      <c r="H22" s="15">
        <f>Tabela13581161017[[#This Row],[TOTAL Aluno ]]/$G$3</f>
        <v>0.95000000000000007</v>
      </c>
      <c r="I22" s="17">
        <f>Tabela13581161017[[#This Row],[%TOTAL]]*$I$3</f>
        <v>4.75</v>
      </c>
      <c r="J22" s="10" t="s">
        <v>19</v>
      </c>
      <c r="M22" s="2">
        <v>203882201</v>
      </c>
      <c r="N22" s="2">
        <v>14</v>
      </c>
    </row>
    <row r="23" spans="2:14" ht="14.4" x14ac:dyDescent="0.3">
      <c r="B23" s="10">
        <v>20145</v>
      </c>
      <c r="C23" s="12" t="s">
        <v>49</v>
      </c>
      <c r="D23" s="13" t="s">
        <v>11</v>
      </c>
      <c r="E23" s="10">
        <v>22</v>
      </c>
      <c r="F23" s="10">
        <v>24</v>
      </c>
      <c r="G23" s="14">
        <f>Tabela13581161017[[#This Row],[Nota Individual]]*$E$3+Tabela13581161017[[#This Row],[Nota do Time]]*$F$3</f>
        <v>22.8</v>
      </c>
      <c r="H23" s="15">
        <f>Tabela13581161017[[#This Row],[TOTAL Aluno ]]/$G$3</f>
        <v>0.95000000000000007</v>
      </c>
      <c r="I23" s="17">
        <f>Tabela13581161017[[#This Row],[%TOTAL]]*$I$3</f>
        <v>4.75</v>
      </c>
      <c r="J23" s="10" t="s">
        <v>19</v>
      </c>
      <c r="M23" s="2">
        <v>200937192</v>
      </c>
      <c r="N23" s="2">
        <v>19</v>
      </c>
    </row>
    <row r="24" spans="2:14" ht="14.4" x14ac:dyDescent="0.3">
      <c r="B24" s="10">
        <v>22654</v>
      </c>
      <c r="C24" s="12" t="s">
        <v>20</v>
      </c>
      <c r="D24" s="13" t="s">
        <v>14</v>
      </c>
      <c r="E24" s="10">
        <v>13</v>
      </c>
      <c r="F24" s="10">
        <v>20</v>
      </c>
      <c r="G24" s="14">
        <f>Tabela13581161017[[#This Row],[Nota Individual]]*$E$3+Tabela13581161017[[#This Row],[Nota do Time]]*$F$3</f>
        <v>15.8</v>
      </c>
      <c r="H24" s="15">
        <f>Tabela13581161017[[#This Row],[TOTAL Aluno ]]/$G$3</f>
        <v>0.65833333333333333</v>
      </c>
      <c r="I24" s="16">
        <f>Tabela13581161017[[#This Row],[%TOTAL]]*$I$3</f>
        <v>3.2916666666666665</v>
      </c>
      <c r="J24" s="10" t="s">
        <v>19</v>
      </c>
      <c r="M24" s="2">
        <v>202593211</v>
      </c>
      <c r="N24" s="2">
        <v>24</v>
      </c>
    </row>
    <row r="25" spans="2:14" ht="14.4" x14ac:dyDescent="0.3">
      <c r="B25" s="10">
        <v>14611</v>
      </c>
      <c r="C25" s="12" t="s">
        <v>30</v>
      </c>
      <c r="D25" s="13" t="s">
        <v>14</v>
      </c>
      <c r="E25" s="10">
        <v>18</v>
      </c>
      <c r="F25" s="10">
        <v>20</v>
      </c>
      <c r="G25" s="14">
        <f>Tabela13581161017[[#This Row],[Nota Individual]]*$E$3+Tabela13581161017[[#This Row],[Nota do Time]]*$F$3</f>
        <v>18.799999999999997</v>
      </c>
      <c r="H25" s="15">
        <f>Tabela13581161017[[#This Row],[TOTAL Aluno ]]/$G$3</f>
        <v>0.78333333333333321</v>
      </c>
      <c r="I25" s="16">
        <f>Tabela13581161017[[#This Row],[%TOTAL]]*$I$3</f>
        <v>3.9166666666666661</v>
      </c>
      <c r="J25" s="10" t="s">
        <v>19</v>
      </c>
      <c r="M25" s="2">
        <v>201573211</v>
      </c>
      <c r="N25" s="2">
        <v>12</v>
      </c>
    </row>
    <row r="26" spans="2:14" ht="14.4" x14ac:dyDescent="0.3">
      <c r="B26" s="10">
        <v>15297</v>
      </c>
      <c r="C26" s="12" t="s">
        <v>42</v>
      </c>
      <c r="D26" s="13" t="s">
        <v>14</v>
      </c>
      <c r="E26" s="10">
        <v>15</v>
      </c>
      <c r="F26" s="10">
        <v>20</v>
      </c>
      <c r="G26" s="14">
        <f>Tabela13581161017[[#This Row],[Nota Individual]]*$E$3+Tabela13581161017[[#This Row],[Nota do Time]]*$F$3</f>
        <v>17</v>
      </c>
      <c r="H26" s="15">
        <f>Tabela13581161017[[#This Row],[TOTAL Aluno ]]/$G$3</f>
        <v>0.70833333333333337</v>
      </c>
      <c r="I26" s="16">
        <f>Tabela13581161017[[#This Row],[%TOTAL]]*$I$3</f>
        <v>3.541666666666667</v>
      </c>
      <c r="J26" s="10" t="s">
        <v>19</v>
      </c>
      <c r="M26" s="2">
        <v>201305211</v>
      </c>
      <c r="N26" s="2">
        <v>22</v>
      </c>
    </row>
    <row r="27" spans="2:14" ht="14.4" x14ac:dyDescent="0.3">
      <c r="B27" s="10">
        <v>14850</v>
      </c>
      <c r="C27" s="12" t="s">
        <v>50</v>
      </c>
      <c r="D27" s="13" t="s">
        <v>14</v>
      </c>
      <c r="E27" s="10">
        <v>19</v>
      </c>
      <c r="F27" s="10">
        <v>20</v>
      </c>
      <c r="G27" s="14">
        <f>Tabela13581161017[[#This Row],[Nota Individual]]*$E$3+Tabela13581161017[[#This Row],[Nota do Time]]*$F$3</f>
        <v>19.399999999999999</v>
      </c>
      <c r="H27" s="15">
        <f>Tabela13581161017[[#This Row],[TOTAL Aluno ]]/$G$3</f>
        <v>0.80833333333333324</v>
      </c>
      <c r="I27" s="17">
        <f>Tabela13581161017[[#This Row],[%TOTAL]]*$I$3</f>
        <v>4.0416666666666661</v>
      </c>
      <c r="J27" s="10" t="s">
        <v>19</v>
      </c>
      <c r="M27" s="2">
        <v>202253202</v>
      </c>
      <c r="N27" s="2">
        <v>24</v>
      </c>
    </row>
    <row r="28" spans="2:14" ht="14.4" x14ac:dyDescent="0.3">
      <c r="B28" s="10">
        <v>13047</v>
      </c>
      <c r="C28" s="12" t="s">
        <v>58</v>
      </c>
      <c r="D28" s="13" t="s">
        <v>15</v>
      </c>
      <c r="E28" s="10">
        <v>18</v>
      </c>
      <c r="F28" s="10">
        <v>21</v>
      </c>
      <c r="G28" s="14">
        <f>Tabela13581161017[[#This Row],[Nota Individual]]*$E$3+Tabela13581161017[[#This Row],[Nota do Time]]*$F$3</f>
        <v>19.2</v>
      </c>
      <c r="H28" s="15">
        <f>Tabela13581161017[[#This Row],[TOTAL Aluno ]]/$G$3</f>
        <v>0.79999999999999993</v>
      </c>
      <c r="I28" s="17">
        <f>Tabela13581161017[[#This Row],[%TOTAL]]*$I$3</f>
        <v>3.9999999999999996</v>
      </c>
      <c r="J28" s="10" t="s">
        <v>19</v>
      </c>
      <c r="M28" s="2">
        <v>201070192</v>
      </c>
      <c r="N28" s="2">
        <v>17</v>
      </c>
    </row>
    <row r="29" spans="2:14" ht="14.4" x14ac:dyDescent="0.3">
      <c r="B29" s="10">
        <v>17997</v>
      </c>
      <c r="C29" s="12" t="s">
        <v>23</v>
      </c>
      <c r="D29" s="13" t="s">
        <v>15</v>
      </c>
      <c r="E29" s="10">
        <v>20</v>
      </c>
      <c r="F29" s="10">
        <v>21</v>
      </c>
      <c r="G29" s="14">
        <f>Tabela13581161017[[#This Row],[Nota Individual]]*$E$3+Tabela13581161017[[#This Row],[Nota do Time]]*$F$3</f>
        <v>20.399999999999999</v>
      </c>
      <c r="H29" s="15">
        <f>Tabela13581161017[[#This Row],[TOTAL Aluno ]]/$G$3</f>
        <v>0.85</v>
      </c>
      <c r="I29" s="17">
        <f>Tabela13581161017[[#This Row],[%TOTAL]]*$I$3</f>
        <v>4.25</v>
      </c>
      <c r="J29" s="10" t="s">
        <v>19</v>
      </c>
      <c r="M29" s="2">
        <v>205408211</v>
      </c>
      <c r="N29" s="2">
        <v>18</v>
      </c>
    </row>
    <row r="30" spans="2:14" ht="14.4" x14ac:dyDescent="0.3">
      <c r="B30" s="10">
        <v>16953</v>
      </c>
      <c r="C30" s="12" t="s">
        <v>27</v>
      </c>
      <c r="D30" s="13" t="s">
        <v>15</v>
      </c>
      <c r="E30" s="10">
        <v>19</v>
      </c>
      <c r="F30" s="10">
        <v>21</v>
      </c>
      <c r="G30" s="14">
        <f>Tabela13581161017[[#This Row],[Nota Individual]]*$E$3+Tabela13581161017[[#This Row],[Nota do Time]]*$F$3</f>
        <v>19.8</v>
      </c>
      <c r="H30" s="15">
        <f>Tabela13581161017[[#This Row],[TOTAL Aluno ]]/$G$3</f>
        <v>0.82500000000000007</v>
      </c>
      <c r="I30" s="16">
        <f>Tabela13581161017[[#This Row],[%TOTAL]]*$I$3</f>
        <v>4.125</v>
      </c>
      <c r="J30" s="10" t="s">
        <v>19</v>
      </c>
      <c r="M30" s="2">
        <v>200399182</v>
      </c>
      <c r="N30" s="2">
        <v>18</v>
      </c>
    </row>
    <row r="31" spans="2:14" ht="14.4" x14ac:dyDescent="0.3">
      <c r="B31" s="10">
        <v>13997</v>
      </c>
      <c r="C31" s="12" t="s">
        <v>31</v>
      </c>
      <c r="D31" s="13" t="s">
        <v>15</v>
      </c>
      <c r="E31" s="10">
        <v>14</v>
      </c>
      <c r="F31" s="10">
        <v>21</v>
      </c>
      <c r="G31" s="14">
        <f>Tabela13581161017[[#This Row],[Nota Individual]]*$E$3+Tabela13581161017[[#This Row],[Nota do Time]]*$F$3</f>
        <v>16.8</v>
      </c>
      <c r="H31" s="15">
        <f>Tabela13581161017[[#This Row],[TOTAL Aluno ]]/$G$3</f>
        <v>0.70000000000000007</v>
      </c>
      <c r="I31" s="17">
        <f>Tabela13581161017[[#This Row],[%TOTAL]]*$I$3</f>
        <v>3.5000000000000004</v>
      </c>
      <c r="J31" s="10" t="s">
        <v>19</v>
      </c>
      <c r="M31" s="2">
        <v>200324192</v>
      </c>
      <c r="N31" s="2">
        <v>18</v>
      </c>
    </row>
    <row r="32" spans="2:14" ht="14.4" x14ac:dyDescent="0.3">
      <c r="B32" s="10">
        <v>11659</v>
      </c>
      <c r="C32" s="12" t="s">
        <v>36</v>
      </c>
      <c r="D32" s="13" t="s">
        <v>15</v>
      </c>
      <c r="E32" s="10">
        <v>21</v>
      </c>
      <c r="F32" s="10">
        <v>21</v>
      </c>
      <c r="G32" s="14">
        <f>Tabela13581161017[[#This Row],[Nota Individual]]*$E$3+Tabela13581161017[[#This Row],[Nota do Time]]*$F$3</f>
        <v>21</v>
      </c>
      <c r="H32" s="15">
        <f>Tabela13581161017[[#This Row],[TOTAL Aluno ]]/$G$3</f>
        <v>0.875</v>
      </c>
      <c r="I32" s="16">
        <f>Tabela13581161017[[#This Row],[%TOTAL]]*$I$3</f>
        <v>4.375</v>
      </c>
      <c r="J32" s="10" t="s">
        <v>19</v>
      </c>
      <c r="M32" s="2">
        <v>203246201</v>
      </c>
      <c r="N32" s="2">
        <v>15</v>
      </c>
    </row>
    <row r="33" spans="2:14" ht="14.4" x14ac:dyDescent="0.3">
      <c r="B33" s="10">
        <v>24493</v>
      </c>
      <c r="C33" s="12" t="s">
        <v>46</v>
      </c>
      <c r="D33" s="13" t="s">
        <v>15</v>
      </c>
      <c r="E33" s="10">
        <v>22</v>
      </c>
      <c r="F33" s="10">
        <v>21</v>
      </c>
      <c r="G33" s="14">
        <f>Tabela13581161017[[#This Row],[Nota Individual]]*$E$3+Tabela13581161017[[#This Row],[Nota do Time]]*$F$3</f>
        <v>21.6</v>
      </c>
      <c r="H33" s="15">
        <f>Tabela13581161017[[#This Row],[TOTAL Aluno ]]/$G$3</f>
        <v>0.9</v>
      </c>
      <c r="I33" s="17">
        <f>Tabela13581161017[[#This Row],[%TOTAL]]*$I$3</f>
        <v>4.5</v>
      </c>
      <c r="J33" s="10" t="s">
        <v>19</v>
      </c>
      <c r="M33" s="2">
        <v>202868211</v>
      </c>
      <c r="N33" s="2">
        <v>17</v>
      </c>
    </row>
    <row r="34" spans="2:14" ht="14.4" x14ac:dyDescent="0.3">
      <c r="B34" s="10">
        <v>20575</v>
      </c>
      <c r="C34" s="12" t="s">
        <v>59</v>
      </c>
      <c r="D34" s="13" t="s">
        <v>13</v>
      </c>
      <c r="E34" s="10">
        <v>18</v>
      </c>
      <c r="F34" s="10">
        <v>20</v>
      </c>
      <c r="G34" s="14">
        <f>Tabela13581161017[[#This Row],[Nota Individual]]*$E$3+Tabela13581161017[[#This Row],[Nota do Time]]*$F$3</f>
        <v>18.799999999999997</v>
      </c>
      <c r="H34" s="15">
        <f>Tabela13581161017[[#This Row],[TOTAL Aluno ]]/$G$3</f>
        <v>0.78333333333333321</v>
      </c>
      <c r="I34" s="16">
        <f>Tabela13581161017[[#This Row],[%TOTAL]]*$I$3</f>
        <v>3.9166666666666661</v>
      </c>
      <c r="J34" s="10" t="s">
        <v>19</v>
      </c>
      <c r="M34" s="2">
        <v>201311212</v>
      </c>
      <c r="N34" s="2">
        <v>24</v>
      </c>
    </row>
    <row r="35" spans="2:14" ht="14.4" x14ac:dyDescent="0.3">
      <c r="B35" s="10">
        <v>13618</v>
      </c>
      <c r="C35" s="12" t="s">
        <v>22</v>
      </c>
      <c r="D35" s="13" t="s">
        <v>13</v>
      </c>
      <c r="E35" s="10">
        <v>9</v>
      </c>
      <c r="F35" s="10">
        <v>20</v>
      </c>
      <c r="G35" s="14">
        <f>Tabela13581161017[[#This Row],[Nota Individual]]*$E$3+Tabela13581161017[[#This Row],[Nota do Time]]*$F$3</f>
        <v>13.399999999999999</v>
      </c>
      <c r="H35" s="15">
        <f>Tabela13581161017[[#This Row],[TOTAL Aluno ]]/$G$3</f>
        <v>0.55833333333333324</v>
      </c>
      <c r="I35" s="16">
        <f>Tabela13581161017[[#This Row],[%TOTAL]]*$I$3</f>
        <v>2.7916666666666661</v>
      </c>
      <c r="J35" s="10" t="s">
        <v>19</v>
      </c>
      <c r="M35" s="2">
        <v>200534192</v>
      </c>
      <c r="N35" s="2">
        <v>21</v>
      </c>
    </row>
    <row r="36" spans="2:14" ht="14.4" x14ac:dyDescent="0.3">
      <c r="B36" s="10">
        <v>12999</v>
      </c>
      <c r="C36" s="12" t="s">
        <v>26</v>
      </c>
      <c r="D36" s="13" t="s">
        <v>13</v>
      </c>
      <c r="E36" s="10">
        <v>19</v>
      </c>
      <c r="F36" s="10">
        <v>20</v>
      </c>
      <c r="G36" s="14">
        <f>Tabela13581161017[[#This Row],[Nota Individual]]*$E$3+Tabela13581161017[[#This Row],[Nota do Time]]*$F$3</f>
        <v>19.399999999999999</v>
      </c>
      <c r="H36" s="15">
        <f>Tabela13581161017[[#This Row],[TOTAL Aluno ]]/$G$3</f>
        <v>0.80833333333333324</v>
      </c>
      <c r="I36" s="17">
        <f>Tabela13581161017[[#This Row],[%TOTAL]]*$I$3</f>
        <v>4.0416666666666661</v>
      </c>
      <c r="J36" s="10" t="s">
        <v>19</v>
      </c>
      <c r="M36" s="2">
        <v>203656201</v>
      </c>
      <c r="N36" s="2">
        <v>15</v>
      </c>
    </row>
    <row r="37" spans="2:14" ht="14.4" x14ac:dyDescent="0.3">
      <c r="B37" s="10">
        <v>18574</v>
      </c>
      <c r="C37" s="12" t="s">
        <v>40</v>
      </c>
      <c r="D37" s="13" t="s">
        <v>13</v>
      </c>
      <c r="E37" s="10">
        <v>18</v>
      </c>
      <c r="F37" s="10">
        <v>20</v>
      </c>
      <c r="G37" s="14">
        <f>Tabela13581161017[[#This Row],[Nota Individual]]*$E$3+Tabela13581161017[[#This Row],[Nota do Time]]*$F$3</f>
        <v>18.799999999999997</v>
      </c>
      <c r="H37" s="15">
        <f>Tabela13581161017[[#This Row],[TOTAL Aluno ]]/$G$3</f>
        <v>0.78333333333333321</v>
      </c>
      <c r="I37" s="16">
        <f>Tabela13581161017[[#This Row],[%TOTAL]]*$I$3</f>
        <v>3.9166666666666661</v>
      </c>
      <c r="J37" s="10" t="s">
        <v>19</v>
      </c>
      <c r="M37" s="2">
        <v>203182211</v>
      </c>
      <c r="N37" s="2">
        <v>20</v>
      </c>
    </row>
    <row r="38" spans="2:14" ht="14.4" x14ac:dyDescent="0.3">
      <c r="B38" s="10">
        <v>18632</v>
      </c>
      <c r="C38" s="12" t="s">
        <v>43</v>
      </c>
      <c r="D38" s="13" t="s">
        <v>13</v>
      </c>
      <c r="E38" s="10">
        <v>20</v>
      </c>
      <c r="F38" s="10">
        <v>20</v>
      </c>
      <c r="G38" s="14">
        <f>Tabela13581161017[[#This Row],[Nota Individual]]*$E$3+Tabela13581161017[[#This Row],[Nota do Time]]*$F$3</f>
        <v>20</v>
      </c>
      <c r="H38" s="15">
        <f>Tabela13581161017[[#This Row],[TOTAL Aluno ]]/$G$3</f>
        <v>0.83333333333333337</v>
      </c>
      <c r="I38" s="17">
        <f>Tabela13581161017[[#This Row],[%TOTAL]]*$I$3</f>
        <v>4.166666666666667</v>
      </c>
      <c r="J38" s="10" t="s">
        <v>19</v>
      </c>
      <c r="M38" s="2">
        <v>200323192</v>
      </c>
      <c r="N38" s="2">
        <v>18</v>
      </c>
    </row>
    <row r="39" spans="2:14" ht="14.4" x14ac:dyDescent="0.3">
      <c r="B39" s="10">
        <v>17443</v>
      </c>
      <c r="C39" s="12" t="s">
        <v>53</v>
      </c>
      <c r="D39" s="13" t="s">
        <v>16</v>
      </c>
      <c r="E39" s="10">
        <v>17</v>
      </c>
      <c r="F39" s="10">
        <v>24</v>
      </c>
      <c r="G39" s="14">
        <f>Tabela13581161017[[#This Row],[Nota Individual]]*$E$3+Tabela13581161017[[#This Row],[Nota do Time]]*$F$3</f>
        <v>19.8</v>
      </c>
      <c r="H39" s="15">
        <f>Tabela13581161017[[#This Row],[TOTAL Aluno ]]/$G$3</f>
        <v>0.82500000000000007</v>
      </c>
      <c r="I39" s="17">
        <f>Tabela13581161017[[#This Row],[%TOTAL]]*$I$3</f>
        <v>4.125</v>
      </c>
      <c r="J39" s="10" t="s">
        <v>19</v>
      </c>
      <c r="M39" s="2">
        <v>201965201</v>
      </c>
      <c r="N39" s="2">
        <v>11</v>
      </c>
    </row>
    <row r="40" spans="2:14" ht="14.4" x14ac:dyDescent="0.3">
      <c r="B40" s="10">
        <v>17668</v>
      </c>
      <c r="C40" s="12" t="s">
        <v>56</v>
      </c>
      <c r="D40" s="13" t="s">
        <v>16</v>
      </c>
      <c r="E40" s="10">
        <v>18</v>
      </c>
      <c r="F40" s="10">
        <v>24</v>
      </c>
      <c r="G40" s="14">
        <f>Tabela13581161017[[#This Row],[Nota Individual]]*$E$3+Tabela13581161017[[#This Row],[Nota do Time]]*$F$3</f>
        <v>20.399999999999999</v>
      </c>
      <c r="H40" s="15">
        <f>Tabela13581161017[[#This Row],[TOTAL Aluno ]]/$G$3</f>
        <v>0.85</v>
      </c>
      <c r="I40" s="17">
        <f>Tabela13581161017[[#This Row],[%TOTAL]]*$I$3</f>
        <v>4.25</v>
      </c>
      <c r="J40" s="10" t="s">
        <v>19</v>
      </c>
      <c r="M40" s="2">
        <v>200371211</v>
      </c>
      <c r="N40" s="2">
        <v>24</v>
      </c>
    </row>
    <row r="41" spans="2:14" ht="14.4" x14ac:dyDescent="0.3">
      <c r="B41" s="10">
        <v>22227</v>
      </c>
      <c r="C41" s="12" t="s">
        <v>35</v>
      </c>
      <c r="D41" s="13" t="s">
        <v>16</v>
      </c>
      <c r="E41" s="10">
        <v>24</v>
      </c>
      <c r="F41" s="10">
        <v>24</v>
      </c>
      <c r="G41" s="14">
        <f>Tabela13581161017[[#This Row],[Nota Individual]]*$E$3+Tabela13581161017[[#This Row],[Nota do Time]]*$F$3</f>
        <v>24</v>
      </c>
      <c r="H41" s="15">
        <f>Tabela13581161017[[#This Row],[TOTAL Aluno ]]/$G$3</f>
        <v>1</v>
      </c>
      <c r="I41" s="16">
        <f>Tabela13581161017[[#This Row],[%TOTAL]]*$I$3</f>
        <v>5</v>
      </c>
      <c r="J41" s="10" t="s">
        <v>19</v>
      </c>
      <c r="M41" s="2">
        <v>201664212</v>
      </c>
      <c r="N41" s="2">
        <v>21</v>
      </c>
    </row>
    <row r="42" spans="2:14" ht="14.4" x14ac:dyDescent="0.3">
      <c r="B42" s="10">
        <v>16688</v>
      </c>
      <c r="C42" s="12" t="s">
        <v>38</v>
      </c>
      <c r="D42" s="13" t="s">
        <v>16</v>
      </c>
      <c r="E42" s="10">
        <v>10</v>
      </c>
      <c r="F42" s="10">
        <v>24</v>
      </c>
      <c r="G42" s="14">
        <f>Tabela13581161017[[#This Row],[Nota Individual]]*$E$3+Tabela13581161017[[#This Row],[Nota do Time]]*$F$3</f>
        <v>15.600000000000001</v>
      </c>
      <c r="H42" s="15">
        <f>Tabela13581161017[[#This Row],[TOTAL Aluno ]]/$G$3</f>
        <v>0.65</v>
      </c>
      <c r="I42" s="17">
        <f>Tabela13581161017[[#This Row],[%TOTAL]]*$I$3</f>
        <v>3.25</v>
      </c>
      <c r="J42" s="10" t="s">
        <v>19</v>
      </c>
      <c r="M42" s="2">
        <v>200823192</v>
      </c>
      <c r="N42" s="2">
        <v>18</v>
      </c>
    </row>
    <row r="43" spans="2:14" ht="14.4" x14ac:dyDescent="0.3">
      <c r="B43" s="10">
        <v>17376</v>
      </c>
      <c r="C43" s="12" t="s">
        <v>39</v>
      </c>
      <c r="D43" s="13" t="s">
        <v>16</v>
      </c>
      <c r="E43" s="10">
        <v>24</v>
      </c>
      <c r="F43" s="10">
        <v>24</v>
      </c>
      <c r="G43" s="14">
        <f>Tabela13581161017[[#This Row],[Nota Individual]]*$E$3+Tabela13581161017[[#This Row],[Nota do Time]]*$F$3</f>
        <v>24</v>
      </c>
      <c r="H43" s="15">
        <f>Tabela13581161017[[#This Row],[TOTAL Aluno ]]/$G$3</f>
        <v>1</v>
      </c>
      <c r="I43" s="16">
        <f>Tabela13581161017[[#This Row],[%TOTAL]]*$I$3</f>
        <v>5</v>
      </c>
      <c r="J43" s="10" t="s">
        <v>19</v>
      </c>
      <c r="M43" s="2">
        <v>202957201</v>
      </c>
      <c r="N43" s="2">
        <v>22</v>
      </c>
    </row>
    <row r="44" spans="2:14" ht="14.4" x14ac:dyDescent="0.3">
      <c r="B44" s="10">
        <v>10864</v>
      </c>
      <c r="C44" s="12" t="s">
        <v>28</v>
      </c>
      <c r="D44" s="13"/>
      <c r="E44" s="10">
        <v>0</v>
      </c>
      <c r="F44" s="10">
        <v>0</v>
      </c>
      <c r="G44" s="14">
        <f>Tabela13581161017[[#This Row],[Nota Individual]]*$E$3+Tabela13581161017[[#This Row],[Nota do Time]]*$F$3</f>
        <v>0</v>
      </c>
      <c r="H44" s="15">
        <f>Tabela13581161017[[#This Row],[TOTAL Aluno ]]/$G$3</f>
        <v>0</v>
      </c>
      <c r="I44" s="16">
        <f>Tabela13581161017[[#This Row],[%TOTAL]]*$I$3</f>
        <v>0</v>
      </c>
      <c r="J44" s="10" t="s">
        <v>19</v>
      </c>
      <c r="M44" s="2">
        <v>201142192</v>
      </c>
      <c r="N44" s="2">
        <v>24</v>
      </c>
    </row>
    <row r="45" spans="2:14" x14ac:dyDescent="0.25">
      <c r="B45" s="8"/>
      <c r="C45" s="9"/>
      <c r="M45" s="2">
        <v>200938192</v>
      </c>
      <c r="N45" s="2">
        <v>20</v>
      </c>
    </row>
    <row r="46" spans="2:14" x14ac:dyDescent="0.25">
      <c r="B46" s="2"/>
      <c r="C46" s="7"/>
      <c r="M46" s="2" t="s">
        <v>15</v>
      </c>
      <c r="N46" s="2">
        <v>21</v>
      </c>
    </row>
    <row r="47" spans="2:14" x14ac:dyDescent="0.25">
      <c r="M47" s="2" t="s">
        <v>12</v>
      </c>
      <c r="N47" s="2">
        <v>21</v>
      </c>
    </row>
    <row r="48" spans="2:14" x14ac:dyDescent="0.25">
      <c r="M48" s="2" t="s">
        <v>10</v>
      </c>
      <c r="N48" s="2">
        <v>20</v>
      </c>
    </row>
    <row r="49" spans="13:14" x14ac:dyDescent="0.25">
      <c r="M49" s="2" t="s">
        <v>14</v>
      </c>
      <c r="N49" s="2">
        <v>20</v>
      </c>
    </row>
    <row r="50" spans="13:14" x14ac:dyDescent="0.25">
      <c r="M50" s="2" t="s">
        <v>16</v>
      </c>
      <c r="N50" s="2">
        <v>24</v>
      </c>
    </row>
    <row r="51" spans="13:14" x14ac:dyDescent="0.25">
      <c r="M51" s="2" t="s">
        <v>13</v>
      </c>
      <c r="N51" s="2">
        <v>20</v>
      </c>
    </row>
    <row r="52" spans="13:14" x14ac:dyDescent="0.25">
      <c r="M52" s="2" t="s">
        <v>9</v>
      </c>
      <c r="N52" s="2">
        <v>18</v>
      </c>
    </row>
    <row r="53" spans="13:14" x14ac:dyDescent="0.25">
      <c r="M53" s="2" t="s">
        <v>11</v>
      </c>
      <c r="N53" s="2">
        <v>24</v>
      </c>
    </row>
  </sheetData>
  <phoneticPr fontId="3" type="noConversion"/>
  <conditionalFormatting sqref="F5:F44">
    <cfRule type="iconSet" priority="1">
      <iconSet iconSet="3TrafficLights2">
        <cfvo type="percent" val="0"/>
        <cfvo type="num" val="21"/>
        <cfvo type="num" val="24"/>
      </iconSet>
    </cfRule>
  </conditionalFormatting>
  <conditionalFormatting sqref="H5:H44">
    <cfRule type="iconSet" priority="2">
      <iconSet iconSet="3Symbols">
        <cfvo type="percent" val="0"/>
        <cfvo type="num" val="0.5"/>
        <cfvo type="num" val="0.7"/>
      </iconSet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Classificação</vt:lpstr>
      <vt:lpstr>TBL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 A dos Santos</dc:creator>
  <cp:lastModifiedBy>Erivelton Antonio dos Santos</cp:lastModifiedBy>
  <dcterms:created xsi:type="dcterms:W3CDTF">2022-08-23T23:52:12Z</dcterms:created>
  <dcterms:modified xsi:type="dcterms:W3CDTF">2024-05-17T16:37:23Z</dcterms:modified>
</cp:coreProperties>
</file>