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21_error" sheetId="1" state="visible" r:id="rId2"/>
    <sheet name="14_molecule_error" sheetId="2" state="visible" r:id="rId3"/>
    <sheet name="dipole_moment_14_molecu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<sst xmlns="http://schemas.openxmlformats.org/spreadsheetml/2006/main" count="184" uniqueCount="93">
  <si>
    <t xml:space="preserve">LDA</t>
  </si>
  <si>
    <t xml:space="preserve">LDA-SIC</t>
  </si>
  <si>
    <t xml:space="preserve">REF</t>
  </si>
  <si>
    <t xml:space="preserve">LDA-rLSIC+</t>
  </si>
  <si>
    <t xml:space="preserve">LDA-LSIC+</t>
  </si>
  <si>
    <t xml:space="preserve">LDA-LSIC</t>
  </si>
  <si>
    <t xml:space="preserve">Name</t>
  </si>
  <si>
    <t xml:space="preserve">Ha</t>
  </si>
  <si>
    <t xml:space="preserve">eV</t>
  </si>
  <si>
    <t xml:space="preserve">kcal/mol</t>
  </si>
  <si>
    <t xml:space="preserve">H</t>
  </si>
  <si>
    <t xml:space="preserve">Li</t>
  </si>
  <si>
    <t xml:space="preserve">Be</t>
  </si>
  <si>
    <t xml:space="preserve">B</t>
  </si>
  <si>
    <t xml:space="preserve">C</t>
  </si>
  <si>
    <t xml:space="preserve">N</t>
  </si>
  <si>
    <t xml:space="preserve">O</t>
  </si>
  <si>
    <t xml:space="preserve">F</t>
  </si>
  <si>
    <t xml:space="preserve">Na</t>
  </si>
  <si>
    <t xml:space="preserve">Mg</t>
  </si>
  <si>
    <t xml:space="preserve">Al</t>
  </si>
  <si>
    <t xml:space="preserve">Si</t>
  </si>
  <si>
    <t xml:space="preserve">P</t>
  </si>
  <si>
    <t xml:space="preserve">S</t>
  </si>
  <si>
    <t xml:space="preserve">Cl</t>
  </si>
  <si>
    <t xml:space="preserve">CH4</t>
  </si>
  <si>
    <t xml:space="preserve">NH3</t>
  </si>
  <si>
    <t xml:space="preserve">OH</t>
  </si>
  <si>
    <t xml:space="preserve">H2O</t>
  </si>
  <si>
    <t xml:space="preserve">HF</t>
  </si>
  <si>
    <t xml:space="preserve">SiH4</t>
  </si>
  <si>
    <t xml:space="preserve">PH2</t>
  </si>
  <si>
    <t xml:space="preserve">PH3</t>
  </si>
  <si>
    <t xml:space="preserve">HCl</t>
  </si>
  <si>
    <t xml:space="preserve">C2H2</t>
  </si>
  <si>
    <t xml:space="preserve">C2H4</t>
  </si>
  <si>
    <t xml:space="preserve">CO</t>
  </si>
  <si>
    <t xml:space="preserve">N2</t>
  </si>
  <si>
    <t xml:space="preserve">O2</t>
  </si>
  <si>
    <t xml:space="preserve">P2</t>
  </si>
  <si>
    <t xml:space="preserve">S2</t>
  </si>
  <si>
    <t xml:space="preserve">Cl2</t>
  </si>
  <si>
    <t xml:space="preserve">CS</t>
  </si>
  <si>
    <t xml:space="preserve">ClF</t>
  </si>
  <si>
    <t xml:space="preserve">SH</t>
  </si>
  <si>
    <t xml:space="preserve">PH</t>
  </si>
  <si>
    <t xml:space="preserve">Expt</t>
  </si>
  <si>
    <t xml:space="preserve">SIC</t>
  </si>
  <si>
    <t xml:space="preserve">LSIC</t>
  </si>
  <si>
    <t xml:space="preserve">LSIC+</t>
  </si>
  <si>
    <t xml:space="preserve">rLSIC+</t>
  </si>
  <si>
    <t xml:space="preserve">ME</t>
  </si>
  <si>
    <t xml:space="preserve">MAE</t>
  </si>
  <si>
    <t xml:space="preserve">PBE</t>
  </si>
  <si>
    <t xml:space="preserve">SCAN</t>
  </si>
  <si>
    <t xml:space="preserve">Ref</t>
  </si>
  <si>
    <t xml:space="preserve">PBE-SIC</t>
  </si>
  <si>
    <t xml:space="preserve">LDA-LSIC-AG</t>
  </si>
  <si>
    <t xml:space="preserve">Acridine</t>
  </si>
  <si>
    <t xml:space="preserve">7.85 – 8.15</t>
  </si>
  <si>
    <t xml:space="preserve">Anthracene</t>
  </si>
  <si>
    <t xml:space="preserve">7-40 – 7.47</t>
  </si>
  <si>
    <t xml:space="preserve">Azulene</t>
  </si>
  <si>
    <t xml:space="preserve">5.17</t>
  </si>
  <si>
    <t xml:space="preserve">4.96</t>
  </si>
  <si>
    <t xml:space="preserve">5.06</t>
  </si>
  <si>
    <t xml:space="preserve">9.55</t>
  </si>
  <si>
    <t xml:space="preserve">7.46</t>
  </si>
  <si>
    <t xml:space="preserve">7.41 – 7.47</t>
  </si>
  <si>
    <t xml:space="preserve">7.44</t>
  </si>
  <si>
    <t xml:space="preserve">-2.27</t>
  </si>
  <si>
    <t xml:space="preserve">-2.48</t>
  </si>
  <si>
    <t xml:space="preserve">-2.38</t>
  </si>
  <si>
    <t xml:space="preserve">2.11</t>
  </si>
  <si>
    <t xml:space="preserve">Benzoquionene (BQ)</t>
  </si>
  <si>
    <t xml:space="preserve">9.94 – 10.04</t>
  </si>
  <si>
    <t xml:space="preserve">Benzothiadiazole</t>
  </si>
  <si>
    <t xml:space="preserve">Benzothiazole</t>
  </si>
  <si>
    <t xml:space="preserve">Cl4-BQ</t>
  </si>
  <si>
    <t xml:space="preserve">9.85 – 9.95</t>
  </si>
  <si>
    <t xml:space="preserve">Dichlone</t>
  </si>
  <si>
    <t xml:space="preserve">9.5 – 9.69</t>
  </si>
  <si>
    <t xml:space="preserve">F4-BQ</t>
  </si>
  <si>
    <t xml:space="preserve">10.91 – 11.01</t>
  </si>
  <si>
    <t xml:space="preserve">Fluorene</t>
  </si>
  <si>
    <t xml:space="preserve">7.93 +- 0.02</t>
  </si>
  <si>
    <t xml:space="preserve">Napthalenedione</t>
  </si>
  <si>
    <t xml:space="preserve">Phenazine</t>
  </si>
  <si>
    <t xml:space="preserve">8.31 - 8.44</t>
  </si>
  <si>
    <t xml:space="preserve">Thiadiazole</t>
  </si>
  <si>
    <t xml:space="preserve">Thiophene</t>
  </si>
  <si>
    <t xml:space="preserve">8.85 – 8.90</t>
  </si>
  <si>
    <t xml:space="preserve">Molecule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</si>
</sst>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"/>
    <numFmt numFmtId="166" formatCode="0.00"/>
    <numFmt numFmtId="167" formatCode="#,##0.00"/>
  </numFmts>
  <fonts count="9">
    <font>
      <sz val="11"/>
      <color rgb="FF000000"/>
      <name val="Liberation Sans1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1"/>
      <family val="0"/>
      <charset val="1"/>
    </font>
    <font>
      <sz val="13"/>
      <color rgb="FF000000"/>
      <name val="Arial"/>
      <family val="2"/>
      <charset val="1"/>
    </font>
    <font>
      <sz val="13"/>
      <color rgb="FF000000"/>
      <name val="Liberation Sans1"/>
      <family val="2"/>
      <charset val="1"/>
    </font>
    <font>
      <sz val="11"/>
      <color rgb="FF000000"/>
      <name val="Liberation Sans11"/>
      <family val="2"/>
      <charset val="1"/>
    </font>
    <font>
      <b val="true"/>
      <sz val="11"/>
      <color rgb="FF000000"/>
      <name val="Liberation Sans1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S86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8" activeCellId="0" sqref="K8"/>
    </sheetView>
  </sheetViews>
  <sheetFormatPr defaultRowHeight="14"/>
  <cols>
    <col collapsed="false" hidden="false" max="3" min="1" style="0" width="9.10526315789474"/>
    <col collapsed="false" hidden="false" max="4" min="4" style="0" width="11.9959514170041"/>
    <col collapsed="false" hidden="false" max="5" min="5" style="0" width="13.0688259109312"/>
    <col collapsed="false" hidden="false" max="6" min="6" style="0" width="12.9595141700405"/>
    <col collapsed="false" hidden="false" max="7" min="7" style="0" width="12.8542510121458"/>
    <col collapsed="false" hidden="false" max="8" min="8" style="0" width="12.4251012145749"/>
    <col collapsed="false" hidden="false" max="9" min="9" style="0" width="12.5344129554656"/>
    <col collapsed="false" hidden="false" max="10" min="10" style="0" width="9.10526315789474"/>
    <col collapsed="false" hidden="false" max="11" min="11" style="0" width="12.8542510121458"/>
    <col collapsed="false" hidden="false" max="12" min="12" style="0" width="10.497975708502"/>
    <col collapsed="false" hidden="false" max="13" min="13" style="0" width="9.4251012145749"/>
    <col collapsed="false" hidden="false" max="14" min="14" style="0" width="9.10526315789474"/>
    <col collapsed="false" hidden="false" max="15" min="15" style="0" width="12.6396761133603"/>
    <col collapsed="false" hidden="false" max="17" min="16" style="0" width="11.4615384615385"/>
    <col collapsed="false" hidden="false" max="18" min="18" style="0" width="10.497975708502"/>
    <col collapsed="false" hidden="false" max="1025" min="19" style="0" width="7.49797570850202"/>
  </cols>
  <sheetData>
    <row r="7" customFormat="false" ht="16.5" hidden="false" customHeight="true" outlineLevel="0" collapsed="false">
      <c r="C7" s="1"/>
      <c r="D7" s="2" t="s">
        <v>0</v>
      </c>
      <c r="E7" s="2"/>
      <c r="F7" s="2" t="s">
        <v>1</v>
      </c>
      <c r="G7" s="2"/>
      <c r="H7" s="2" t="s">
        <v>2</v>
      </c>
      <c r="I7" s="2"/>
      <c r="J7" s="1"/>
      <c r="K7" s="1" t="s">
        <v>3</v>
      </c>
      <c r="L7" s="1" t="s">
        <v>4</v>
      </c>
      <c r="M7" s="1" t="s">
        <v>5</v>
      </c>
      <c r="N7" s="3"/>
      <c r="O7" s="1" t="s">
        <v>3</v>
      </c>
      <c r="P7" s="1" t="s">
        <v>4</v>
      </c>
      <c r="Q7" s="1" t="s">
        <v>5</v>
      </c>
      <c r="R7" s="1" t="s">
        <v>1</v>
      </c>
      <c r="S7" s="0" t="s">
        <v>0</v>
      </c>
    </row>
    <row r="8" customFormat="false" ht="16.5" hidden="false" customHeight="false" outlineLevel="0" collapsed="false">
      <c r="C8" s="4" t="s">
        <v>6</v>
      </c>
      <c r="D8" s="5" t="s">
        <v>7</v>
      </c>
      <c r="E8" s="5" t="s">
        <v>8</v>
      </c>
      <c r="F8" s="5" t="s">
        <v>7</v>
      </c>
      <c r="G8" s="5" t="s">
        <v>8</v>
      </c>
      <c r="H8" s="5" t="s">
        <v>9</v>
      </c>
      <c r="I8" s="5" t="s">
        <v>8</v>
      </c>
      <c r="J8" s="1"/>
      <c r="K8" s="5" t="s">
        <v>8</v>
      </c>
      <c r="L8" s="5" t="s">
        <v>8</v>
      </c>
      <c r="M8" s="5" t="s">
        <v>8</v>
      </c>
      <c r="N8" s="3"/>
      <c r="O8" s="3"/>
      <c r="P8" s="3"/>
      <c r="Q8" s="3"/>
    </row>
    <row r="9" customFormat="false" ht="16.5" hidden="false" customHeight="false" outlineLevel="0" collapsed="false">
      <c r="C9" s="4" t="s">
        <v>10</v>
      </c>
      <c r="D9" s="6" t="n">
        <v>-0.26892</v>
      </c>
      <c r="E9" s="7" t="n">
        <f aca="false">D9*-27.21138</f>
        <v>7.3176843096</v>
      </c>
      <c r="F9" s="6" t="n">
        <v>-0.49993</v>
      </c>
      <c r="G9" s="7" t="n">
        <f aca="false">F9*-27.21138</f>
        <v>13.6037852034</v>
      </c>
      <c r="H9" s="5" t="n">
        <v>314.9</v>
      </c>
      <c r="I9" s="7" t="n">
        <f aca="false">H9/23.061</f>
        <v>13.6550886778544</v>
      </c>
      <c r="J9" s="8"/>
      <c r="K9" s="8" t="n">
        <v>13.603</v>
      </c>
      <c r="L9" s="8" t="n">
        <v>13.603</v>
      </c>
      <c r="M9" s="8" t="n">
        <v>13.603</v>
      </c>
      <c r="N9" s="3"/>
      <c r="O9" s="3"/>
      <c r="P9" s="3"/>
      <c r="Q9" s="3"/>
    </row>
    <row r="10" customFormat="false" ht="16.5" hidden="false" customHeight="false" outlineLevel="0" collapsed="false">
      <c r="C10" s="4" t="s">
        <v>11</v>
      </c>
      <c r="D10" s="6" t="n">
        <v>-0.11625</v>
      </c>
      <c r="E10" s="7" t="n">
        <f aca="false">D10*-27.21138</f>
        <v>3.163322925</v>
      </c>
      <c r="F10" s="6" t="n">
        <v>-0.20176</v>
      </c>
      <c r="G10" s="7" t="n">
        <f aca="false">F10*-27.21138</f>
        <v>5.4901680288</v>
      </c>
      <c r="H10" s="5" t="n">
        <v>123.3</v>
      </c>
      <c r="I10" s="7" t="n">
        <f aca="false">H10/23.061</f>
        <v>5.34668921555874</v>
      </c>
      <c r="J10" s="8"/>
      <c r="K10" s="8" t="n">
        <v>5.09</v>
      </c>
      <c r="L10" s="8" t="n">
        <v>5.121</v>
      </c>
      <c r="M10" s="8" t="n">
        <v>5.121</v>
      </c>
      <c r="N10" s="3"/>
      <c r="O10" s="9" t="n">
        <f aca="false">K10-I10</f>
        <v>-0.256689215558736</v>
      </c>
      <c r="P10" s="9" t="n">
        <f aca="false">L10-I10</f>
        <v>-0.225689215558735</v>
      </c>
      <c r="Q10" s="9" t="n">
        <f aca="false">M10-I10</f>
        <v>-0.225689215558735</v>
      </c>
      <c r="R10" s="10" t="n">
        <f aca="false">G10-I10</f>
        <v>0.143478813241265</v>
      </c>
      <c r="S10" s="0" t="n">
        <f aca="false">E10-I10</f>
        <v>-2.18336629055874</v>
      </c>
    </row>
    <row r="11" customFormat="false" ht="16.5" hidden="false" customHeight="false" outlineLevel="0" collapsed="false">
      <c r="C11" s="4" t="s">
        <v>12</v>
      </c>
      <c r="D11" s="6" t="n">
        <v>-0.20551</v>
      </c>
      <c r="E11" s="7" t="n">
        <f aca="false">D11*-27.21138</f>
        <v>5.5922107038</v>
      </c>
      <c r="F11" s="6" t="n">
        <v>-0.3355</v>
      </c>
      <c r="G11" s="7" t="n">
        <f aca="false">F11*-27.21138</f>
        <v>9.12941799</v>
      </c>
      <c r="H11" s="5" t="n">
        <v>214.9</v>
      </c>
      <c r="I11" s="7" t="n">
        <f aca="false">H11/23.061</f>
        <v>9.31876327999653</v>
      </c>
      <c r="J11" s="8"/>
      <c r="K11" s="8" t="n">
        <v>8.655</v>
      </c>
      <c r="L11" s="8" t="n">
        <v>8.697</v>
      </c>
      <c r="M11" s="8" t="n">
        <v>8.703</v>
      </c>
      <c r="N11" s="3"/>
      <c r="O11" s="9" t="n">
        <f aca="false">K11-I11</f>
        <v>-0.663763279996532</v>
      </c>
      <c r="P11" s="9" t="n">
        <f aca="false">L11-I11</f>
        <v>-0.621763279996532</v>
      </c>
      <c r="Q11" s="9" t="n">
        <f aca="false">M11-I11</f>
        <v>-0.615763279996532</v>
      </c>
      <c r="R11" s="10" t="n">
        <f aca="false">G11-I11</f>
        <v>-0.189345289996531</v>
      </c>
      <c r="S11" s="0" t="n">
        <f aca="false">E11-I11</f>
        <v>-3.72655257619653</v>
      </c>
    </row>
    <row r="12" customFormat="false" ht="16.5" hidden="false" customHeight="false" outlineLevel="0" collapsed="false">
      <c r="C12" s="4" t="s">
        <v>13</v>
      </c>
      <c r="D12" s="6" t="n">
        <v>-0.1507</v>
      </c>
      <c r="E12" s="7" t="n">
        <f aca="false">D12*-27.21138</f>
        <v>4.100754966</v>
      </c>
      <c r="F12" s="6" t="n">
        <v>-0.34508</v>
      </c>
      <c r="G12" s="7" t="n">
        <f aca="false">F12*-27.21138</f>
        <v>9.3901030104</v>
      </c>
      <c r="H12" s="5" t="n">
        <v>190.4</v>
      </c>
      <c r="I12" s="7" t="n">
        <f aca="false">H12/23.061</f>
        <v>8.25636355752136</v>
      </c>
      <c r="J12" s="8"/>
      <c r="K12" s="8" t="n">
        <v>8.368</v>
      </c>
      <c r="L12" s="8" t="n">
        <v>8.574</v>
      </c>
      <c r="M12" s="8" t="n">
        <v>8.735</v>
      </c>
      <c r="N12" s="3"/>
      <c r="O12" s="9" t="n">
        <f aca="false">K12-I12</f>
        <v>0.111636442478643</v>
      </c>
      <c r="P12" s="9" t="n">
        <f aca="false">L12-I12</f>
        <v>0.317636442478642</v>
      </c>
      <c r="Q12" s="9" t="n">
        <f aca="false">M12-I12</f>
        <v>0.478636442478642</v>
      </c>
      <c r="R12" s="10" t="n">
        <f aca="false">G12-I12</f>
        <v>1.13373945287864</v>
      </c>
      <c r="S12" s="0" t="n">
        <f aca="false">E12-I12</f>
        <v>-4.15560859152136</v>
      </c>
    </row>
    <row r="13" customFormat="false" ht="16.5" hidden="false" customHeight="false" outlineLevel="0" collapsed="false">
      <c r="C13" s="4" t="s">
        <v>14</v>
      </c>
      <c r="D13" s="6" t="n">
        <v>-0.22469</v>
      </c>
      <c r="E13" s="7" t="n">
        <f aca="false">D13*-27.21138</f>
        <v>6.1141249722</v>
      </c>
      <c r="F13" s="6" t="n">
        <v>-0.45446</v>
      </c>
      <c r="G13" s="7" t="n">
        <f aca="false">F13*-27.21138</f>
        <v>12.3664837548</v>
      </c>
      <c r="H13" s="5" t="n">
        <v>259.6</v>
      </c>
      <c r="I13" s="7" t="n">
        <f aca="false">H13/23.061</f>
        <v>11.257100732839</v>
      </c>
      <c r="J13" s="8"/>
      <c r="K13" s="8" t="n">
        <v>9.817</v>
      </c>
      <c r="L13" s="8" t="n">
        <v>10.296</v>
      </c>
      <c r="M13" s="8" t="n">
        <v>10.633</v>
      </c>
      <c r="N13" s="3"/>
      <c r="O13" s="9" t="n">
        <f aca="false">K13-I13</f>
        <v>-1.44010073283899</v>
      </c>
      <c r="P13" s="9" t="n">
        <f aca="false">L13-I13</f>
        <v>-0.961100732838993</v>
      </c>
      <c r="Q13" s="9" t="n">
        <f aca="false">M13-I13</f>
        <v>-0.624100732838993</v>
      </c>
      <c r="R13" s="10" t="n">
        <f aca="false">G13-I13</f>
        <v>1.10938302196101</v>
      </c>
      <c r="S13" s="0" t="n">
        <f aca="false">E13-I13</f>
        <v>-5.14297576063899</v>
      </c>
    </row>
    <row r="14" customFormat="false" ht="16.5" hidden="false" customHeight="false" outlineLevel="0" collapsed="false">
      <c r="C14" s="4" t="s">
        <v>15</v>
      </c>
      <c r="D14" s="6" t="n">
        <v>-0.30845</v>
      </c>
      <c r="E14" s="7" t="n">
        <f aca="false">D14*-27.21138</f>
        <v>8.393350161</v>
      </c>
      <c r="F14" s="6" t="n">
        <v>-0.57311</v>
      </c>
      <c r="G14" s="7" t="n">
        <f aca="false">F14*-27.21138</f>
        <v>15.5951139918</v>
      </c>
      <c r="H14" s="5" t="n">
        <v>335.3</v>
      </c>
      <c r="I14" s="7" t="n">
        <f aca="false">H14/23.061</f>
        <v>14.5396990590174</v>
      </c>
      <c r="J14" s="8"/>
      <c r="K14" s="8" t="n">
        <v>12.26</v>
      </c>
      <c r="L14" s="8" t="n">
        <v>12.826</v>
      </c>
      <c r="M14" s="8" t="n">
        <v>13.185</v>
      </c>
      <c r="N14" s="3"/>
      <c r="O14" s="9" t="n">
        <f aca="false">K14-I14</f>
        <v>-2.27969905901739</v>
      </c>
      <c r="P14" s="9" t="n">
        <f aca="false">L14-I14</f>
        <v>-1.71369905901739</v>
      </c>
      <c r="Q14" s="9" t="n">
        <f aca="false">M14-I14</f>
        <v>-1.35469905901739</v>
      </c>
      <c r="R14" s="10" t="n">
        <f aca="false">G14-I14</f>
        <v>1.05541493278261</v>
      </c>
      <c r="S14" s="0" t="n">
        <f aca="false">E14-I14</f>
        <v>-6.14634889801739</v>
      </c>
    </row>
    <row r="15" customFormat="false" ht="16.5" hidden="false" customHeight="false" outlineLevel="0" collapsed="false">
      <c r="C15" s="4" t="s">
        <v>16</v>
      </c>
      <c r="D15" s="6" t="n">
        <v>-0.27184</v>
      </c>
      <c r="E15" s="7" t="n">
        <f aca="false">D15*-27.21138</f>
        <v>7.3971415392</v>
      </c>
      <c r="F15" s="6" t="n">
        <v>-0.58841</v>
      </c>
      <c r="G15" s="7" t="n">
        <f aca="false">F15*-27.21138</f>
        <v>16.0114481058</v>
      </c>
      <c r="H15" s="5" t="n">
        <v>313.8</v>
      </c>
      <c r="I15" s="7" t="n">
        <f aca="false">H15/23.061</f>
        <v>13.607389098478</v>
      </c>
      <c r="J15" s="8"/>
      <c r="K15" s="8" t="n">
        <v>13.381</v>
      </c>
      <c r="L15" s="8" t="n">
        <v>13.968</v>
      </c>
      <c r="M15" s="8" t="n">
        <v>14.319</v>
      </c>
      <c r="N15" s="3"/>
      <c r="O15" s="9" t="n">
        <f aca="false">K15-I15</f>
        <v>-0.22638909847795</v>
      </c>
      <c r="P15" s="9" t="n">
        <f aca="false">L15-I15</f>
        <v>0.360610901522049</v>
      </c>
      <c r="Q15" s="9" t="n">
        <f aca="false">M15-I15</f>
        <v>0.71161090152205</v>
      </c>
      <c r="R15" s="10" t="n">
        <f aca="false">G15-I15</f>
        <v>2.40405900732205</v>
      </c>
      <c r="S15" s="0" t="n">
        <f aca="false">E15-I15</f>
        <v>-6.21024755927795</v>
      </c>
    </row>
    <row r="16" customFormat="false" ht="16.5" hidden="false" customHeight="false" outlineLevel="0" collapsed="false">
      <c r="C16" s="4" t="s">
        <v>17</v>
      </c>
      <c r="D16" s="6" t="n">
        <v>-0.37983</v>
      </c>
      <c r="E16" s="7" t="n">
        <f aca="false">D16*-27.21138</f>
        <v>10.3356984654</v>
      </c>
      <c r="F16" s="6" t="n">
        <v>-0.72338</v>
      </c>
      <c r="G16" s="7" t="n">
        <f aca="false">F16*-27.21138</f>
        <v>19.6841680644</v>
      </c>
      <c r="H16" s="5" t="n">
        <v>401.7</v>
      </c>
      <c r="I16" s="7" t="n">
        <f aca="false">H16/23.061</f>
        <v>17.419019123195</v>
      </c>
      <c r="J16" s="8"/>
      <c r="K16" s="8" t="n">
        <v>16.153</v>
      </c>
      <c r="L16" s="8" t="n">
        <v>17.022</v>
      </c>
      <c r="M16" s="8" t="n">
        <v>17.586</v>
      </c>
      <c r="N16" s="3"/>
      <c r="O16" s="9" t="n">
        <f aca="false">K16-I16</f>
        <v>-1.266019123195</v>
      </c>
      <c r="P16" s="9" t="n">
        <f aca="false">L16-I16</f>
        <v>-0.397019123195005</v>
      </c>
      <c r="Q16" s="9" t="n">
        <f aca="false">M16-I16</f>
        <v>0.166980876804995</v>
      </c>
      <c r="R16" s="10" t="n">
        <f aca="false">G16-I16</f>
        <v>2.26514894120499</v>
      </c>
      <c r="S16" s="0" t="n">
        <f aca="false">E16-I16</f>
        <v>-7.083320657795</v>
      </c>
    </row>
    <row r="17" customFormat="false" ht="16.5" hidden="false" customHeight="false" outlineLevel="0" collapsed="false">
      <c r="C17" s="4" t="s">
        <v>18</v>
      </c>
      <c r="D17" s="6" t="n">
        <v>-0.11309</v>
      </c>
      <c r="E17" s="7" t="n">
        <f aca="false">D17*-27.21138</f>
        <v>3.0773349642</v>
      </c>
      <c r="F17" s="6" t="n">
        <v>-0.19162</v>
      </c>
      <c r="G17" s="7" t="n">
        <f aca="false">F17*-27.21138</f>
        <v>5.2142446356</v>
      </c>
      <c r="H17" s="5" t="n">
        <v>118.5</v>
      </c>
      <c r="I17" s="7" t="n">
        <f aca="false">H17/23.061</f>
        <v>5.13854559646156</v>
      </c>
      <c r="J17" s="8"/>
      <c r="K17" s="8" t="n">
        <v>4.733</v>
      </c>
      <c r="L17" s="8" t="n">
        <v>4.8</v>
      </c>
      <c r="M17" s="8" t="n">
        <v>4.823</v>
      </c>
      <c r="N17" s="3"/>
      <c r="O17" s="9" t="n">
        <f aca="false">K17-I17</f>
        <v>-0.405545596461558</v>
      </c>
      <c r="P17" s="9" t="n">
        <f aca="false">L17-I17</f>
        <v>-0.338545596461558</v>
      </c>
      <c r="Q17" s="9" t="n">
        <f aca="false">M17-I17</f>
        <v>-0.315545596461558</v>
      </c>
      <c r="R17" s="10" t="n">
        <f aca="false">G17-I17</f>
        <v>0.075699039138442</v>
      </c>
      <c r="S17" s="0" t="n">
        <f aca="false">E17-I17</f>
        <v>-2.06121063226156</v>
      </c>
    </row>
    <row r="18" customFormat="false" ht="16.5" hidden="false" customHeight="false" outlineLevel="0" collapsed="false">
      <c r="C18" s="4" t="s">
        <v>19</v>
      </c>
      <c r="D18" s="6" t="n">
        <v>-0.17528</v>
      </c>
      <c r="E18" s="7" t="n">
        <f aca="false">D18*-27.21138</f>
        <v>4.7696106864</v>
      </c>
      <c r="F18" s="6" t="n">
        <v>-0.27813</v>
      </c>
      <c r="G18" s="7" t="n">
        <f aca="false">F18*-27.21138</f>
        <v>7.5683011194</v>
      </c>
      <c r="H18" s="5" t="n">
        <v>176.3</v>
      </c>
      <c r="I18" s="7" t="n">
        <f aca="false">H18/23.061</f>
        <v>7.6449416764234</v>
      </c>
      <c r="J18" s="8"/>
      <c r="K18" s="8" t="n">
        <v>7.047</v>
      </c>
      <c r="L18" s="8" t="n">
        <v>7.114</v>
      </c>
      <c r="M18" s="8" t="n">
        <v>7.142</v>
      </c>
      <c r="N18" s="3"/>
      <c r="O18" s="9" t="n">
        <f aca="false">K18-I18</f>
        <v>-0.5979416764234</v>
      </c>
      <c r="P18" s="9" t="n">
        <f aca="false">L18-I18</f>
        <v>-0.530941676423399</v>
      </c>
      <c r="Q18" s="9" t="n">
        <f aca="false">M18-I18</f>
        <v>-0.502941676423399</v>
      </c>
      <c r="R18" s="10" t="n">
        <f aca="false">G18-I18</f>
        <v>-0.0766405570233983</v>
      </c>
      <c r="S18" s="0" t="n">
        <f aca="false">E18-I18</f>
        <v>-2.8753309900234</v>
      </c>
    </row>
    <row r="19" customFormat="false" ht="16.5" hidden="false" customHeight="false" outlineLevel="0" collapsed="false">
      <c r="C19" s="4" t="s">
        <v>20</v>
      </c>
      <c r="D19" s="6" t="n">
        <v>-0.1103</v>
      </c>
      <c r="E19" s="7" t="n">
        <f aca="false">D19*-27.21138</f>
        <v>3.001415214</v>
      </c>
      <c r="F19" s="6" t="n">
        <v>-0.24301</v>
      </c>
      <c r="G19" s="7" t="n">
        <f aca="false">F19*-27.21138</f>
        <v>6.6126374538</v>
      </c>
      <c r="H19" s="5" t="n">
        <v>138</v>
      </c>
      <c r="I19" s="7" t="n">
        <f aca="false">H19/23.061</f>
        <v>5.98412904904384</v>
      </c>
      <c r="J19" s="8"/>
      <c r="K19" s="8" t="n">
        <v>5.776</v>
      </c>
      <c r="L19" s="8" t="n">
        <v>5.943</v>
      </c>
      <c r="M19" s="8" t="n">
        <v>6.07</v>
      </c>
      <c r="N19" s="3"/>
      <c r="O19" s="9" t="n">
        <f aca="false">K19-I19</f>
        <v>-0.208129049043841</v>
      </c>
      <c r="P19" s="9" t="n">
        <f aca="false">L19-I19</f>
        <v>-0.0411290490438407</v>
      </c>
      <c r="Q19" s="9" t="n">
        <f aca="false">M19-I19</f>
        <v>0.0858709509561599</v>
      </c>
      <c r="R19" s="10" t="n">
        <f aca="false">G19-I19</f>
        <v>0.62850840475616</v>
      </c>
      <c r="S19" s="0" t="n">
        <f aca="false">E19-I19</f>
        <v>-2.98271383504384</v>
      </c>
    </row>
    <row r="20" customFormat="false" ht="16.5" hidden="false" customHeight="false" outlineLevel="0" collapsed="false">
      <c r="C20" s="4" t="s">
        <v>21</v>
      </c>
      <c r="D20" s="6" t="n">
        <v>-0.16712</v>
      </c>
      <c r="E20" s="7" t="n">
        <f aca="false">D20*-27.21138</f>
        <v>4.5475658256</v>
      </c>
      <c r="F20" s="6" t="n">
        <v>-0.31977</v>
      </c>
      <c r="G20" s="7" t="n">
        <f aca="false">F20*-27.21138</f>
        <v>8.7013829826</v>
      </c>
      <c r="H20" s="5" t="n">
        <v>188</v>
      </c>
      <c r="I20" s="7" t="n">
        <f aca="false">H20/23.061</f>
        <v>8.15229174797277</v>
      </c>
      <c r="J20" s="8"/>
      <c r="K20" s="8" t="n">
        <v>7.05</v>
      </c>
      <c r="L20" s="8" t="n">
        <v>7.354</v>
      </c>
      <c r="M20" s="8" t="n">
        <v>7.567</v>
      </c>
      <c r="N20" s="3"/>
      <c r="O20" s="9" t="n">
        <f aca="false">K20-I20</f>
        <v>-1.10229174797277</v>
      </c>
      <c r="P20" s="9" t="n">
        <f aca="false">L20-I20</f>
        <v>-0.798291747972768</v>
      </c>
      <c r="Q20" s="9" t="n">
        <f aca="false">M20-I20</f>
        <v>-0.585291747972768</v>
      </c>
      <c r="R20" s="10" t="n">
        <f aca="false">G20-I20</f>
        <v>0.549091234627232</v>
      </c>
      <c r="S20" s="0" t="n">
        <f aca="false">E20-I20</f>
        <v>-3.60472592237277</v>
      </c>
    </row>
    <row r="21" customFormat="false" ht="16.5" hidden="false" customHeight="false" outlineLevel="0" collapsed="false">
      <c r="C21" s="4" t="s">
        <v>22</v>
      </c>
      <c r="D21" s="6" t="n">
        <v>-0.23101</v>
      </c>
      <c r="E21" s="7" t="n">
        <f aca="false">D21*-27.21138</f>
        <v>6.2861008938</v>
      </c>
      <c r="F21" s="6" t="n">
        <v>-0.40189</v>
      </c>
      <c r="G21" s="7" t="n">
        <f aca="false">F21*-27.21138</f>
        <v>10.9359815082</v>
      </c>
      <c r="H21" s="5" t="n">
        <v>241.9</v>
      </c>
      <c r="I21" s="7" t="n">
        <f aca="false">H21/23.061</f>
        <v>10.4895711374182</v>
      </c>
      <c r="J21" s="8"/>
      <c r="K21" s="8" t="n">
        <v>8.868</v>
      </c>
      <c r="L21" s="8" t="n">
        <v>9.221</v>
      </c>
      <c r="M21" s="8" t="n">
        <v>9.452</v>
      </c>
      <c r="N21" s="3"/>
      <c r="O21" s="9" t="n">
        <f aca="false">K21-I21</f>
        <v>-1.62157113741815</v>
      </c>
      <c r="P21" s="9" t="n">
        <f aca="false">L21-I21</f>
        <v>-1.26857113741815</v>
      </c>
      <c r="Q21" s="9" t="n">
        <f aca="false">M21-I21</f>
        <v>-1.03757113741815</v>
      </c>
      <c r="R21" s="10" t="n">
        <f aca="false">G21-I21</f>
        <v>0.446410370781848</v>
      </c>
      <c r="S21" s="0" t="n">
        <f aca="false">E21-I21</f>
        <v>-4.20347024361815</v>
      </c>
    </row>
    <row r="22" customFormat="false" ht="16.5" hidden="false" customHeight="false" outlineLevel="0" collapsed="false">
      <c r="C22" s="4" t="s">
        <v>23</v>
      </c>
      <c r="D22" s="6" t="n">
        <v>-0.22499</v>
      </c>
      <c r="E22" s="7" t="n">
        <f aca="false">D22*-27.21138</f>
        <v>6.1222883862</v>
      </c>
      <c r="F22" s="6" t="n">
        <v>-0.4334</v>
      </c>
      <c r="G22" s="7" t="n">
        <f aca="false">F22*-27.21138</f>
        <v>11.793412092</v>
      </c>
      <c r="H22" s="5" t="n">
        <v>239</v>
      </c>
      <c r="I22" s="7" t="n">
        <f aca="false">H22/23.061</f>
        <v>10.3638177008803</v>
      </c>
      <c r="J22" s="8"/>
      <c r="K22" s="8" t="n">
        <v>9.844</v>
      </c>
      <c r="L22" s="8" t="n">
        <v>10.217</v>
      </c>
      <c r="M22" s="8" t="n">
        <v>10.461</v>
      </c>
      <c r="N22" s="3"/>
      <c r="O22" s="9" t="n">
        <f aca="false">K22-I22</f>
        <v>-0.519817700880274</v>
      </c>
      <c r="P22" s="9" t="n">
        <f aca="false">L22-I22</f>
        <v>-0.146817700880273</v>
      </c>
      <c r="Q22" s="9" t="n">
        <f aca="false">M22-I22</f>
        <v>0.0971822991197264</v>
      </c>
      <c r="R22" s="10" t="n">
        <f aca="false">G22-I22</f>
        <v>1.42959439111973</v>
      </c>
      <c r="S22" s="0" t="n">
        <f aca="false">E22-I22</f>
        <v>-4.24152931468027</v>
      </c>
    </row>
    <row r="23" customFormat="false" ht="16.5" hidden="false" customHeight="false" outlineLevel="0" collapsed="false">
      <c r="C23" s="4" t="s">
        <v>24</v>
      </c>
      <c r="D23" s="6" t="n">
        <v>-0.30185</v>
      </c>
      <c r="E23" s="7" t="n">
        <f aca="false">D23*-27.21138</f>
        <v>8.213755053</v>
      </c>
      <c r="F23" s="6" t="n">
        <v>-0.5219</v>
      </c>
      <c r="G23" s="7" t="n">
        <f aca="false">F23*-27.21138</f>
        <v>14.201619222</v>
      </c>
      <c r="H23" s="5" t="n">
        <v>299.1</v>
      </c>
      <c r="I23" s="7" t="n">
        <f aca="false">H23/23.061</f>
        <v>12.9699492649928</v>
      </c>
      <c r="J23" s="8"/>
      <c r="K23" s="8" t="n">
        <v>11.926</v>
      </c>
      <c r="L23" s="8" t="n">
        <v>12.377</v>
      </c>
      <c r="M23" s="8" t="n">
        <v>12.705</v>
      </c>
      <c r="N23" s="3"/>
      <c r="O23" s="9" t="n">
        <f aca="false">K23-I23</f>
        <v>-1.04394926499285</v>
      </c>
      <c r="P23" s="9" t="n">
        <f aca="false">L23-I23</f>
        <v>-0.592949264992846</v>
      </c>
      <c r="Q23" s="9" t="n">
        <f aca="false">M23-I23</f>
        <v>-0.264949264992847</v>
      </c>
      <c r="R23" s="10" t="n">
        <f aca="false">G23-I23</f>
        <v>1.23166995700715</v>
      </c>
      <c r="S23" s="0" t="n">
        <f aca="false">E23-I23</f>
        <v>-4.75619421199285</v>
      </c>
    </row>
    <row r="24" customFormat="false" ht="16.5" hidden="false" customHeight="false" outlineLevel="0" collapsed="false">
      <c r="C24" s="4" t="s">
        <v>25</v>
      </c>
      <c r="D24" s="6" t="n">
        <v>-0.34792</v>
      </c>
      <c r="E24" s="7" t="n">
        <f aca="false">D24*-27.21138</f>
        <v>9.4673833296</v>
      </c>
      <c r="F24" s="6" t="n">
        <v>-0.58676</v>
      </c>
      <c r="G24" s="7" t="n">
        <f aca="false">F24*-27.21138</f>
        <v>15.9665493288</v>
      </c>
      <c r="H24" s="5" t="n">
        <v>296.339</v>
      </c>
      <c r="I24" s="7" t="n">
        <f aca="false">H24/23.061</f>
        <v>12.850223320758</v>
      </c>
      <c r="J24" s="8"/>
      <c r="K24" s="8" t="n">
        <v>14.122</v>
      </c>
      <c r="L24" s="8" t="n">
        <v>14.526</v>
      </c>
      <c r="M24" s="8" t="n">
        <v>14.866</v>
      </c>
      <c r="N24" s="3"/>
      <c r="O24" s="9" t="n">
        <f aca="false">K24-I24</f>
        <v>1.27177667924201</v>
      </c>
      <c r="P24" s="9" t="n">
        <f aca="false">L24-I24</f>
        <v>1.67577667924201</v>
      </c>
      <c r="Q24" s="9" t="n">
        <f aca="false">M24-I24</f>
        <v>2.01577667924201</v>
      </c>
      <c r="R24" s="10" t="n">
        <f aca="false">G24-I24</f>
        <v>3.11632600804201</v>
      </c>
      <c r="S24" s="0" t="n">
        <f aca="false">E24-I24</f>
        <v>-3.38283999115799</v>
      </c>
    </row>
    <row r="25" customFormat="false" ht="16.5" hidden="false" customHeight="false" outlineLevel="0" collapsed="false">
      <c r="C25" s="4" t="s">
        <v>26</v>
      </c>
      <c r="D25" s="6" t="n">
        <v>-0.2291</v>
      </c>
      <c r="E25" s="7" t="n">
        <f aca="false">D25*-27.21138</f>
        <v>6.234127158</v>
      </c>
      <c r="F25" s="6" t="n">
        <v>-0.46281</v>
      </c>
      <c r="G25" s="7" t="n">
        <f aca="false">F25*-27.21138</f>
        <v>12.5936987778</v>
      </c>
      <c r="H25" s="5" t="n">
        <v>235.69</v>
      </c>
      <c r="I25" s="7" t="n">
        <f aca="false">H25/23.061</f>
        <v>10.2202853302112</v>
      </c>
      <c r="J25" s="8"/>
      <c r="K25" s="8" t="n">
        <v>10.385</v>
      </c>
      <c r="L25" s="8" t="n">
        <v>10.928</v>
      </c>
      <c r="M25" s="8" t="n">
        <v>11.406</v>
      </c>
      <c r="N25" s="3"/>
      <c r="O25" s="9" t="n">
        <f aca="false">K25-I25</f>
        <v>0.16471466978882</v>
      </c>
      <c r="P25" s="9" t="n">
        <f aca="false">L25-I25</f>
        <v>0.707714669788821</v>
      </c>
      <c r="Q25" s="9" t="n">
        <f aca="false">M25-I25</f>
        <v>1.18571466978882</v>
      </c>
      <c r="R25" s="10" t="n">
        <f aca="false">G25-I25</f>
        <v>2.37341344758882</v>
      </c>
      <c r="S25" s="0" t="n">
        <f aca="false">E25-I25</f>
        <v>-3.98615817221118</v>
      </c>
    </row>
    <row r="26" customFormat="false" ht="16.5" hidden="false" customHeight="false" outlineLevel="0" collapsed="false">
      <c r="C26" s="4" t="s">
        <v>27</v>
      </c>
      <c r="D26" s="6" t="n">
        <v>-0.2709</v>
      </c>
      <c r="E26" s="7" t="n">
        <f aca="false">D26*-27.21138</f>
        <v>7.371562842</v>
      </c>
      <c r="F26" s="6" t="n">
        <v>-0.56369</v>
      </c>
      <c r="G26" s="7" t="n">
        <f aca="false">F26*-27.21138</f>
        <v>15.3387827922</v>
      </c>
      <c r="H26" s="5" t="n">
        <v>300.917</v>
      </c>
      <c r="I26" s="7" t="n">
        <f aca="false">H26/23.061</f>
        <v>13.0487402974719</v>
      </c>
      <c r="J26" s="8"/>
      <c r="K26" s="8" t="n">
        <v>12.56</v>
      </c>
      <c r="L26" s="8" t="n">
        <v>13.228</v>
      </c>
      <c r="M26" s="8" t="n">
        <v>13.664</v>
      </c>
      <c r="N26" s="3"/>
      <c r="O26" s="9" t="n">
        <f aca="false">K26-I26</f>
        <v>-0.488740297471921</v>
      </c>
      <c r="P26" s="9" t="n">
        <f aca="false">L26-I26</f>
        <v>0.179259702528078</v>
      </c>
      <c r="Q26" s="9" t="n">
        <f aca="false">M26-I26</f>
        <v>0.615259702528078</v>
      </c>
      <c r="R26" s="10" t="n">
        <f aca="false">G26-I26</f>
        <v>2.29004249472808</v>
      </c>
      <c r="S26" s="0" t="n">
        <f aca="false">E26-I26</f>
        <v>-5.67717745547192</v>
      </c>
    </row>
    <row r="27" customFormat="false" ht="16.5" hidden="false" customHeight="false" outlineLevel="0" collapsed="false">
      <c r="C27" s="4" t="s">
        <v>28</v>
      </c>
      <c r="D27" s="6" t="n">
        <v>-0.27015</v>
      </c>
      <c r="E27" s="7" t="n">
        <f aca="false">D27*-27.21138</f>
        <v>7.351154307</v>
      </c>
      <c r="F27" s="6" t="n">
        <v>-0.54243</v>
      </c>
      <c r="G27" s="7" t="n">
        <f aca="false">F27*-27.21138</f>
        <v>14.7602688534</v>
      </c>
      <c r="H27" s="5" t="n">
        <v>292.648</v>
      </c>
      <c r="I27" s="7" t="n">
        <f aca="false">H27/23.061</f>
        <v>12.6901695503231</v>
      </c>
      <c r="J27" s="8"/>
      <c r="K27" s="8" t="n">
        <v>11.755</v>
      </c>
      <c r="L27" s="8" t="n">
        <v>12.422</v>
      </c>
      <c r="M27" s="8" t="n">
        <v>12.974</v>
      </c>
      <c r="N27" s="3"/>
      <c r="O27" s="9" t="n">
        <f aca="false">K27-I27</f>
        <v>-0.935169550323057</v>
      </c>
      <c r="P27" s="9" t="n">
        <f aca="false">L27-I27</f>
        <v>-0.268169550323057</v>
      </c>
      <c r="Q27" s="9" t="n">
        <f aca="false">M27-I27</f>
        <v>0.283830449676943</v>
      </c>
      <c r="R27" s="10" t="n">
        <f aca="false">G27-I27</f>
        <v>2.07009930307694</v>
      </c>
      <c r="S27" s="0" t="n">
        <f aca="false">E27-I27</f>
        <v>-5.33901524332306</v>
      </c>
    </row>
    <row r="28" customFormat="false" ht="16.5" hidden="false" customHeight="false" outlineLevel="0" collapsed="false">
      <c r="C28" s="4" t="s">
        <v>29</v>
      </c>
      <c r="D28" s="6" t="n">
        <v>-0.35951</v>
      </c>
      <c r="E28" s="7" t="n">
        <f aca="false">D28*-27.21138</f>
        <v>9.7827632238</v>
      </c>
      <c r="F28" s="6" t="n">
        <v>-0.67852</v>
      </c>
      <c r="G28" s="7" t="n">
        <f aca="false">F28*-27.21138</f>
        <v>18.4634655576</v>
      </c>
      <c r="H28" s="5" t="n">
        <v>371.311</v>
      </c>
      <c r="I28" s="7" t="n">
        <f aca="false">H28/23.061</f>
        <v>16.10125319804</v>
      </c>
      <c r="J28" s="8"/>
      <c r="K28" s="8" t="n">
        <v>14.73</v>
      </c>
      <c r="L28" s="8" t="n">
        <v>15.509</v>
      </c>
      <c r="M28" s="8" t="n">
        <v>16.124</v>
      </c>
      <c r="N28" s="3"/>
      <c r="O28" s="9" t="n">
        <f aca="false">K28-I28</f>
        <v>-1.37125319803998</v>
      </c>
      <c r="P28" s="9" t="n">
        <f aca="false">L28-I28</f>
        <v>-0.59225319803998</v>
      </c>
      <c r="Q28" s="9" t="n">
        <f aca="false">M28-I28</f>
        <v>0.0227468019600181</v>
      </c>
      <c r="R28" s="10" t="n">
        <f aca="false">G28-I28</f>
        <v>2.36221235956002</v>
      </c>
      <c r="S28" s="0" t="n">
        <f aca="false">E28-I28</f>
        <v>-6.31848997423998</v>
      </c>
    </row>
    <row r="29" customFormat="false" ht="16.5" hidden="false" customHeight="false" outlineLevel="0" collapsed="false">
      <c r="C29" s="4" t="s">
        <v>30</v>
      </c>
      <c r="D29" s="6" t="n">
        <v>-0.31307</v>
      </c>
      <c r="E29" s="7" t="n">
        <f aca="false">D29*-27.21138</f>
        <v>8.5190667366</v>
      </c>
      <c r="F29" s="6" t="n">
        <v>-0.52178</v>
      </c>
      <c r="G29" s="7" t="n">
        <f aca="false">F29*-27.21138</f>
        <v>14.1983538564</v>
      </c>
      <c r="H29" s="5" t="n">
        <v>255.387</v>
      </c>
      <c r="I29" s="7" t="n">
        <f aca="false">H29/23.061</f>
        <v>11.0744113438272</v>
      </c>
      <c r="J29" s="8"/>
      <c r="K29" s="8" t="n">
        <v>13.17</v>
      </c>
      <c r="L29" s="8" t="n">
        <v>13.4</v>
      </c>
      <c r="M29" s="8" t="n">
        <v>13.603</v>
      </c>
      <c r="N29" s="3"/>
      <c r="O29" s="9" t="n">
        <f aca="false">K29-I29</f>
        <v>2.09558865617276</v>
      </c>
      <c r="P29" s="9" t="n">
        <f aca="false">L29-I29</f>
        <v>2.32558865617276</v>
      </c>
      <c r="Q29" s="9" t="n">
        <f aca="false">M29-I29</f>
        <v>2.52858865617276</v>
      </c>
      <c r="R29" s="10" t="n">
        <f aca="false">G29-I29</f>
        <v>3.12394251257276</v>
      </c>
      <c r="S29" s="0" t="n">
        <f aca="false">E29-I29</f>
        <v>-2.55534460722724</v>
      </c>
    </row>
    <row r="30" customFormat="false" ht="16.5" hidden="false" customHeight="false" outlineLevel="0" collapsed="false">
      <c r="C30" s="4" t="s">
        <v>31</v>
      </c>
      <c r="D30" s="6" t="n">
        <v>-0.21968</v>
      </c>
      <c r="E30" s="7" t="n">
        <f aca="false">D30*-27.21138</f>
        <v>5.9777959584</v>
      </c>
      <c r="F30" s="6" t="n">
        <v>-0.39746</v>
      </c>
      <c r="G30" s="7" t="n">
        <f aca="false">F30*-27.21138</f>
        <v>10.8154350948</v>
      </c>
      <c r="H30" s="5" t="n">
        <v>226.367</v>
      </c>
      <c r="I30" s="7" t="n">
        <f aca="false">H30/23.061</f>
        <v>9.81600971336889</v>
      </c>
      <c r="J30" s="8"/>
      <c r="K30" s="8" t="n">
        <v>9.193</v>
      </c>
      <c r="L30" s="8" t="n">
        <v>9.518</v>
      </c>
      <c r="M30" s="8" t="n">
        <v>9.766</v>
      </c>
      <c r="N30" s="3"/>
      <c r="O30" s="9" t="n">
        <f aca="false">K30-I30</f>
        <v>-0.623009713368891</v>
      </c>
      <c r="P30" s="9" t="n">
        <f aca="false">L30-I30</f>
        <v>-0.29800971336889</v>
      </c>
      <c r="Q30" s="9" t="n">
        <f aca="false">M30-I30</f>
        <v>-0.0500097133688904</v>
      </c>
      <c r="R30" s="10" t="n">
        <f aca="false">G30-I30</f>
        <v>0.999425381431109</v>
      </c>
      <c r="S30" s="0" t="n">
        <f aca="false">E30-I30</f>
        <v>-3.83821375496889</v>
      </c>
    </row>
    <row r="31" customFormat="false" ht="16.5" hidden="false" customHeight="false" outlineLevel="0" collapsed="false">
      <c r="C31" s="4" t="s">
        <v>32</v>
      </c>
      <c r="D31" s="6" t="n">
        <v>-0.24843</v>
      </c>
      <c r="E31" s="7" t="n">
        <f aca="false">D31*-27.21138</f>
        <v>6.7601231334</v>
      </c>
      <c r="F31" s="6" t="n">
        <v>-0.42819</v>
      </c>
      <c r="G31" s="7" t="n">
        <f aca="false">F31*-27.21138</f>
        <v>11.6516408022</v>
      </c>
      <c r="H31" s="5" t="n">
        <v>227.822</v>
      </c>
      <c r="I31" s="7" t="n">
        <f aca="false">H31/23.061</f>
        <v>9.87910324790772</v>
      </c>
      <c r="J31" s="8"/>
      <c r="K31" s="8" t="n">
        <v>10.361</v>
      </c>
      <c r="L31" s="8" t="n">
        <v>10.652</v>
      </c>
      <c r="M31" s="8" t="n">
        <v>10.912</v>
      </c>
      <c r="N31" s="3"/>
      <c r="O31" s="9" t="n">
        <f aca="false">K31-I31</f>
        <v>0.481896752092277</v>
      </c>
      <c r="P31" s="9" t="n">
        <f aca="false">L31-I31</f>
        <v>0.772896752092276</v>
      </c>
      <c r="Q31" s="9" t="n">
        <f aca="false">M31-I31</f>
        <v>1.03289675209228</v>
      </c>
      <c r="R31" s="10" t="n">
        <f aca="false">G31-I31</f>
        <v>1.77253755429228</v>
      </c>
      <c r="S31" s="0" t="n">
        <f aca="false">E31-I31</f>
        <v>-3.11898011450772</v>
      </c>
    </row>
    <row r="32" customFormat="false" ht="16.5" hidden="false" customHeight="false" outlineLevel="0" collapsed="false">
      <c r="C32" s="4" t="s">
        <v>33</v>
      </c>
      <c r="D32" s="6" t="n">
        <v>-0.2986</v>
      </c>
      <c r="E32" s="7" t="n">
        <f aca="false">D32*-27.21138</f>
        <v>8.125318068</v>
      </c>
      <c r="F32" s="6" t="n">
        <v>-0.50882</v>
      </c>
      <c r="G32" s="7" t="n">
        <f aca="false">F32*-27.21138</f>
        <v>13.8456943716</v>
      </c>
      <c r="H32" s="5" t="n">
        <v>294.459</v>
      </c>
      <c r="I32" s="7" t="n">
        <f aca="false">H32/23.061</f>
        <v>12.7687004032783</v>
      </c>
      <c r="J32" s="8"/>
      <c r="K32" s="8" t="n">
        <v>11.604</v>
      </c>
      <c r="L32" s="8" t="n">
        <v>12.085</v>
      </c>
      <c r="M32" s="8" t="n">
        <v>12.469</v>
      </c>
      <c r="N32" s="3"/>
      <c r="O32" s="9" t="n">
        <f aca="false">K32-I32</f>
        <v>-1.16470040327826</v>
      </c>
      <c r="P32" s="9" t="n">
        <f aca="false">L32-I32</f>
        <v>-0.683700403278261</v>
      </c>
      <c r="Q32" s="9" t="n">
        <f aca="false">M32-I32</f>
        <v>-0.299700403278262</v>
      </c>
      <c r="R32" s="10" t="n">
        <f aca="false">G32-I32</f>
        <v>1.07699396832174</v>
      </c>
      <c r="S32" s="0" t="n">
        <f aca="false">E32-I32</f>
        <v>-4.64338233527826</v>
      </c>
    </row>
    <row r="33" customFormat="false" ht="16.5" hidden="false" customHeight="false" outlineLevel="0" collapsed="false">
      <c r="C33" s="4" t="s">
        <v>34</v>
      </c>
      <c r="D33" s="6" t="n">
        <v>-0.27138</v>
      </c>
      <c r="E33" s="7" t="n">
        <f aca="false">D33*-27.21138</f>
        <v>7.3846243044</v>
      </c>
      <c r="F33" s="6" t="n">
        <v>-0.46569</v>
      </c>
      <c r="G33" s="7" t="n">
        <f aca="false">F33*-27.21138</f>
        <v>12.6720675522</v>
      </c>
      <c r="H33" s="5" t="n">
        <v>264.585</v>
      </c>
      <c r="I33" s="7" t="n">
        <f aca="false">H33/23.061</f>
        <v>11.4732665539222</v>
      </c>
      <c r="J33" s="8"/>
      <c r="K33" s="8" t="n">
        <v>10.714</v>
      </c>
      <c r="L33" s="8" t="n">
        <v>11.145</v>
      </c>
      <c r="M33" s="8" t="n">
        <v>11.48</v>
      </c>
      <c r="N33" s="3"/>
      <c r="O33" s="9" t="n">
        <f aca="false">K33-I33</f>
        <v>-0.759266553922204</v>
      </c>
      <c r="P33" s="9" t="n">
        <f aca="false">L33-I33</f>
        <v>-0.328266553922205</v>
      </c>
      <c r="Q33" s="9" t="n">
        <f aca="false">M33-I33</f>
        <v>0.00673344607779569</v>
      </c>
      <c r="R33" s="10" t="n">
        <f aca="false">G33-I33</f>
        <v>1.1988009982778</v>
      </c>
      <c r="S33" s="0" t="n">
        <f aca="false">E33-I33</f>
        <v>-4.08864224952221</v>
      </c>
    </row>
    <row r="34" customFormat="false" ht="16.5" hidden="false" customHeight="false" outlineLevel="0" collapsed="false">
      <c r="C34" s="4" t="s">
        <v>35</v>
      </c>
      <c r="D34" s="6" t="n">
        <v>-0.25594</v>
      </c>
      <c r="E34" s="7" t="n">
        <f aca="false">D34*-27.21138</f>
        <v>6.9644805972</v>
      </c>
      <c r="F34" s="6" t="n">
        <v>-0.45278</v>
      </c>
      <c r="G34" s="7" t="n">
        <f aca="false">F34*-27.21138</f>
        <v>12.3207686364</v>
      </c>
      <c r="H34" s="5" t="n">
        <v>243.709</v>
      </c>
      <c r="I34" s="7" t="n">
        <f aca="false">H34/23.061</f>
        <v>10.5680152638654</v>
      </c>
      <c r="J34" s="8"/>
      <c r="K34" s="8" t="n">
        <v>10.553</v>
      </c>
      <c r="L34" s="8" t="n">
        <v>10.963</v>
      </c>
      <c r="M34" s="8" t="n">
        <v>11.288</v>
      </c>
      <c r="N34" s="3"/>
      <c r="O34" s="9" t="n">
        <f aca="false">K34-I34</f>
        <v>-0.0150152638654006</v>
      </c>
      <c r="P34" s="9" t="n">
        <f aca="false">L34-I34</f>
        <v>0.394984736134598</v>
      </c>
      <c r="Q34" s="9" t="n">
        <f aca="false">M34-I34</f>
        <v>0.719984736134599</v>
      </c>
      <c r="R34" s="10" t="n">
        <f aca="false">G34-I34</f>
        <v>1.7527533725346</v>
      </c>
      <c r="S34" s="0" t="n">
        <f aca="false">E34-I34</f>
        <v>-3.6035346666654</v>
      </c>
    </row>
    <row r="35" customFormat="false" ht="16.5" hidden="false" customHeight="false" outlineLevel="0" collapsed="false">
      <c r="C35" s="4" t="s">
        <v>36</v>
      </c>
      <c r="D35" s="6" t="n">
        <v>-0.33517</v>
      </c>
      <c r="E35" s="7" t="n">
        <f aca="false">D35*-27.21138</f>
        <v>9.1204382346</v>
      </c>
      <c r="F35" s="6" t="n">
        <v>-0.57596</v>
      </c>
      <c r="G35" s="7" t="n">
        <f aca="false">F35*-27.21138</f>
        <v>15.6726664248</v>
      </c>
      <c r="H35" s="5" t="n">
        <v>322.986</v>
      </c>
      <c r="I35" s="7" t="n">
        <f aca="false">H35/23.061</f>
        <v>14.0057239495252</v>
      </c>
      <c r="J35" s="8"/>
      <c r="K35" s="8" t="n">
        <v>13.439</v>
      </c>
      <c r="L35" s="8" t="n">
        <v>13.904</v>
      </c>
      <c r="M35" s="8" t="n">
        <v>14.271</v>
      </c>
      <c r="N35" s="3"/>
      <c r="O35" s="9" t="n">
        <f aca="false">K35-I35</f>
        <v>-0.566723949525173</v>
      </c>
      <c r="P35" s="9" t="n">
        <f aca="false">L35-I35</f>
        <v>-0.101723949525173</v>
      </c>
      <c r="Q35" s="9" t="n">
        <f aca="false">M35-I35</f>
        <v>0.265276050474828</v>
      </c>
      <c r="R35" s="10" t="n">
        <f aca="false">G35-I35</f>
        <v>1.66694247527483</v>
      </c>
      <c r="S35" s="0" t="n">
        <f aca="false">E35-I35</f>
        <v>-4.88528571492517</v>
      </c>
    </row>
    <row r="36" customFormat="false" ht="16.5" hidden="false" customHeight="false" outlineLevel="0" collapsed="false">
      <c r="C36" s="4" t="s">
        <v>37</v>
      </c>
      <c r="D36" s="6" t="n">
        <v>-0.38361</v>
      </c>
      <c r="E36" s="7" t="n">
        <f aca="false">D36*-27.21138</f>
        <v>10.4385574818</v>
      </c>
      <c r="F36" s="6" t="n">
        <v>-0.65456</v>
      </c>
      <c r="G36" s="7" t="n">
        <f aca="false">F36*-27.21138</f>
        <v>17.8114808928</v>
      </c>
      <c r="H36" s="5" t="n">
        <v>359.365</v>
      </c>
      <c r="I36" s="7" t="n">
        <f aca="false">H36/23.061</f>
        <v>15.5832357660119</v>
      </c>
      <c r="J36" s="8"/>
      <c r="K36" s="8" t="n">
        <v>14.866</v>
      </c>
      <c r="L36" s="8" t="n">
        <v>15.41</v>
      </c>
      <c r="M36" s="8" t="n">
        <v>15.814</v>
      </c>
      <c r="N36" s="3"/>
      <c r="O36" s="9" t="n">
        <f aca="false">K36-I36</f>
        <v>-0.717235766011882</v>
      </c>
      <c r="P36" s="9" t="n">
        <f aca="false">L36-I36</f>
        <v>-0.173235766011882</v>
      </c>
      <c r="Q36" s="9" t="n">
        <f aca="false">M36-I36</f>
        <v>0.230764233988118</v>
      </c>
      <c r="R36" s="10" t="n">
        <f aca="false">G36-I36</f>
        <v>2.22824512678812</v>
      </c>
      <c r="S36" s="0" t="n">
        <f aca="false">E36-I36</f>
        <v>-5.14467828421188</v>
      </c>
    </row>
    <row r="37" customFormat="false" ht="16.5" hidden="false" customHeight="false" outlineLevel="0" collapsed="false">
      <c r="C37" s="4" t="s">
        <v>38</v>
      </c>
      <c r="D37" s="6" t="n">
        <v>-0.25505</v>
      </c>
      <c r="E37" s="7" t="n">
        <f aca="false">D37*-27.21138</f>
        <v>6.940262469</v>
      </c>
      <c r="F37" s="6" t="n">
        <v>-0.58132</v>
      </c>
      <c r="G37" s="7" t="n">
        <f aca="false">F37*-27.21138</f>
        <v>15.8185194216</v>
      </c>
      <c r="H37" s="5" t="n">
        <v>277.727</v>
      </c>
      <c r="I37" s="7" t="n">
        <f aca="false">H37/23.061</f>
        <v>12.0431464377087</v>
      </c>
      <c r="J37" s="8"/>
      <c r="K37" s="8" t="n">
        <v>11.774</v>
      </c>
      <c r="L37" s="8" t="n">
        <v>12.453</v>
      </c>
      <c r="M37" s="8" t="n">
        <v>12.906</v>
      </c>
      <c r="N37" s="3"/>
      <c r="O37" s="9" t="n">
        <f aca="false">K37-I37</f>
        <v>-0.269146437708686</v>
      </c>
      <c r="P37" s="9" t="n">
        <f aca="false">L37-I37</f>
        <v>0.409853562291314</v>
      </c>
      <c r="Q37" s="9" t="n">
        <f aca="false">M37-I37</f>
        <v>0.862853562291315</v>
      </c>
      <c r="R37" s="10" t="n">
        <f aca="false">G37-I37</f>
        <v>3.77537298389132</v>
      </c>
      <c r="S37" s="0" t="n">
        <f aca="false">E37-I37</f>
        <v>-5.10288396870869</v>
      </c>
    </row>
    <row r="38" customFormat="false" ht="16.5" hidden="false" customHeight="false" outlineLevel="0" collapsed="false">
      <c r="C38" s="4" t="s">
        <v>39</v>
      </c>
      <c r="D38" s="6" t="n">
        <v>-0.26627</v>
      </c>
      <c r="E38" s="7" t="n">
        <f aca="false">D38*-27.21138</f>
        <v>7.2455741526</v>
      </c>
      <c r="F38" s="6" t="n">
        <v>-0.40956</v>
      </c>
      <c r="G38" s="7" t="n">
        <f aca="false">F38*-27.21138</f>
        <v>11.1446927928</v>
      </c>
      <c r="H38" s="5" t="n">
        <v>242.854</v>
      </c>
      <c r="I38" s="7" t="n">
        <f aca="false">H38/23.061</f>
        <v>10.5309396817137</v>
      </c>
      <c r="J38" s="8"/>
      <c r="K38" s="8" t="n">
        <v>9.628</v>
      </c>
      <c r="L38" s="8" t="n">
        <v>9.943</v>
      </c>
      <c r="M38" s="8" t="n">
        <v>10.175</v>
      </c>
      <c r="N38" s="3"/>
      <c r="O38" s="9" t="n">
        <f aca="false">K38-I38</f>
        <v>-0.902939681713717</v>
      </c>
      <c r="P38" s="9" t="n">
        <f aca="false">L38-I38</f>
        <v>-0.587939681713717</v>
      </c>
      <c r="Q38" s="9" t="n">
        <f aca="false">M38-I38</f>
        <v>-0.355939681713716</v>
      </c>
      <c r="R38" s="10" t="n">
        <f aca="false">G38-I38</f>
        <v>0.613753111086284</v>
      </c>
      <c r="S38" s="0" t="n">
        <f aca="false">E38-I38</f>
        <v>-3.28536552911372</v>
      </c>
    </row>
    <row r="39" customFormat="false" ht="16.5" hidden="false" customHeight="false" outlineLevel="0" collapsed="false">
      <c r="C39" s="4" t="s">
        <v>40</v>
      </c>
      <c r="D39" s="6" t="n">
        <v>-0.21712</v>
      </c>
      <c r="E39" s="7" t="n">
        <f aca="false">D39*-27.21138</f>
        <v>5.9081348256</v>
      </c>
      <c r="F39" s="6" t="n">
        <v>-0.419349</v>
      </c>
      <c r="G39" s="7" t="n">
        <f aca="false">F39*-27.21138</f>
        <v>11.41106499162</v>
      </c>
      <c r="H39" s="5" t="n">
        <v>215.737</v>
      </c>
      <c r="I39" s="7" t="n">
        <f aca="false">H39/23.061</f>
        <v>9.3550583235766</v>
      </c>
      <c r="J39" s="8"/>
      <c r="K39" s="8" t="n">
        <v>9.015</v>
      </c>
      <c r="L39" s="8" t="n">
        <v>9.451</v>
      </c>
      <c r="M39" s="8" t="n">
        <v>9.76</v>
      </c>
      <c r="N39" s="3"/>
      <c r="O39" s="9" t="n">
        <f aca="false">K39-I39</f>
        <v>-0.340058323576601</v>
      </c>
      <c r="P39" s="9" t="n">
        <f aca="false">L39-I39</f>
        <v>0.0959416764233989</v>
      </c>
      <c r="Q39" s="9" t="n">
        <f aca="false">M39-I39</f>
        <v>0.404941676423398</v>
      </c>
      <c r="R39" s="10" t="n">
        <f aca="false">G39-I39</f>
        <v>2.0560066680434</v>
      </c>
      <c r="S39" s="0" t="n">
        <f aca="false">E39-I39</f>
        <v>-3.4469234979766</v>
      </c>
    </row>
    <row r="40" customFormat="false" ht="16.5" hidden="false" customHeight="false" outlineLevel="0" collapsed="false">
      <c r="C40" s="4" t="s">
        <v>41</v>
      </c>
      <c r="D40" s="6" t="n">
        <v>-0.27641</v>
      </c>
      <c r="E40" s="7" t="n">
        <f aca="false">D40*-27.21138</f>
        <v>7.5214975458</v>
      </c>
      <c r="F40" s="6" t="n">
        <v>-0.49286</v>
      </c>
      <c r="G40" s="7" t="n">
        <f aca="false">F40*-27.21138</f>
        <v>13.4114007468</v>
      </c>
      <c r="H40" s="5" t="n">
        <v>265.083</v>
      </c>
      <c r="I40" s="7" t="n">
        <f aca="false">H40/23.061</f>
        <v>11.4948614544035</v>
      </c>
      <c r="J40" s="8"/>
      <c r="K40" s="8" t="n">
        <v>10.931</v>
      </c>
      <c r="L40" s="8" t="n">
        <v>11.422</v>
      </c>
      <c r="M40" s="8" t="n">
        <v>11.792</v>
      </c>
      <c r="N40" s="3"/>
      <c r="O40" s="9" t="n">
        <f aca="false">K40-I40</f>
        <v>-0.56386145440354</v>
      </c>
      <c r="P40" s="9" t="n">
        <f aca="false">L40-I40</f>
        <v>-0.0728614544035384</v>
      </c>
      <c r="Q40" s="9" t="n">
        <f aca="false">M40-I40</f>
        <v>0.297138545596461</v>
      </c>
      <c r="R40" s="10" t="n">
        <f aca="false">G40-I40</f>
        <v>1.91653929239646</v>
      </c>
      <c r="S40" s="0" t="n">
        <f aca="false">E40-I40</f>
        <v>-3.97336390860354</v>
      </c>
    </row>
    <row r="41" customFormat="false" ht="16.5" hidden="false" customHeight="false" outlineLevel="0" collapsed="false">
      <c r="C41" s="4" t="s">
        <v>42</v>
      </c>
      <c r="D41" s="6" t="n">
        <v>-0.2747</v>
      </c>
      <c r="E41" s="7" t="n">
        <f aca="false">D41*-27.21138</f>
        <v>7.474966086</v>
      </c>
      <c r="F41" s="6" t="n">
        <v>-0.4972</v>
      </c>
      <c r="G41" s="7" t="n">
        <f aca="false">F41*-27.21138</f>
        <v>13.529498136</v>
      </c>
      <c r="H41" s="5" t="n">
        <v>261.153</v>
      </c>
      <c r="I41" s="7" t="n">
        <f aca="false">H41/23.061</f>
        <v>11.3244438662677</v>
      </c>
      <c r="J41" s="8"/>
      <c r="K41" s="8" t="n">
        <v>11.261</v>
      </c>
      <c r="L41" s="8" t="n">
        <v>11.685</v>
      </c>
      <c r="M41" s="8" t="n">
        <v>11.994</v>
      </c>
      <c r="N41" s="3"/>
      <c r="O41" s="9" t="n">
        <f aca="false">K41-I41</f>
        <v>-0.0634438662677272</v>
      </c>
      <c r="P41" s="9" t="n">
        <f aca="false">L41-I41</f>
        <v>0.360556133732274</v>
      </c>
      <c r="Q41" s="9" t="n">
        <f aca="false">M41-I41</f>
        <v>0.669556133732273</v>
      </c>
      <c r="R41" s="10" t="n">
        <f aca="false">G41-I41</f>
        <v>2.20505426973227</v>
      </c>
      <c r="S41" s="0" t="n">
        <f aca="false">E41-I41</f>
        <v>-3.84947778026773</v>
      </c>
    </row>
    <row r="42" customFormat="false" ht="16.5" hidden="false" customHeight="false" outlineLevel="0" collapsed="false">
      <c r="C42" s="4" t="s">
        <v>43</v>
      </c>
      <c r="D42" s="6" t="n">
        <v>-0.29635</v>
      </c>
      <c r="E42" s="7" t="n">
        <f aca="false">D42*-27.21138</f>
        <v>8.064092463</v>
      </c>
      <c r="F42" s="6" t="n">
        <v>-0.53518</v>
      </c>
      <c r="G42" s="7" t="n">
        <f aca="false">F42*-27.21138</f>
        <v>14.5629863484</v>
      </c>
      <c r="H42" s="5" t="n">
        <v>291.699</v>
      </c>
      <c r="I42" s="7" t="n">
        <f aca="false">H42/23.061</f>
        <v>12.6490178222974</v>
      </c>
      <c r="J42" s="8"/>
      <c r="K42" s="8" t="n">
        <v>11.915</v>
      </c>
      <c r="L42" s="8" t="n">
        <v>12.467</v>
      </c>
      <c r="M42" s="8" t="n">
        <v>12.89</v>
      </c>
      <c r="N42" s="3"/>
      <c r="O42" s="9" t="n">
        <f aca="false">K42-I42</f>
        <v>-0.734017822297387</v>
      </c>
      <c r="P42" s="9" t="n">
        <f aca="false">L42-I42</f>
        <v>-0.182017822297386</v>
      </c>
      <c r="Q42" s="9" t="n">
        <f aca="false">M42-I42</f>
        <v>0.240982177702614</v>
      </c>
      <c r="R42" s="10" t="n">
        <f aca="false">G42-I42</f>
        <v>1.91396852610261</v>
      </c>
      <c r="S42" s="0" t="n">
        <f aca="false">E42-I42</f>
        <v>-4.58492535929739</v>
      </c>
    </row>
    <row r="43" customFormat="false" ht="16.5" hidden="false" customHeight="false" outlineLevel="0" collapsed="false">
      <c r="C43" s="4" t="s">
        <v>44</v>
      </c>
      <c r="D43" s="6" t="n">
        <v>-0.23076</v>
      </c>
      <c r="E43" s="7" t="n">
        <f aca="false">D43*-27.21138</f>
        <v>6.2792980488</v>
      </c>
      <c r="F43" s="6" t="n">
        <v>-0.42834</v>
      </c>
      <c r="G43" s="7" t="n">
        <f aca="false">F43*-27.21138</f>
        <v>11.6557225092</v>
      </c>
      <c r="H43" s="5" t="n">
        <v>239.3</v>
      </c>
      <c r="I43" s="7" t="n">
        <f aca="false">H43/23.061</f>
        <v>10.3768266770739</v>
      </c>
      <c r="J43" s="8"/>
      <c r="K43" s="8" t="n">
        <v>9.783</v>
      </c>
      <c r="L43" s="8" t="n">
        <v>10.168</v>
      </c>
      <c r="M43" s="8" t="n">
        <v>10.454</v>
      </c>
      <c r="N43" s="3"/>
      <c r="O43" s="9" t="n">
        <f aca="false">K43-I43</f>
        <v>-0.593826677073849</v>
      </c>
      <c r="P43" s="9" t="n">
        <f aca="false">L43-I43</f>
        <v>-0.20882667707385</v>
      </c>
      <c r="Q43" s="9" t="n">
        <f aca="false">M43-I43</f>
        <v>0.0771733229261518</v>
      </c>
      <c r="R43" s="10" t="n">
        <f aca="false">G43-I43</f>
        <v>1.27889583212615</v>
      </c>
      <c r="S43" s="0" t="n">
        <f aca="false">E43-I43</f>
        <v>-4.09752862827385</v>
      </c>
    </row>
    <row r="44" customFormat="false" ht="16.5" hidden="false" customHeight="false" outlineLevel="0" collapsed="false">
      <c r="C44" s="1" t="s">
        <v>45</v>
      </c>
      <c r="D44" s="8" t="n">
        <v>-0.225958</v>
      </c>
      <c r="E44" s="7" t="n">
        <f aca="false">D44*-27.21138</f>
        <v>6.14862900204</v>
      </c>
      <c r="F44" s="8" t="n">
        <v>-0.399938</v>
      </c>
      <c r="G44" s="7" t="n">
        <f aca="false">F44*-27.21138</f>
        <v>10.88286489444</v>
      </c>
      <c r="H44" s="5" t="n">
        <v>234.107</v>
      </c>
      <c r="I44" s="7" t="n">
        <f aca="false">H44/23.061</f>
        <v>10.1516412991631</v>
      </c>
      <c r="J44" s="8"/>
      <c r="K44" s="8" t="n">
        <v>9.025</v>
      </c>
      <c r="L44" s="8" t="n">
        <v>9.355</v>
      </c>
      <c r="M44" s="8" t="n">
        <v>9.58</v>
      </c>
      <c r="N44" s="3"/>
      <c r="O44" s="9" t="n">
        <f aca="false">K44-I44</f>
        <v>-1.12664129916309</v>
      </c>
      <c r="P44" s="9" t="n">
        <f aca="false">L44-I44</f>
        <v>-0.796641299163088</v>
      </c>
      <c r="Q44" s="9" t="n">
        <f aca="false">M44-I44</f>
        <v>-0.571641299163089</v>
      </c>
      <c r="R44" s="10" t="n">
        <f aca="false">G44-I44</f>
        <v>0.73122359527691</v>
      </c>
      <c r="S44" s="0" t="n">
        <f aca="false">E44-I44</f>
        <v>-4.00301229712309</v>
      </c>
    </row>
    <row r="45" customFormat="false" ht="16.5" hidden="false" customHeight="false" outlineLevel="0" collapsed="false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1" t="n">
        <f aca="false">SUM(O10:O44)/35</f>
        <v>-0.535466964014694</v>
      </c>
      <c r="P45" s="11" t="n">
        <f aca="false">SUM(P10:P44)/35</f>
        <v>-0.123695535443266</v>
      </c>
      <c r="Q45" s="11" t="n">
        <f aca="false">SUM(Q10:Q44)/35</f>
        <v>0.177047321699592</v>
      </c>
      <c r="R45" s="11" t="n">
        <f aca="false">SUM(R10:R44)/35</f>
        <v>1.50653602859845</v>
      </c>
      <c r="S45" s="11" t="n">
        <f aca="false">SUM(S10:S44)/35</f>
        <v>-4.23710911477355</v>
      </c>
    </row>
    <row r="46" customFormat="false" ht="16.5" hidden="false" customHeight="false" outlineLevel="0" collapsed="false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1" t="n">
        <f aca="false">(SUMIF(O10:O44,"&gt;0")-SUMIF(O10:O44,"&lt;0"))/35</f>
        <v>0.771216289716095</v>
      </c>
      <c r="P46" s="11" t="n">
        <f aca="false">(SUMIF(P10:P44,"&gt;0")-SUMIF(P10:P44,"&lt;0"))/35</f>
        <v>0.558028101866478</v>
      </c>
      <c r="Q46" s="11" t="n">
        <f aca="false">(SUMIF(Q10:Q44,"&gt;0")-SUMIF(Q10:Q44,"&lt;0"))/35</f>
        <v>0.565838339311268</v>
      </c>
      <c r="R46" s="11" t="n">
        <f aca="false">(SUMIF(R10:R44,"&gt;0")-SUMIF(R10:R44,"&lt;0"))/35</f>
        <v>1.52173521985673</v>
      </c>
      <c r="S46" s="11" t="n">
        <f aca="false">(SUMIF(S10:S44,"&gt;0")-SUMIF(S10:S44,"&lt;0"))/35</f>
        <v>4.23710911477355</v>
      </c>
    </row>
    <row r="47" customFormat="false" ht="16.5" hidden="false" customHeight="false" outlineLevel="0" collapsed="false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customFormat="false" ht="16.5" hidden="false" customHeight="false" outlineLevel="0" collapsed="false">
      <c r="B48" s="5" t="s">
        <v>6</v>
      </c>
      <c r="C48" s="12" t="s">
        <v>0</v>
      </c>
      <c r="D48" s="13" t="s">
        <v>0</v>
      </c>
      <c r="E48" s="13" t="s">
        <v>0</v>
      </c>
      <c r="F48" s="5" t="s">
        <v>0</v>
      </c>
      <c r="G48" s="5" t="s">
        <v>0</v>
      </c>
      <c r="H48" s="5" t="s">
        <v>46</v>
      </c>
      <c r="I48" s="1"/>
      <c r="J48" s="1"/>
      <c r="K48" s="1"/>
      <c r="L48" s="1"/>
      <c r="M48" s="1"/>
      <c r="N48" s="1"/>
      <c r="O48" s="1"/>
      <c r="P48" s="1"/>
      <c r="Q48" s="1"/>
    </row>
    <row r="49" customFormat="false" ht="16.5" hidden="false" customHeight="false" outlineLevel="0" collapsed="false">
      <c r="B49" s="14"/>
      <c r="C49" s="14"/>
      <c r="D49" s="14" t="s">
        <v>47</v>
      </c>
      <c r="E49" s="14" t="s">
        <v>48</v>
      </c>
      <c r="F49" s="14" t="s">
        <v>49</v>
      </c>
      <c r="G49" s="14" t="s">
        <v>50</v>
      </c>
      <c r="H49" s="14"/>
      <c r="I49" s="1"/>
      <c r="J49" s="1"/>
      <c r="K49" s="1"/>
      <c r="L49" s="1"/>
      <c r="M49" s="1"/>
      <c r="N49" s="1"/>
      <c r="O49" s="1"/>
      <c r="P49" s="1"/>
      <c r="Q49" s="1"/>
    </row>
    <row r="50" customFormat="false" ht="16.5" hidden="false" customHeight="false" outlineLevel="0" collapsed="false">
      <c r="B50" s="5" t="s">
        <v>11</v>
      </c>
      <c r="C50" s="9" t="n">
        <v>3.163322925</v>
      </c>
      <c r="D50" s="15" t="n">
        <v>5.4901680288</v>
      </c>
      <c r="E50" s="15" t="n">
        <v>5.121</v>
      </c>
      <c r="F50" s="11" t="n">
        <v>5.121</v>
      </c>
      <c r="G50" s="11" t="n">
        <v>5.09</v>
      </c>
      <c r="H50" s="7" t="n">
        <f aca="false">H10/23.061</f>
        <v>5.34668921555874</v>
      </c>
      <c r="I50" s="1"/>
      <c r="J50" s="1"/>
      <c r="K50" s="1"/>
      <c r="L50" s="1"/>
      <c r="M50" s="1"/>
      <c r="N50" s="1"/>
      <c r="O50" s="1"/>
      <c r="P50" s="1"/>
      <c r="Q50" s="1"/>
    </row>
    <row r="51" customFormat="false" ht="16.5" hidden="false" customHeight="false" outlineLevel="0" collapsed="false">
      <c r="B51" s="5" t="s">
        <v>12</v>
      </c>
      <c r="C51" s="9" t="n">
        <v>5.5922107038</v>
      </c>
      <c r="D51" s="15" t="n">
        <v>9.12941799</v>
      </c>
      <c r="E51" s="15" t="n">
        <v>8.703</v>
      </c>
      <c r="F51" s="11" t="n">
        <v>8.697</v>
      </c>
      <c r="G51" s="11" t="n">
        <v>8.655</v>
      </c>
      <c r="H51" s="7" t="n">
        <f aca="false">H11/23.061</f>
        <v>9.31876327999653</v>
      </c>
      <c r="I51" s="1"/>
      <c r="J51" s="1"/>
      <c r="K51" s="1"/>
      <c r="L51" s="1"/>
      <c r="M51" s="1"/>
      <c r="N51" s="1"/>
      <c r="O51" s="1"/>
      <c r="P51" s="1"/>
      <c r="Q51" s="1"/>
    </row>
    <row r="52" customFormat="false" ht="16.5" hidden="false" customHeight="false" outlineLevel="0" collapsed="false">
      <c r="B52" s="5" t="s">
        <v>13</v>
      </c>
      <c r="C52" s="9" t="n">
        <v>4.100754966</v>
      </c>
      <c r="D52" s="15" t="n">
        <v>9.3901030104</v>
      </c>
      <c r="E52" s="15" t="n">
        <v>8.735</v>
      </c>
      <c r="F52" s="11" t="n">
        <v>8.574</v>
      </c>
      <c r="G52" s="11" t="n">
        <v>8.368</v>
      </c>
      <c r="H52" s="7" t="n">
        <f aca="false">H12/23.061</f>
        <v>8.25636355752136</v>
      </c>
      <c r="I52" s="1"/>
      <c r="J52" s="1"/>
      <c r="K52" s="1"/>
      <c r="L52" s="1"/>
      <c r="M52" s="1"/>
      <c r="N52" s="1"/>
      <c r="O52" s="1"/>
      <c r="P52" s="1"/>
      <c r="Q52" s="1"/>
    </row>
    <row r="53" customFormat="false" ht="16.5" hidden="false" customHeight="false" outlineLevel="0" collapsed="false">
      <c r="B53" s="5" t="s">
        <v>14</v>
      </c>
      <c r="C53" s="9" t="n">
        <v>6.1141249722</v>
      </c>
      <c r="D53" s="15" t="n">
        <v>12.3664837548</v>
      </c>
      <c r="E53" s="15" t="n">
        <v>10.633</v>
      </c>
      <c r="F53" s="11" t="n">
        <v>10.296</v>
      </c>
      <c r="G53" s="11" t="n">
        <v>9.817</v>
      </c>
      <c r="H53" s="7" t="n">
        <f aca="false">H13/23.061</f>
        <v>11.257100732839</v>
      </c>
      <c r="I53" s="1"/>
      <c r="J53" s="1"/>
      <c r="K53" s="1"/>
      <c r="L53" s="1"/>
      <c r="M53" s="1"/>
      <c r="N53" s="1"/>
      <c r="O53" s="1"/>
      <c r="P53" s="1"/>
      <c r="Q53" s="1"/>
    </row>
    <row r="54" customFormat="false" ht="16.5" hidden="false" customHeight="false" outlineLevel="0" collapsed="false">
      <c r="B54" s="5" t="s">
        <v>15</v>
      </c>
      <c r="C54" s="9" t="n">
        <v>8.393350161</v>
      </c>
      <c r="D54" s="15" t="n">
        <v>15.5951139918</v>
      </c>
      <c r="E54" s="15" t="n">
        <v>13.185</v>
      </c>
      <c r="F54" s="11" t="n">
        <v>12.826</v>
      </c>
      <c r="G54" s="11" t="n">
        <v>12.26</v>
      </c>
      <c r="H54" s="7" t="n">
        <f aca="false">H14/23.061</f>
        <v>14.5396990590174</v>
      </c>
      <c r="I54" s="1"/>
      <c r="J54" s="1"/>
      <c r="K54" s="1"/>
      <c r="L54" s="1"/>
      <c r="M54" s="1"/>
      <c r="N54" s="1"/>
      <c r="O54" s="1"/>
      <c r="P54" s="1"/>
      <c r="Q54" s="1"/>
    </row>
    <row r="55" customFormat="false" ht="16.5" hidden="false" customHeight="false" outlineLevel="0" collapsed="false">
      <c r="B55" s="5" t="s">
        <v>16</v>
      </c>
      <c r="C55" s="9" t="n">
        <v>7.3971415392</v>
      </c>
      <c r="D55" s="15" t="n">
        <v>16.0114481058</v>
      </c>
      <c r="E55" s="15" t="n">
        <v>14.319</v>
      </c>
      <c r="F55" s="11" t="n">
        <v>13.968</v>
      </c>
      <c r="G55" s="11" t="n">
        <v>13.381</v>
      </c>
      <c r="H55" s="7" t="n">
        <f aca="false">H15/23.061</f>
        <v>13.607389098478</v>
      </c>
      <c r="I55" s="1"/>
      <c r="J55" s="1"/>
      <c r="K55" s="1"/>
      <c r="L55" s="1"/>
      <c r="M55" s="1"/>
      <c r="N55" s="1"/>
      <c r="O55" s="1"/>
      <c r="P55" s="1"/>
      <c r="Q55" s="1"/>
    </row>
    <row r="56" customFormat="false" ht="16.5" hidden="false" customHeight="false" outlineLevel="0" collapsed="false">
      <c r="B56" s="5" t="s">
        <v>17</v>
      </c>
      <c r="C56" s="9" t="n">
        <v>10.3356984654</v>
      </c>
      <c r="D56" s="15" t="n">
        <v>19.6841680644</v>
      </c>
      <c r="E56" s="15" t="n">
        <v>17.586</v>
      </c>
      <c r="F56" s="11" t="n">
        <v>17.022</v>
      </c>
      <c r="G56" s="11" t="n">
        <v>16.153</v>
      </c>
      <c r="H56" s="7" t="n">
        <f aca="false">H16/23.061</f>
        <v>17.419019123195</v>
      </c>
      <c r="I56" s="1"/>
      <c r="J56" s="1"/>
      <c r="K56" s="1"/>
      <c r="L56" s="1"/>
      <c r="M56" s="1"/>
      <c r="N56" s="1"/>
      <c r="O56" s="1"/>
      <c r="P56" s="1"/>
      <c r="Q56" s="1"/>
    </row>
    <row r="57" customFormat="false" ht="16.5" hidden="false" customHeight="false" outlineLevel="0" collapsed="false">
      <c r="B57" s="5" t="s">
        <v>18</v>
      </c>
      <c r="C57" s="9" t="n">
        <v>3.0773349642</v>
      </c>
      <c r="D57" s="15" t="n">
        <v>5.2142446356</v>
      </c>
      <c r="E57" s="15" t="n">
        <v>4.823</v>
      </c>
      <c r="F57" s="11" t="n">
        <v>4.8</v>
      </c>
      <c r="G57" s="11" t="n">
        <v>4.733</v>
      </c>
      <c r="H57" s="7" t="n">
        <f aca="false">H17/23.061</f>
        <v>5.13854559646156</v>
      </c>
      <c r="I57" s="1"/>
      <c r="J57" s="1"/>
      <c r="K57" s="1"/>
      <c r="L57" s="1"/>
      <c r="M57" s="1"/>
      <c r="N57" s="1"/>
      <c r="O57" s="1"/>
      <c r="P57" s="1"/>
      <c r="Q57" s="1"/>
    </row>
    <row r="58" customFormat="false" ht="16.5" hidden="false" customHeight="false" outlineLevel="0" collapsed="false">
      <c r="B58" s="5" t="s">
        <v>19</v>
      </c>
      <c r="C58" s="9" t="n">
        <v>4.7696106864</v>
      </c>
      <c r="D58" s="15" t="n">
        <v>7.5683011194</v>
      </c>
      <c r="E58" s="15" t="n">
        <v>7.142</v>
      </c>
      <c r="F58" s="11" t="n">
        <v>7.114</v>
      </c>
      <c r="G58" s="11" t="n">
        <v>7.047</v>
      </c>
      <c r="H58" s="7" t="n">
        <f aca="false">H18/23.061</f>
        <v>7.6449416764234</v>
      </c>
      <c r="I58" s="1"/>
      <c r="J58" s="1"/>
      <c r="K58" s="1"/>
      <c r="L58" s="1"/>
      <c r="M58" s="1"/>
      <c r="N58" s="1"/>
      <c r="O58" s="1"/>
      <c r="P58" s="1"/>
      <c r="Q58" s="1"/>
    </row>
    <row r="59" customFormat="false" ht="16.5" hidden="false" customHeight="false" outlineLevel="0" collapsed="false">
      <c r="B59" s="5" t="s">
        <v>20</v>
      </c>
      <c r="C59" s="9" t="n">
        <v>3.001415214</v>
      </c>
      <c r="D59" s="9" t="n">
        <v>6.6126374538</v>
      </c>
      <c r="E59" s="9" t="n">
        <v>6.07</v>
      </c>
      <c r="F59" s="11" t="n">
        <v>5.943</v>
      </c>
      <c r="G59" s="11" t="n">
        <v>5.776</v>
      </c>
      <c r="H59" s="7" t="n">
        <f aca="false">H19/23.061</f>
        <v>5.98412904904384</v>
      </c>
    </row>
    <row r="60" customFormat="false" ht="16.5" hidden="false" customHeight="false" outlineLevel="0" collapsed="false">
      <c r="B60" s="5" t="s">
        <v>21</v>
      </c>
      <c r="C60" s="9" t="n">
        <v>4.5475658256</v>
      </c>
      <c r="D60" s="9" t="n">
        <v>8.7013829826</v>
      </c>
      <c r="E60" s="9" t="n">
        <v>7.567</v>
      </c>
      <c r="F60" s="11" t="n">
        <v>7.354</v>
      </c>
      <c r="G60" s="11" t="n">
        <v>7.05</v>
      </c>
      <c r="H60" s="7" t="n">
        <f aca="false">H20/23.061</f>
        <v>8.15229174797277</v>
      </c>
    </row>
    <row r="61" customFormat="false" ht="16.5" hidden="false" customHeight="false" outlineLevel="0" collapsed="false">
      <c r="B61" s="5" t="s">
        <v>22</v>
      </c>
      <c r="C61" s="9" t="n">
        <v>6.2861008938</v>
      </c>
      <c r="D61" s="9" t="n">
        <v>10.9359815082</v>
      </c>
      <c r="E61" s="9" t="n">
        <v>9.452</v>
      </c>
      <c r="F61" s="11" t="n">
        <v>9.221</v>
      </c>
      <c r="G61" s="11" t="n">
        <v>8.868</v>
      </c>
      <c r="H61" s="7" t="n">
        <f aca="false">H21/23.061</f>
        <v>10.4895711374182</v>
      </c>
    </row>
    <row r="62" customFormat="false" ht="16.5" hidden="false" customHeight="false" outlineLevel="0" collapsed="false">
      <c r="B62" s="5" t="s">
        <v>23</v>
      </c>
      <c r="C62" s="9" t="n">
        <v>6.1222883862</v>
      </c>
      <c r="D62" s="9" t="n">
        <v>11.793412092</v>
      </c>
      <c r="E62" s="9" t="n">
        <v>10.461</v>
      </c>
      <c r="F62" s="11" t="n">
        <v>10.217</v>
      </c>
      <c r="G62" s="11" t="n">
        <v>9.844</v>
      </c>
      <c r="H62" s="7" t="n">
        <f aca="false">H22/23.061</f>
        <v>10.3638177008803</v>
      </c>
    </row>
    <row r="63" customFormat="false" ht="16.5" hidden="false" customHeight="false" outlineLevel="0" collapsed="false">
      <c r="B63" s="5" t="s">
        <v>24</v>
      </c>
      <c r="C63" s="9" t="n">
        <v>8.213755053</v>
      </c>
      <c r="D63" s="9" t="n">
        <v>14.201619222</v>
      </c>
      <c r="E63" s="9" t="n">
        <v>12.705</v>
      </c>
      <c r="F63" s="11" t="n">
        <v>12.377</v>
      </c>
      <c r="G63" s="11" t="n">
        <v>11.926</v>
      </c>
      <c r="H63" s="7" t="n">
        <f aca="false">H23/23.061</f>
        <v>12.9699492649928</v>
      </c>
    </row>
    <row r="64" customFormat="false" ht="16.5" hidden="false" customHeight="false" outlineLevel="0" collapsed="false">
      <c r="B64" s="5" t="s">
        <v>25</v>
      </c>
      <c r="C64" s="9" t="n">
        <v>9.4673833296</v>
      </c>
      <c r="D64" s="9" t="n">
        <v>15.9665493288</v>
      </c>
      <c r="E64" s="9" t="n">
        <v>14.866</v>
      </c>
      <c r="F64" s="11" t="n">
        <v>14.526</v>
      </c>
      <c r="G64" s="11" t="n">
        <v>14.122</v>
      </c>
      <c r="H64" s="7" t="n">
        <f aca="false">H24/23.061</f>
        <v>12.850223320758</v>
      </c>
    </row>
    <row r="65" customFormat="false" ht="16.5" hidden="false" customHeight="false" outlineLevel="0" collapsed="false">
      <c r="B65" s="5" t="s">
        <v>26</v>
      </c>
      <c r="C65" s="9" t="n">
        <v>6.234127158</v>
      </c>
      <c r="D65" s="9" t="n">
        <v>12.5936987778</v>
      </c>
      <c r="E65" s="9" t="n">
        <v>11.406</v>
      </c>
      <c r="F65" s="11" t="n">
        <v>10.928</v>
      </c>
      <c r="G65" s="11" t="n">
        <v>10.385</v>
      </c>
      <c r="H65" s="7" t="n">
        <f aca="false">H25/23.061</f>
        <v>10.2202853302112</v>
      </c>
    </row>
    <row r="66" customFormat="false" ht="16.5" hidden="false" customHeight="false" outlineLevel="0" collapsed="false">
      <c r="B66" s="5" t="s">
        <v>27</v>
      </c>
      <c r="C66" s="9" t="n">
        <v>7.371562842</v>
      </c>
      <c r="D66" s="9" t="n">
        <v>15.3387827922</v>
      </c>
      <c r="E66" s="9" t="n">
        <v>13.664</v>
      </c>
      <c r="F66" s="11" t="n">
        <v>13.228</v>
      </c>
      <c r="G66" s="11" t="n">
        <v>12.56</v>
      </c>
      <c r="H66" s="7" t="n">
        <f aca="false">H26/23.061</f>
        <v>13.0487402974719</v>
      </c>
    </row>
    <row r="67" customFormat="false" ht="16.5" hidden="false" customHeight="false" outlineLevel="0" collapsed="false">
      <c r="B67" s="5" t="s">
        <v>28</v>
      </c>
      <c r="C67" s="9" t="n">
        <v>7.351154307</v>
      </c>
      <c r="D67" s="9" t="n">
        <v>14.7602688534</v>
      </c>
      <c r="E67" s="9" t="n">
        <v>12.974</v>
      </c>
      <c r="F67" s="11" t="n">
        <v>12.422</v>
      </c>
      <c r="G67" s="11" t="n">
        <v>11.755</v>
      </c>
      <c r="H67" s="7" t="n">
        <f aca="false">H27/23.061</f>
        <v>12.6901695503231</v>
      </c>
    </row>
    <row r="68" customFormat="false" ht="16.5" hidden="false" customHeight="false" outlineLevel="0" collapsed="false">
      <c r="B68" s="5" t="s">
        <v>29</v>
      </c>
      <c r="C68" s="9" t="n">
        <v>9.7827632238</v>
      </c>
      <c r="D68" s="9" t="n">
        <v>18.4634655576</v>
      </c>
      <c r="E68" s="9" t="n">
        <v>16.124</v>
      </c>
      <c r="F68" s="11" t="n">
        <v>15.509</v>
      </c>
      <c r="G68" s="11" t="n">
        <v>14.73</v>
      </c>
      <c r="H68" s="7" t="n">
        <f aca="false">H28/23.061</f>
        <v>16.10125319804</v>
      </c>
    </row>
    <row r="69" customFormat="false" ht="16.5" hidden="false" customHeight="false" outlineLevel="0" collapsed="false">
      <c r="B69" s="5" t="s">
        <v>30</v>
      </c>
      <c r="C69" s="9" t="n">
        <v>8.5190667366</v>
      </c>
      <c r="D69" s="9" t="n">
        <v>14.1983538564</v>
      </c>
      <c r="E69" s="9" t="n">
        <v>13.603</v>
      </c>
      <c r="F69" s="11" t="n">
        <v>13.4</v>
      </c>
      <c r="G69" s="11" t="n">
        <v>13.17</v>
      </c>
      <c r="H69" s="7" t="n">
        <f aca="false">H29/23.061</f>
        <v>11.0744113438272</v>
      </c>
    </row>
    <row r="70" customFormat="false" ht="16.5" hidden="false" customHeight="false" outlineLevel="0" collapsed="false">
      <c r="B70" s="5" t="s">
        <v>31</v>
      </c>
      <c r="C70" s="9" t="n">
        <v>5.9777959584</v>
      </c>
      <c r="D70" s="9" t="n">
        <v>10.8154350948</v>
      </c>
      <c r="E70" s="9" t="n">
        <v>9.766</v>
      </c>
      <c r="F70" s="11" t="n">
        <v>9.518</v>
      </c>
      <c r="G70" s="11" t="n">
        <v>9.193</v>
      </c>
      <c r="H70" s="7" t="n">
        <f aca="false">H30/23.061</f>
        <v>9.81600971336889</v>
      </c>
    </row>
    <row r="71" customFormat="false" ht="16.5" hidden="false" customHeight="false" outlineLevel="0" collapsed="false">
      <c r="B71" s="5" t="s">
        <v>32</v>
      </c>
      <c r="C71" s="9" t="n">
        <v>6.7601231334</v>
      </c>
      <c r="D71" s="9" t="n">
        <v>11.6516408022</v>
      </c>
      <c r="E71" s="9" t="n">
        <v>10.912</v>
      </c>
      <c r="F71" s="11" t="n">
        <v>10.652</v>
      </c>
      <c r="G71" s="11" t="n">
        <v>10.361</v>
      </c>
      <c r="H71" s="7" t="n">
        <f aca="false">H31/23.061</f>
        <v>9.87910324790772</v>
      </c>
    </row>
    <row r="72" customFormat="false" ht="16.5" hidden="false" customHeight="false" outlineLevel="0" collapsed="false">
      <c r="B72" s="5" t="s">
        <v>33</v>
      </c>
      <c r="C72" s="9" t="n">
        <v>8.125318068</v>
      </c>
      <c r="D72" s="9" t="n">
        <v>13.8456943716</v>
      </c>
      <c r="E72" s="9" t="n">
        <v>12.469</v>
      </c>
      <c r="F72" s="11" t="n">
        <v>12.085</v>
      </c>
      <c r="G72" s="11" t="n">
        <v>11.604</v>
      </c>
      <c r="H72" s="7" t="n">
        <f aca="false">H32/23.061</f>
        <v>12.7687004032783</v>
      </c>
    </row>
    <row r="73" customFormat="false" ht="16.5" hidden="false" customHeight="false" outlineLevel="0" collapsed="false">
      <c r="B73" s="5" t="s">
        <v>34</v>
      </c>
      <c r="C73" s="9" t="n">
        <v>7.3846243044</v>
      </c>
      <c r="D73" s="9" t="n">
        <v>12.6720675522</v>
      </c>
      <c r="E73" s="9" t="n">
        <v>11.48</v>
      </c>
      <c r="F73" s="11" t="n">
        <v>11.145</v>
      </c>
      <c r="G73" s="11" t="n">
        <v>10.714</v>
      </c>
      <c r="H73" s="7" t="n">
        <f aca="false">H33/23.061</f>
        <v>11.4732665539222</v>
      </c>
    </row>
    <row r="74" customFormat="false" ht="16.5" hidden="false" customHeight="false" outlineLevel="0" collapsed="false">
      <c r="B74" s="5" t="s">
        <v>35</v>
      </c>
      <c r="C74" s="9" t="n">
        <v>6.9644805972</v>
      </c>
      <c r="D74" s="9" t="n">
        <v>12.3207686364</v>
      </c>
      <c r="E74" s="9" t="n">
        <v>11.288</v>
      </c>
      <c r="F74" s="11" t="n">
        <v>10.963</v>
      </c>
      <c r="G74" s="11" t="n">
        <v>10.553</v>
      </c>
      <c r="H74" s="7" t="n">
        <f aca="false">H34/23.061</f>
        <v>10.5680152638654</v>
      </c>
    </row>
    <row r="75" customFormat="false" ht="16.5" hidden="false" customHeight="false" outlineLevel="0" collapsed="false">
      <c r="B75" s="5" t="s">
        <v>36</v>
      </c>
      <c r="C75" s="9" t="n">
        <v>9.1204382346</v>
      </c>
      <c r="D75" s="9" t="n">
        <v>15.6726664248</v>
      </c>
      <c r="E75" s="9" t="n">
        <v>14.271</v>
      </c>
      <c r="F75" s="11" t="n">
        <v>13.904</v>
      </c>
      <c r="G75" s="11" t="n">
        <v>13.439</v>
      </c>
      <c r="H75" s="7" t="n">
        <f aca="false">H35/23.061</f>
        <v>14.0057239495252</v>
      </c>
    </row>
    <row r="76" customFormat="false" ht="16.5" hidden="false" customHeight="false" outlineLevel="0" collapsed="false">
      <c r="B76" s="5" t="s">
        <v>37</v>
      </c>
      <c r="C76" s="9" t="n">
        <v>10.4385574818</v>
      </c>
      <c r="D76" s="9" t="n">
        <v>17.8114808928</v>
      </c>
      <c r="E76" s="9" t="n">
        <v>15.814</v>
      </c>
      <c r="F76" s="11" t="n">
        <v>15.41</v>
      </c>
      <c r="G76" s="11" t="n">
        <v>14.866</v>
      </c>
      <c r="H76" s="7" t="n">
        <f aca="false">H36/23.061</f>
        <v>15.5832357660119</v>
      </c>
    </row>
    <row r="77" customFormat="false" ht="16.5" hidden="false" customHeight="false" outlineLevel="0" collapsed="false">
      <c r="B77" s="5" t="s">
        <v>38</v>
      </c>
      <c r="C77" s="9" t="n">
        <v>6.940262469</v>
      </c>
      <c r="D77" s="9" t="n">
        <v>15.8185194216</v>
      </c>
      <c r="E77" s="9" t="n">
        <v>12.906</v>
      </c>
      <c r="F77" s="11" t="n">
        <v>12.453</v>
      </c>
      <c r="G77" s="11" t="n">
        <v>11.774</v>
      </c>
      <c r="H77" s="7" t="n">
        <f aca="false">H37/23.061</f>
        <v>12.0431464377087</v>
      </c>
    </row>
    <row r="78" customFormat="false" ht="16.5" hidden="false" customHeight="false" outlineLevel="0" collapsed="false">
      <c r="B78" s="5" t="s">
        <v>39</v>
      </c>
      <c r="C78" s="9" t="n">
        <v>7.2455741526</v>
      </c>
      <c r="D78" s="9" t="n">
        <v>11.1446927928</v>
      </c>
      <c r="E78" s="9" t="n">
        <v>10.175</v>
      </c>
      <c r="F78" s="11" t="n">
        <v>9.943</v>
      </c>
      <c r="G78" s="11" t="n">
        <v>9.628</v>
      </c>
      <c r="H78" s="7" t="n">
        <f aca="false">H38/23.061</f>
        <v>10.5309396817137</v>
      </c>
    </row>
    <row r="79" customFormat="false" ht="16.5" hidden="false" customHeight="false" outlineLevel="0" collapsed="false">
      <c r="B79" s="5" t="s">
        <v>40</v>
      </c>
      <c r="C79" s="9" t="n">
        <v>5.9081348256</v>
      </c>
      <c r="D79" s="9" t="n">
        <v>11.41106499162</v>
      </c>
      <c r="E79" s="9" t="n">
        <v>9.76</v>
      </c>
      <c r="F79" s="11" t="n">
        <v>9.451</v>
      </c>
      <c r="G79" s="11" t="n">
        <v>9.015</v>
      </c>
      <c r="H79" s="7" t="n">
        <f aca="false">H39/23.061</f>
        <v>9.3550583235766</v>
      </c>
    </row>
    <row r="80" customFormat="false" ht="16.5" hidden="false" customHeight="false" outlineLevel="0" collapsed="false">
      <c r="B80" s="5" t="s">
        <v>41</v>
      </c>
      <c r="C80" s="9" t="n">
        <v>7.5214975458</v>
      </c>
      <c r="D80" s="9" t="n">
        <v>13.4114007468</v>
      </c>
      <c r="E80" s="9" t="n">
        <v>11.792</v>
      </c>
      <c r="F80" s="11" t="n">
        <v>11.422</v>
      </c>
      <c r="G80" s="11" t="n">
        <v>10.931</v>
      </c>
      <c r="H80" s="7" t="n">
        <f aca="false">H40/23.061</f>
        <v>11.4948614544035</v>
      </c>
    </row>
    <row r="81" customFormat="false" ht="16.5" hidden="false" customHeight="false" outlineLevel="0" collapsed="false">
      <c r="B81" s="5" t="s">
        <v>42</v>
      </c>
      <c r="C81" s="9" t="n">
        <v>7.474966086</v>
      </c>
      <c r="D81" s="9" t="n">
        <v>13.529498136</v>
      </c>
      <c r="E81" s="9" t="n">
        <v>11.994</v>
      </c>
      <c r="F81" s="11" t="n">
        <v>11.685</v>
      </c>
      <c r="G81" s="11" t="n">
        <v>11.261</v>
      </c>
      <c r="H81" s="7" t="n">
        <f aca="false">H41/23.061</f>
        <v>11.3244438662677</v>
      </c>
    </row>
    <row r="82" customFormat="false" ht="16.5" hidden="false" customHeight="false" outlineLevel="0" collapsed="false">
      <c r="B82" s="5" t="s">
        <v>43</v>
      </c>
      <c r="C82" s="9" t="n">
        <v>8.064092463</v>
      </c>
      <c r="D82" s="9" t="n">
        <v>14.5629863484</v>
      </c>
      <c r="E82" s="9" t="n">
        <v>12.89</v>
      </c>
      <c r="F82" s="11" t="n">
        <v>12.467</v>
      </c>
      <c r="G82" s="11" t="n">
        <v>11.915</v>
      </c>
      <c r="H82" s="7" t="n">
        <f aca="false">H42/23.061</f>
        <v>12.6490178222974</v>
      </c>
    </row>
    <row r="83" customFormat="false" ht="16.5" hidden="false" customHeight="false" outlineLevel="0" collapsed="false">
      <c r="B83" s="5" t="s">
        <v>44</v>
      </c>
      <c r="C83" s="9" t="n">
        <v>6.2792980488</v>
      </c>
      <c r="D83" s="9" t="n">
        <v>11.6557225092</v>
      </c>
      <c r="E83" s="9" t="n">
        <v>10.454</v>
      </c>
      <c r="F83" s="11" t="n">
        <v>10.168</v>
      </c>
      <c r="G83" s="11" t="n">
        <v>9.783</v>
      </c>
      <c r="H83" s="7" t="n">
        <f aca="false">H43/23.061</f>
        <v>10.3768266770739</v>
      </c>
    </row>
    <row r="84" customFormat="false" ht="16.5" hidden="false" customHeight="false" outlineLevel="0" collapsed="false">
      <c r="B84" s="13" t="s">
        <v>45</v>
      </c>
      <c r="C84" s="9" t="n">
        <v>6.14862900204</v>
      </c>
      <c r="D84" s="9" t="n">
        <v>10.88286489444</v>
      </c>
      <c r="E84" s="9" t="n">
        <v>9.58</v>
      </c>
      <c r="F84" s="11" t="n">
        <v>9.355</v>
      </c>
      <c r="G84" s="11" t="n">
        <v>9.025</v>
      </c>
      <c r="H84" s="7" t="n">
        <f aca="false">H44/23.061</f>
        <v>10.1516412991631</v>
      </c>
    </row>
    <row r="85" customFormat="false" ht="16.5" hidden="false" customHeight="false" outlineLevel="0" collapsed="false">
      <c r="B85" s="5" t="s">
        <v>51</v>
      </c>
      <c r="C85" s="14" t="n">
        <v>-4.24</v>
      </c>
      <c r="D85" s="9" t="n">
        <v>1.50653602859845</v>
      </c>
      <c r="E85" s="9" t="n">
        <v>0.177047321699592</v>
      </c>
      <c r="F85" s="9" t="n">
        <v>-0.123695535443266</v>
      </c>
      <c r="G85" s="9" t="n">
        <v>-0.535466964014694</v>
      </c>
      <c r="H85" s="14"/>
    </row>
    <row r="86" customFormat="false" ht="16.5" hidden="false" customHeight="false" outlineLevel="0" collapsed="false">
      <c r="B86" s="5" t="s">
        <v>52</v>
      </c>
      <c r="C86" s="14" t="n">
        <v>4.24</v>
      </c>
      <c r="D86" s="9" t="n">
        <v>1.52173521985673</v>
      </c>
      <c r="E86" s="9" t="n">
        <v>0.565838339311268</v>
      </c>
      <c r="F86" s="9" t="n">
        <v>0.558028101866478</v>
      </c>
      <c r="G86" s="9" t="n">
        <v>0.771216289716095</v>
      </c>
      <c r="H86" s="14"/>
    </row>
  </sheetData>
  <mergeCells count="3">
    <mergeCell ref="D7:E7"/>
    <mergeCell ref="F7:G7"/>
    <mergeCell ref="H7:I7"/>
  </mergeCells>
  <printOptions headings="false" gridLines="false" gridLinesSet="true" horizontalCentered="false" verticalCentered="false"/>
  <pageMargins left="0" right="0" top="0.138888888888889" bottom="0.138888888888889" header="0" footer="0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T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4"/>
  <cols>
    <col collapsed="false" hidden="false" max="1" min="1" style="0" width="15.1052631578947"/>
    <col collapsed="false" hidden="false" max="15" min="2" style="0" width="7.49797570850202"/>
    <col collapsed="false" hidden="false" max="16" min="16" style="0" width="9.10526315789474"/>
    <col collapsed="false" hidden="false" max="17" min="17" style="0" width="8.35627530364373"/>
    <col collapsed="false" hidden="false" max="18" min="18" style="0" width="8.78542510121457"/>
    <col collapsed="false" hidden="false" max="19" min="19" style="0" width="10.7125506072875"/>
    <col collapsed="false" hidden="false" max="20" min="20" style="0" width="10.8178137651822"/>
    <col collapsed="false" hidden="false" max="1025" min="21" style="0" width="7.49797570850202"/>
  </cols>
  <sheetData>
    <row r="3" customFormat="false" ht="14" hidden="false" customHeight="false" outlineLevel="0" collapsed="false">
      <c r="B3" s="12" t="s">
        <v>0</v>
      </c>
      <c r="C3" s="12" t="s">
        <v>53</v>
      </c>
      <c r="D3" s="12" t="s">
        <v>54</v>
      </c>
      <c r="E3" s="12" t="s">
        <v>1</v>
      </c>
      <c r="F3" s="12" t="s">
        <v>55</v>
      </c>
      <c r="G3" s="12" t="s">
        <v>46</v>
      </c>
      <c r="H3" s="12" t="s">
        <v>46</v>
      </c>
      <c r="I3" s="12" t="s">
        <v>0</v>
      </c>
      <c r="J3" s="12" t="s">
        <v>53</v>
      </c>
      <c r="K3" s="12" t="s">
        <v>54</v>
      </c>
      <c r="L3" s="12" t="s">
        <v>1</v>
      </c>
      <c r="M3" s="12" t="s">
        <v>56</v>
      </c>
      <c r="N3" s="12" t="s">
        <v>5</v>
      </c>
      <c r="O3" s="12" t="s">
        <v>56</v>
      </c>
      <c r="P3" s="12" t="s">
        <v>4</v>
      </c>
      <c r="Q3" s="12" t="s">
        <v>5</v>
      </c>
      <c r="R3" s="12" t="s">
        <v>4</v>
      </c>
      <c r="S3" s="12" t="s">
        <v>57</v>
      </c>
      <c r="T3" s="12" t="s">
        <v>57</v>
      </c>
    </row>
    <row r="4" customFormat="false" ht="14" hidden="false" customHeight="false" outlineLevel="0" collapsed="false">
      <c r="A4" s="0" t="s">
        <v>58</v>
      </c>
      <c r="B4" s="16" t="n">
        <v>5.6329502798</v>
      </c>
      <c r="C4" s="16" t="n">
        <v>5.4142250466</v>
      </c>
      <c r="D4" s="16" t="n">
        <v>5.5086213932</v>
      </c>
      <c r="E4" s="16" t="n">
        <v>9.5703310142</v>
      </c>
      <c r="F4" s="10" t="n">
        <v>7.888</v>
      </c>
      <c r="G4" s="12" t="s">
        <v>59</v>
      </c>
      <c r="H4" s="12" t="n">
        <v>8</v>
      </c>
      <c r="I4" s="10" t="n">
        <f aca="false">-H4+B4</f>
        <v>-2.3670497202</v>
      </c>
      <c r="J4" s="16" t="n">
        <f aca="false">C4-H4</f>
        <v>-2.5857749534</v>
      </c>
      <c r="K4" s="16" t="n">
        <f aca="false">D4-H4</f>
        <v>-2.4913786068</v>
      </c>
      <c r="L4" s="16" t="n">
        <f aca="false">E4-H4</f>
        <v>1.5703310142</v>
      </c>
      <c r="M4" s="16" t="n">
        <v>8.81369083</v>
      </c>
      <c r="N4" s="12" t="n">
        <v>9.27</v>
      </c>
      <c r="O4" s="16" t="n">
        <f aca="false">(M4-H4)</f>
        <v>0.813690830000001</v>
      </c>
      <c r="P4" s="12" t="n">
        <v>8.979</v>
      </c>
      <c r="Q4" s="12" t="n">
        <f aca="false">N4-H4</f>
        <v>1.27</v>
      </c>
      <c r="R4" s="12" t="n">
        <f aca="false">P4-H4</f>
        <v>0.978999999999999</v>
      </c>
      <c r="S4" s="17" t="n">
        <v>8.598</v>
      </c>
      <c r="T4" s="12" t="n">
        <f aca="false">(S4-H4)</f>
        <v>0.598000000000001</v>
      </c>
    </row>
    <row r="5" customFormat="false" ht="14" hidden="false" customHeight="false" outlineLevel="0" collapsed="false">
      <c r="A5" s="0" t="s">
        <v>60</v>
      </c>
      <c r="B5" s="16" t="n">
        <v>5.205812934</v>
      </c>
      <c r="C5" s="16" t="n">
        <v>4.993155843</v>
      </c>
      <c r="D5" s="16" t="n">
        <v>5.0780826224</v>
      </c>
      <c r="E5" s="16" t="n">
        <v>9.7806207134</v>
      </c>
      <c r="F5" s="10" t="n">
        <v>7.454</v>
      </c>
      <c r="G5" s="12" t="s">
        <v>61</v>
      </c>
      <c r="H5" s="10" t="n">
        <v>7.435</v>
      </c>
      <c r="I5" s="10" t="n">
        <f aca="false">-H5+B5</f>
        <v>-2.229187066</v>
      </c>
      <c r="J5" s="16" t="n">
        <f aca="false">C5-H5</f>
        <v>-2.441844157</v>
      </c>
      <c r="K5" s="16" t="n">
        <f aca="false">D5-H5</f>
        <v>-2.3569173776</v>
      </c>
      <c r="L5" s="16" t="n">
        <f aca="false">E5-H5</f>
        <v>2.3456207134</v>
      </c>
      <c r="M5" s="16" t="n">
        <v>9.2654817</v>
      </c>
      <c r="N5" s="12" t="n">
        <v>8.799</v>
      </c>
      <c r="O5" s="16" t="n">
        <f aca="false">(M5-H5)</f>
        <v>1.8304817</v>
      </c>
      <c r="P5" s="12" t="n">
        <v>8.507</v>
      </c>
      <c r="Q5" s="12" t="n">
        <f aca="false">N5-H5</f>
        <v>1.364</v>
      </c>
      <c r="R5" s="12" t="n">
        <f aca="false">P5-H5</f>
        <v>1.072</v>
      </c>
      <c r="S5" s="17" t="n">
        <v>8.159</v>
      </c>
      <c r="T5" s="12" t="n">
        <f aca="false">(S5-H5)</f>
        <v>0.724000000000001</v>
      </c>
    </row>
    <row r="6" customFormat="false" ht="14" hidden="false" customHeight="false" outlineLevel="0" collapsed="false">
      <c r="A6" s="0" t="s">
        <v>62</v>
      </c>
      <c r="B6" s="16" t="s">
        <v>63</v>
      </c>
      <c r="C6" s="16" t="s">
        <v>64</v>
      </c>
      <c r="D6" s="16" t="s">
        <v>65</v>
      </c>
      <c r="E6" s="16" t="s">
        <v>66</v>
      </c>
      <c r="F6" s="10" t="s">
        <v>67</v>
      </c>
      <c r="G6" s="12" t="s">
        <v>68</v>
      </c>
      <c r="H6" s="12" t="s">
        <v>69</v>
      </c>
      <c r="I6" s="10" t="s">
        <v>70</v>
      </c>
      <c r="J6" s="16" t="s">
        <v>71</v>
      </c>
      <c r="K6" s="16" t="s">
        <v>72</v>
      </c>
      <c r="L6" s="16" t="s">
        <v>73</v>
      </c>
      <c r="M6" s="16" t="n">
        <v>9.0311643346</v>
      </c>
      <c r="N6" s="12" t="n">
        <v>8.657</v>
      </c>
      <c r="O6" s="16" t="n">
        <f aca="false">(M6-H6)</f>
        <v>1.5911643346</v>
      </c>
      <c r="P6" s="12" t="n">
        <v>8.36</v>
      </c>
      <c r="Q6" s="12" t="n">
        <f aca="false">N6-H6</f>
        <v>1.217</v>
      </c>
      <c r="R6" s="12" t="n">
        <f aca="false">P6-H6</f>
        <v>0.919999999999999</v>
      </c>
      <c r="S6" s="17" t="n">
        <v>7.995</v>
      </c>
      <c r="T6" s="12" t="n">
        <f aca="false">(S6-H6)</f>
        <v>0.555</v>
      </c>
    </row>
    <row r="7" customFormat="false" ht="14" hidden="false" customHeight="false" outlineLevel="0" collapsed="false">
      <c r="A7" s="0" t="s">
        <v>74</v>
      </c>
      <c r="B7" s="16" t="n">
        <v>6.5304094632</v>
      </c>
      <c r="C7" s="16" t="n">
        <v>6.364338289</v>
      </c>
      <c r="D7" s="16" t="n">
        <v>6.7175150496</v>
      </c>
      <c r="E7" s="16" t="n">
        <v>13.3146468656</v>
      </c>
      <c r="F7" s="10" t="n">
        <v>10.665</v>
      </c>
      <c r="G7" s="12" t="s">
        <v>75</v>
      </c>
      <c r="H7" s="12" t="n">
        <v>9.99</v>
      </c>
      <c r="I7" s="10" t="n">
        <f aca="false">-H7+B7</f>
        <v>-3.4595905368</v>
      </c>
      <c r="J7" s="16" t="n">
        <f aca="false">C7-H7</f>
        <v>-3.625661711</v>
      </c>
      <c r="K7" s="16" t="n">
        <f aca="false">D7-H7</f>
        <v>-3.2724849504</v>
      </c>
      <c r="L7" s="16" t="n">
        <f aca="false">E7-H7</f>
        <v>3.3246468656</v>
      </c>
      <c r="M7" s="16" t="n">
        <v>12.7794802618</v>
      </c>
      <c r="N7" s="12" t="n">
        <v>11.547</v>
      </c>
      <c r="O7" s="16" t="n">
        <f aca="false">(M7-H7)</f>
        <v>2.7894802618</v>
      </c>
      <c r="P7" s="12" t="n">
        <v>11.226</v>
      </c>
      <c r="Q7" s="12" t="n">
        <f aca="false">N7-H7</f>
        <v>1.557</v>
      </c>
      <c r="R7" s="12" t="n">
        <f aca="false">P7-H7</f>
        <v>1.236</v>
      </c>
      <c r="S7" s="17" t="n">
        <v>10.687</v>
      </c>
      <c r="T7" s="12" t="n">
        <f aca="false">(S7-H7)</f>
        <v>0.696999999999999</v>
      </c>
    </row>
    <row r="8" customFormat="false" ht="14" hidden="false" customHeight="false" outlineLevel="0" collapsed="false">
      <c r="A8" s="0" t="s">
        <v>76</v>
      </c>
      <c r="B8" s="16" t="n">
        <v>6.4216727088</v>
      </c>
      <c r="C8" s="16" t="n">
        <v>6.2068387058</v>
      </c>
      <c r="D8" s="16" t="n">
        <v>6.3578347644</v>
      </c>
      <c r="E8" s="16" t="n">
        <v>11.2605943366</v>
      </c>
      <c r="F8" s="12" t="n">
        <v>8.57</v>
      </c>
      <c r="G8" s="12" t="n">
        <v>9</v>
      </c>
      <c r="H8" s="10" t="n">
        <v>9</v>
      </c>
      <c r="I8" s="10" t="n">
        <f aca="false">-H8+B8</f>
        <v>-2.5783272912</v>
      </c>
      <c r="J8" s="16" t="n">
        <f aca="false">C8-H8</f>
        <v>-2.7931612942</v>
      </c>
      <c r="K8" s="16" t="n">
        <f aca="false">D8-H8</f>
        <v>-2.6421652356</v>
      </c>
      <c r="L8" s="16" t="n">
        <f aca="false">E8-H8</f>
        <v>2.2605943366</v>
      </c>
      <c r="M8" s="16" t="n">
        <v>10.7205568922</v>
      </c>
      <c r="N8" s="12" t="n">
        <v>10.174</v>
      </c>
      <c r="O8" s="16" t="n">
        <f aca="false">(M8-H8)</f>
        <v>1.7205568922</v>
      </c>
      <c r="P8" s="12" t="n">
        <v>9.88</v>
      </c>
      <c r="Q8" s="12" t="n">
        <f aca="false">N8-H8</f>
        <v>1.174</v>
      </c>
      <c r="R8" s="12" t="n">
        <f aca="false">P8-H8</f>
        <v>0.880000000000001</v>
      </c>
      <c r="S8" s="17" t="n">
        <v>9.477</v>
      </c>
      <c r="T8" s="12" t="n">
        <f aca="false">(S8-H8)</f>
        <v>0.477</v>
      </c>
    </row>
    <row r="9" customFormat="false" ht="14" hidden="false" customHeight="false" outlineLevel="0" collapsed="false">
      <c r="A9" s="0" t="s">
        <v>77</v>
      </c>
      <c r="B9" s="16" t="n">
        <v>6.2060495752</v>
      </c>
      <c r="C9" s="16" t="n">
        <v>6.0128758466</v>
      </c>
      <c r="D9" s="16" t="n">
        <v>6.1748925222</v>
      </c>
      <c r="E9" s="16" t="n">
        <v>10.8325045918</v>
      </c>
      <c r="F9" s="12" t="n">
        <v>8.5</v>
      </c>
      <c r="G9" s="12" t="n">
        <v>8.85</v>
      </c>
      <c r="H9" s="12" t="n">
        <v>8.85</v>
      </c>
      <c r="I9" s="10" t="n">
        <f aca="false">-H9+B9</f>
        <v>-2.6439504248</v>
      </c>
      <c r="J9" s="16" t="n">
        <f aca="false">C9-H9</f>
        <v>-2.8371241534</v>
      </c>
      <c r="K9" s="16" t="n">
        <f aca="false">D9-H9</f>
        <v>-2.6751074778</v>
      </c>
      <c r="L9" s="16" t="n">
        <f aca="false">E9-H9</f>
        <v>1.9825045918</v>
      </c>
      <c r="M9" s="16" t="n">
        <v>10.316522025</v>
      </c>
      <c r="N9" s="12" t="n">
        <v>9.851</v>
      </c>
      <c r="O9" s="16" t="n">
        <f aca="false">(M9-H9)</f>
        <v>1.466522025</v>
      </c>
      <c r="P9" s="12" t="n">
        <v>9.554</v>
      </c>
      <c r="Q9" s="12" t="n">
        <f aca="false">N9-H9</f>
        <v>1.001</v>
      </c>
      <c r="R9" s="12" t="n">
        <f aca="false">P9-H9</f>
        <v>0.704000000000001</v>
      </c>
      <c r="S9" s="17" t="n">
        <v>9.176</v>
      </c>
      <c r="T9" s="12" t="n">
        <f aca="false">(S9-H9)</f>
        <v>0.326000000000001</v>
      </c>
    </row>
    <row r="10" customFormat="false" ht="14" hidden="false" customHeight="false" outlineLevel="0" collapsed="false">
      <c r="A10" s="0" t="s">
        <v>78</v>
      </c>
      <c r="B10" s="16" t="n">
        <v>7.1630745132</v>
      </c>
      <c r="C10" s="16" t="n">
        <v>6.9779009362</v>
      </c>
      <c r="D10" s="16" t="n">
        <v>7.2663689876</v>
      </c>
      <c r="E10" s="16" t="n">
        <v>12.7153702034</v>
      </c>
      <c r="F10" s="10" t="n">
        <v>10.194</v>
      </c>
      <c r="G10" s="12" t="s">
        <v>79</v>
      </c>
      <c r="H10" s="12" t="n">
        <v>9.9</v>
      </c>
      <c r="I10" s="10" t="n">
        <f aca="false">-H10+B10</f>
        <v>-2.7369254868</v>
      </c>
      <c r="J10" s="16" t="n">
        <f aca="false">C10-H10</f>
        <v>-2.9220990638</v>
      </c>
      <c r="K10" s="16" t="n">
        <f aca="false">D10-H10</f>
        <v>-2.6336310124</v>
      </c>
      <c r="L10" s="16" t="n">
        <f aca="false">E10-H10</f>
        <v>2.8153702034</v>
      </c>
      <c r="M10" s="16" t="n">
        <v>12.1612100424</v>
      </c>
      <c r="N10" s="12" t="n">
        <v>11.067</v>
      </c>
      <c r="O10" s="16" t="n">
        <f aca="false">(M10-H10)</f>
        <v>2.2612100424</v>
      </c>
      <c r="P10" s="12" t="n">
        <v>10.72</v>
      </c>
      <c r="Q10" s="12" t="n">
        <f aca="false">N10-H10</f>
        <v>1.167</v>
      </c>
      <c r="R10" s="12" t="n">
        <f aca="false">P10-H10</f>
        <v>0.82</v>
      </c>
      <c r="S10" s="17" t="n">
        <v>10.238</v>
      </c>
      <c r="T10" s="12" t="n">
        <f aca="false">(S10-H10)</f>
        <v>0.337999999999999</v>
      </c>
    </row>
    <row r="11" customFormat="false" ht="14" hidden="false" customHeight="false" outlineLevel="0" collapsed="false">
      <c r="A11" s="0" t="s">
        <v>80</v>
      </c>
      <c r="B11" s="16" t="n">
        <v>6.7769447472</v>
      </c>
      <c r="C11" s="16" t="n">
        <v>6.583254002</v>
      </c>
      <c r="D11" s="16" t="n">
        <v>6.9613291936</v>
      </c>
      <c r="E11" s="16" t="n">
        <v>12.0861337898</v>
      </c>
      <c r="F11" s="10" t="n">
        <v>9.846</v>
      </c>
      <c r="G11" s="12" t="s">
        <v>81</v>
      </c>
      <c r="H11" s="12" t="n">
        <v>9.595</v>
      </c>
      <c r="I11" s="10" t="n">
        <f aca="false">-H11+B11</f>
        <v>-2.8180552528</v>
      </c>
      <c r="J11" s="16" t="n">
        <f aca="false">C11-H11</f>
        <v>-3.011745998</v>
      </c>
      <c r="K11" s="16" t="n">
        <f aca="false">D11-H11</f>
        <v>-2.6336708064</v>
      </c>
      <c r="L11" s="16" t="n">
        <f aca="false">E11-H11</f>
        <v>2.4911337898</v>
      </c>
      <c r="M11" s="16" t="n">
        <v>11.5156195774</v>
      </c>
      <c r="N11" s="12" t="n">
        <v>10.815</v>
      </c>
      <c r="O11" s="16" t="n">
        <f aca="false">(M11-H11)</f>
        <v>1.9206195774</v>
      </c>
      <c r="P11" s="12" t="n">
        <v>10.488</v>
      </c>
      <c r="Q11" s="12" t="n">
        <f aca="false">N11-H11</f>
        <v>1.22</v>
      </c>
      <c r="R11" s="12" t="n">
        <f aca="false">P11-H11</f>
        <v>0.892999999999999</v>
      </c>
      <c r="S11" s="17" t="n">
        <v>10.043</v>
      </c>
      <c r="T11" s="12" t="n">
        <f aca="false">(S11-H11)</f>
        <v>0.447999999999999</v>
      </c>
    </row>
    <row r="12" customFormat="false" ht="14" hidden="false" customHeight="false" outlineLevel="0" collapsed="false">
      <c r="A12" s="0" t="s">
        <v>82</v>
      </c>
      <c r="B12" s="16" t="n">
        <v>7.6516824116</v>
      </c>
      <c r="C12" s="16" t="n">
        <v>7.3919495986</v>
      </c>
      <c r="D12" s="16" t="n">
        <v>7.7234388734</v>
      </c>
      <c r="E12" s="16" t="n">
        <v>13.9645639432</v>
      </c>
      <c r="F12" s="10" t="n">
        <v>11.031</v>
      </c>
      <c r="G12" s="12" t="s">
        <v>83</v>
      </c>
      <c r="H12" s="12" t="n">
        <v>10.95</v>
      </c>
      <c r="I12" s="10" t="n">
        <f aca="false">-H12+B12</f>
        <v>-3.2983175884</v>
      </c>
      <c r="J12" s="16" t="n">
        <f aca="false">C12-H12</f>
        <v>-3.5580504014</v>
      </c>
      <c r="K12" s="16" t="n">
        <f aca="false">D12-H12</f>
        <v>-3.2265611266</v>
      </c>
      <c r="L12" s="16" t="n">
        <f aca="false">E12-H12</f>
        <v>3.0145639432</v>
      </c>
      <c r="M12" s="16" t="n">
        <v>13.2323051692</v>
      </c>
      <c r="N12" s="12" t="n">
        <v>12.113</v>
      </c>
      <c r="O12" s="16" t="n">
        <f aca="false">(M12-H12)</f>
        <v>2.2823051692</v>
      </c>
      <c r="P12" s="12" t="n">
        <v>11.699</v>
      </c>
      <c r="Q12" s="12" t="n">
        <f aca="false">N12-H12</f>
        <v>1.163</v>
      </c>
      <c r="R12" s="12" t="n">
        <f aca="false">P12-H12</f>
        <v>0.749000000000001</v>
      </c>
      <c r="S12" s="17" t="n">
        <v>11.125</v>
      </c>
      <c r="T12" s="12" t="n">
        <f aca="false">(S12-H12)</f>
        <v>0.175000000000001</v>
      </c>
    </row>
    <row r="13" customFormat="false" ht="14" hidden="false" customHeight="false" outlineLevel="0" collapsed="false">
      <c r="A13" s="0" t="s">
        <v>84</v>
      </c>
      <c r="B13" s="16" t="n">
        <v>5.6633998364</v>
      </c>
      <c r="C13" s="16" t="n">
        <v>5.4546339756</v>
      </c>
      <c r="D13" s="16" t="n">
        <v>5.5549896188</v>
      </c>
      <c r="E13" s="16" t="n">
        <v>9.93896385</v>
      </c>
      <c r="F13" s="12" t="n">
        <v>7.64</v>
      </c>
      <c r="G13" s="12" t="s">
        <v>85</v>
      </c>
      <c r="H13" s="12" t="n">
        <v>7.93</v>
      </c>
      <c r="I13" s="10" t="n">
        <f aca="false">-H13+B13</f>
        <v>-2.2666001636</v>
      </c>
      <c r="J13" s="16" t="n">
        <f aca="false">C13-H13</f>
        <v>-2.4753660244</v>
      </c>
      <c r="K13" s="16" t="n">
        <f aca="false">D13-H13</f>
        <v>-2.3750103812</v>
      </c>
      <c r="L13" s="16" t="n">
        <f aca="false">E13-H13</f>
        <v>2.00896385</v>
      </c>
      <c r="M13" s="16" t="n">
        <v>9.4123960486</v>
      </c>
      <c r="N13" s="12" t="n">
        <v>9.144</v>
      </c>
      <c r="O13" s="16" t="n">
        <f aca="false">(M13-H13)</f>
        <v>1.4823960486</v>
      </c>
      <c r="P13" s="12" t="n">
        <v>8.856</v>
      </c>
      <c r="Q13" s="12" t="n">
        <f aca="false">N13-H13</f>
        <v>1.214</v>
      </c>
      <c r="R13" s="12" t="n">
        <f aca="false">P13-H13</f>
        <v>0.926</v>
      </c>
      <c r="S13" s="17" t="n">
        <v>8.505</v>
      </c>
      <c r="T13" s="12" t="n">
        <f aca="false">(S13-H13)</f>
        <v>0.575000000000001</v>
      </c>
    </row>
    <row r="14" customFormat="false" ht="14" hidden="false" customHeight="false" outlineLevel="0" collapsed="false">
      <c r="A14" s="0" t="s">
        <v>86</v>
      </c>
      <c r="B14" s="16" t="n">
        <v>6.3529639238</v>
      </c>
      <c r="C14" s="16" t="n">
        <v>6.1658855488</v>
      </c>
      <c r="D14" s="16" t="n">
        <v>6.5030075834</v>
      </c>
      <c r="E14" s="16" t="n">
        <v>11.7349706728</v>
      </c>
      <c r="F14" s="10" t="n">
        <v>10.232</v>
      </c>
      <c r="G14" s="12" t="n">
        <v>9.6</v>
      </c>
      <c r="H14" s="10" t="n">
        <v>9.6</v>
      </c>
      <c r="I14" s="10" t="n">
        <f aca="false">-H14+B14</f>
        <v>-3.2470360762</v>
      </c>
      <c r="J14" s="16" t="n">
        <f aca="false">C14-H14</f>
        <v>-3.4341144512</v>
      </c>
      <c r="K14" s="16" t="n">
        <f aca="false">D14-H14</f>
        <v>-3.0969924166</v>
      </c>
      <c r="L14" s="16" t="n">
        <f aca="false">E14-H14</f>
        <v>2.1349706728</v>
      </c>
      <c r="M14" s="16" t="n">
        <v>11.1940352522</v>
      </c>
      <c r="N14" s="12" t="n">
        <v>10.791</v>
      </c>
      <c r="O14" s="16" t="n">
        <f aca="false">(M14-H14)</f>
        <v>1.5940352522</v>
      </c>
      <c r="P14" s="12" t="n">
        <v>10.669</v>
      </c>
      <c r="Q14" s="12" t="n">
        <f aca="false">N14-H14</f>
        <v>1.191</v>
      </c>
      <c r="R14" s="12" t="n">
        <f aca="false">P14-H14</f>
        <v>1.069</v>
      </c>
      <c r="S14" s="17" t="n">
        <v>10.083</v>
      </c>
      <c r="T14" s="12" t="n">
        <f aca="false">(S14-H14)</f>
        <v>0.483000000000001</v>
      </c>
    </row>
    <row r="15" customFormat="false" ht="14" hidden="false" customHeight="false" outlineLevel="0" collapsed="false">
      <c r="A15" s="0" t="s">
        <v>87</v>
      </c>
      <c r="B15" s="17" t="n">
        <v>5.868</v>
      </c>
      <c r="C15" s="17" t="n">
        <v>5.767</v>
      </c>
      <c r="D15" s="16" t="n">
        <v>5.8853</v>
      </c>
      <c r="E15" s="16" t="n">
        <v>9.7034763944</v>
      </c>
      <c r="F15" s="10" t="n">
        <v>8.38</v>
      </c>
      <c r="G15" s="17" t="s">
        <v>88</v>
      </c>
      <c r="H15" s="10" t="n">
        <v>8.38</v>
      </c>
      <c r="I15" s="10" t="n">
        <f aca="false">-H15+B15</f>
        <v>-2.512</v>
      </c>
      <c r="J15" s="16" t="n">
        <f aca="false">C15-H15</f>
        <v>-2.613</v>
      </c>
      <c r="K15" s="16" t="n">
        <f aca="false">D15-H15</f>
        <v>-2.4947</v>
      </c>
      <c r="L15" s="16" t="n">
        <f aca="false">E15-H15</f>
        <v>1.3234763944</v>
      </c>
      <c r="M15" s="16" t="n">
        <v>9.0664847318</v>
      </c>
      <c r="N15" s="12" t="n">
        <v>9.67</v>
      </c>
      <c r="O15" s="16" t="n">
        <f aca="false">(M15-H15)</f>
        <v>0.686484731799999</v>
      </c>
      <c r="P15" s="12" t="n">
        <v>9.379</v>
      </c>
      <c r="Q15" s="12" t="n">
        <f aca="false">N15-H15</f>
        <v>1.29</v>
      </c>
      <c r="R15" s="12" t="n">
        <f aca="false">P15-H15</f>
        <v>0.998999999999999</v>
      </c>
      <c r="S15" s="12" t="n">
        <v>8.992</v>
      </c>
      <c r="T15" s="12" t="n">
        <f aca="false">(S15-H15)</f>
        <v>0.612</v>
      </c>
    </row>
    <row r="16" customFormat="false" ht="14" hidden="false" customHeight="false" outlineLevel="0" collapsed="false">
      <c r="A16" s="0" t="s">
        <v>89</v>
      </c>
      <c r="B16" s="16" t="n">
        <v>7.1153457176</v>
      </c>
      <c r="C16" s="16" t="n">
        <v>6.925437357</v>
      </c>
      <c r="D16" s="16" t="n">
        <v>7.1391284812</v>
      </c>
      <c r="E16" s="16" t="n">
        <v>11.6430233522</v>
      </c>
      <c r="F16" s="12" t="n">
        <v>9.9</v>
      </c>
      <c r="G16" s="12" t="n">
        <v>10.1</v>
      </c>
      <c r="H16" s="10" t="n">
        <v>10.1</v>
      </c>
      <c r="I16" s="10" t="n">
        <f aca="false">-H16+B16</f>
        <v>-2.9846542824</v>
      </c>
      <c r="J16" s="16" t="n">
        <f aca="false">C16-H16</f>
        <v>-3.174562643</v>
      </c>
      <c r="K16" s="16" t="n">
        <f aca="false">D16-H16</f>
        <v>-2.9608715188</v>
      </c>
      <c r="L16" s="16" t="n">
        <f aca="false">E16-H16</f>
        <v>1.5430233522</v>
      </c>
      <c r="M16" s="16" t="n">
        <v>11.1144419072</v>
      </c>
      <c r="N16" s="12" t="n">
        <v>10.687</v>
      </c>
      <c r="O16" s="16" t="n">
        <f aca="false">(M16-H16)</f>
        <v>1.0144419072</v>
      </c>
      <c r="P16" s="12" t="n">
        <v>10.374</v>
      </c>
      <c r="Q16" s="12" t="n">
        <f aca="false">N16-H16</f>
        <v>0.587</v>
      </c>
      <c r="R16" s="12" t="n">
        <f aca="false">P16-H16</f>
        <v>0.274000000000001</v>
      </c>
      <c r="S16" s="17" t="n">
        <v>9.995</v>
      </c>
      <c r="T16" s="12" t="n">
        <f aca="false">(S16-H16)</f>
        <v>-0.105</v>
      </c>
    </row>
    <row r="17" customFormat="false" ht="14" hidden="false" customHeight="false" outlineLevel="0" collapsed="false">
      <c r="A17" s="0" t="s">
        <v>90</v>
      </c>
      <c r="B17" s="16" t="n">
        <v>6.05997878</v>
      </c>
      <c r="C17" s="16" t="n">
        <v>5.8687914836</v>
      </c>
      <c r="D17" s="16" t="n">
        <v>6.0474071132</v>
      </c>
      <c r="E17" s="16" t="n">
        <v>10.917077623</v>
      </c>
      <c r="F17" s="12" t="n">
        <v>8.64</v>
      </c>
      <c r="G17" s="12" t="s">
        <v>91</v>
      </c>
      <c r="H17" s="10" t="n">
        <v>8.875</v>
      </c>
      <c r="I17" s="10" t="n">
        <f aca="false">-H17+B17</f>
        <v>-2.81502122</v>
      </c>
      <c r="J17" s="16" t="n">
        <f aca="false">C17-H17</f>
        <v>-3.0062085164</v>
      </c>
      <c r="K17" s="16" t="n">
        <f aca="false">D17-H17</f>
        <v>-2.8275928868</v>
      </c>
      <c r="L17" s="16" t="n">
        <f aca="false">E17-H17</f>
        <v>2.042077623</v>
      </c>
      <c r="M17" s="16" t="n">
        <v>10.4432455148</v>
      </c>
      <c r="N17" s="12" t="n">
        <v>9.945</v>
      </c>
      <c r="O17" s="16" t="n">
        <f aca="false">(M17-H17)</f>
        <v>1.5682455148</v>
      </c>
      <c r="P17" s="12" t="n">
        <v>9.64</v>
      </c>
      <c r="Q17" s="12" t="n">
        <f aca="false">N17-H17</f>
        <v>1.07</v>
      </c>
      <c r="R17" s="12" t="n">
        <f aca="false">P17-H17</f>
        <v>0.765000000000001</v>
      </c>
      <c r="S17" s="17" t="n">
        <v>9.231</v>
      </c>
      <c r="T17" s="12" t="n">
        <f aca="false">(S17-H17)</f>
        <v>0.356</v>
      </c>
    </row>
    <row r="18" customFormat="false" ht="14" hidden="false" customHeight="false" outlineLevel="0" collapsed="false">
      <c r="B18" s="10" t="n">
        <f aca="false">SUM(I4:I18)/14</f>
        <v>-2.56833679351429</v>
      </c>
      <c r="C18" s="10" t="n">
        <f aca="false">SUM(J4:J18)/14</f>
        <v>-2.74847952622857</v>
      </c>
      <c r="D18" s="10" t="n">
        <f aca="false">SUM(K4:K18)/14</f>
        <v>-2.54907741407143</v>
      </c>
      <c r="E18" s="10" t="n">
        <f aca="false">SUM(L4:L17)/14</f>
        <v>2.06123409645714</v>
      </c>
      <c r="F18" s="12"/>
      <c r="G18" s="12"/>
      <c r="H18" s="12"/>
      <c r="I18" s="12"/>
      <c r="J18" s="12"/>
      <c r="K18" s="12"/>
      <c r="L18" s="10"/>
      <c r="M18" s="10" t="n">
        <f aca="false">SUM(O4:O17)/14</f>
        <v>1.64440244908571</v>
      </c>
      <c r="N18" s="12"/>
      <c r="O18" s="12"/>
      <c r="P18" s="12"/>
      <c r="Q18" s="10" t="n">
        <f aca="false">SUM(Q4:Q17)/14</f>
        <v>1.1775</v>
      </c>
      <c r="R18" s="10" t="n">
        <f aca="false">SUM(R4:R17)/14</f>
        <v>0.877571428571429</v>
      </c>
      <c r="S18" s="12"/>
      <c r="T18" s="10" t="n">
        <f aca="false">SUM(T4:T17)/14</f>
        <v>0.447071428571429</v>
      </c>
    </row>
    <row r="19" customFormat="false" ht="14" hidden="false" customHeight="false" outlineLevel="0" collapsed="false">
      <c r="B19" s="10" t="n">
        <f aca="false">(SUMIF(I4:I17,"&gt;0")-SUMIF(I4:I17,"&lt;0"))/14</f>
        <v>2.56833679351429</v>
      </c>
      <c r="C19" s="10" t="n">
        <f aca="false">(SUMIF(J4:J17,"&gt;0")-SUMIF(J4:J17,"&lt;0"))/14</f>
        <v>2.74847952622857</v>
      </c>
      <c r="D19" s="10" t="n">
        <f aca="false">(SUMIF(K4:K17,"&gt;0")-SUMIF(K4:K17,"&lt;0"))/14</f>
        <v>2.54907741407143</v>
      </c>
      <c r="E19" s="10" t="n">
        <f aca="false">(SUMIF(L4:L17,"&gt;0")-SUMIF(L4:L17,"&lt;0"))/14</f>
        <v>2.06123409645714</v>
      </c>
      <c r="F19" s="12"/>
      <c r="G19" s="12"/>
      <c r="H19" s="12"/>
      <c r="I19" s="12"/>
      <c r="J19" s="12"/>
      <c r="K19" s="12"/>
      <c r="L19" s="12"/>
      <c r="M19" s="10" t="n">
        <f aca="false">(SUMIF(O4:O17,"&gt;0")-SUMIF(O4:O17,"&lt;0"))/14</f>
        <v>1.64440244908571</v>
      </c>
      <c r="N19" s="12"/>
      <c r="O19" s="12"/>
      <c r="P19" s="12"/>
      <c r="Q19" s="10" t="n">
        <f aca="false">(SUMIF(Q4:Q17,"&gt;0")-SUMIF(Q4:Q17,"&lt;0"))/14</f>
        <v>1.1775</v>
      </c>
      <c r="R19" s="10" t="n">
        <f aca="false">(SUMIF(R4:R17,"&gt;0")-SUMIF(R4:R17,"&lt;0"))/14</f>
        <v>0.877571428571429</v>
      </c>
      <c r="S19" s="12"/>
      <c r="T19" s="10" t="n">
        <f aca="false">(SUMIF(T4:T17,"&gt;0")-SUMIF(T4:T17,"&lt;0"))/14</f>
        <v>0.462071428571429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8:L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2" min="1" style="0" width="9.10526315789474"/>
    <col collapsed="false" hidden="false" max="3" min="3" style="0" width="24.3157894736842"/>
    <col collapsed="false" hidden="false" max="1025" min="4" style="0" width="9.10526315789474"/>
  </cols>
  <sheetData>
    <row r="8" customFormat="false" ht="13.8" hidden="false" customHeight="false" outlineLevel="0" collapsed="false">
      <c r="D8" s="12"/>
      <c r="E8" s="12"/>
      <c r="G8" s="12"/>
      <c r="H8" s="12"/>
      <c r="I8" s="12"/>
    </row>
    <row r="9" customFormat="false" ht="13.8" hidden="false" customHeight="false" outlineLevel="0" collapsed="false">
      <c r="D9" s="10"/>
      <c r="E9" s="10"/>
      <c r="F9" s="10"/>
      <c r="G9" s="10"/>
      <c r="H9" s="18"/>
      <c r="I9" s="18"/>
      <c r="J9" s="18"/>
    </row>
    <row r="10" customFormat="false" ht="13.8" hidden="false" customHeight="false" outlineLevel="0" collapsed="false">
      <c r="D10" s="10"/>
      <c r="E10" s="10"/>
      <c r="F10" s="10"/>
      <c r="G10" s="10"/>
      <c r="H10" s="18"/>
      <c r="I10" s="18"/>
      <c r="J10" s="18"/>
    </row>
    <row r="11" customFormat="false" ht="13.8" hidden="false" customHeight="false" outlineLevel="0" collapsed="false">
      <c r="D11" s="10"/>
      <c r="E11" s="10"/>
      <c r="F11" s="10"/>
      <c r="G11" s="10"/>
      <c r="H11" s="18"/>
      <c r="I11" s="18"/>
      <c r="J11" s="18"/>
    </row>
    <row r="12" customFormat="false" ht="13.8" hidden="false" customHeight="false" outlineLevel="0" collapsed="false">
      <c r="D12" s="10"/>
      <c r="E12" s="10"/>
      <c r="F12" s="10"/>
      <c r="G12" s="10"/>
      <c r="H12" s="18"/>
      <c r="I12" s="18"/>
      <c r="J12" s="18"/>
    </row>
    <row r="13" customFormat="false" ht="13.8" hidden="false" customHeight="false" outlineLevel="0" collapsed="false">
      <c r="D13" s="10"/>
      <c r="E13" s="10"/>
      <c r="F13" s="10"/>
      <c r="G13" s="10"/>
      <c r="H13" s="18"/>
      <c r="I13" s="18"/>
      <c r="J13" s="18"/>
    </row>
    <row r="14" customFormat="false" ht="13.8" hidden="false" customHeight="false" outlineLevel="0" collapsed="false">
      <c r="D14" s="10"/>
      <c r="E14" s="10"/>
      <c r="F14" s="10"/>
      <c r="G14" s="10"/>
      <c r="H14" s="18"/>
      <c r="I14" s="18"/>
      <c r="J14" s="18"/>
    </row>
    <row r="15" customFormat="false" ht="13.8" hidden="false" customHeight="false" outlineLevel="0" collapsed="false">
      <c r="D15" s="10"/>
      <c r="E15" s="10"/>
      <c r="F15" s="10"/>
      <c r="G15" s="10"/>
      <c r="H15" s="18"/>
      <c r="I15" s="18"/>
      <c r="J15" s="18"/>
    </row>
    <row r="16" customFormat="false" ht="13.8" hidden="false" customHeight="false" outlineLevel="0" collapsed="false">
      <c r="D16" s="10"/>
      <c r="E16" s="10"/>
      <c r="F16" s="10"/>
      <c r="G16" s="10"/>
      <c r="H16" s="18"/>
      <c r="I16" s="18"/>
      <c r="J16" s="18"/>
    </row>
    <row r="17" customFormat="false" ht="13.8" hidden="false" customHeight="false" outlineLevel="0" collapsed="false">
      <c r="D17" s="10"/>
      <c r="E17" s="10"/>
      <c r="F17" s="10"/>
      <c r="G17" s="10"/>
      <c r="H17" s="18"/>
      <c r="I17" s="18"/>
      <c r="J17" s="18"/>
    </row>
    <row r="18" customFormat="false" ht="13.8" hidden="false" customHeight="false" outlineLevel="0" collapsed="false">
      <c r="D18" s="10"/>
      <c r="E18" s="10"/>
      <c r="F18" s="10"/>
      <c r="G18" s="10"/>
      <c r="H18" s="18"/>
      <c r="I18" s="18"/>
      <c r="J18" s="18"/>
    </row>
    <row r="19" customFormat="false" ht="13.8" hidden="false" customHeight="false" outlineLevel="0" collapsed="false">
      <c r="D19" s="10"/>
      <c r="E19" s="10"/>
      <c r="F19" s="10"/>
      <c r="H19" s="19"/>
      <c r="I19" s="19"/>
      <c r="J19" s="19"/>
    </row>
    <row r="20" customFormat="false" ht="13.8" hidden="false" customHeight="false" outlineLevel="0" collapsed="false">
      <c r="D20" s="10"/>
      <c r="E20" s="10"/>
      <c r="F20" s="10"/>
      <c r="H20" s="19"/>
      <c r="I20" s="19"/>
      <c r="J20" s="19"/>
    </row>
    <row r="27" customFormat="false" ht="13.8" hidden="false" customHeight="false" outlineLevel="0" collapsed="false">
      <c r="C27" s="20" t="s">
        <v>92</v>
      </c>
      <c r="D27" s="21" t="s">
        <v>0</v>
      </c>
      <c r="E27" s="21" t="s">
        <v>53</v>
      </c>
      <c r="F27" s="21" t="s">
        <v>54</v>
      </c>
      <c r="G27" s="21" t="s">
        <v>1</v>
      </c>
      <c r="H27" s="21" t="s">
        <v>56</v>
      </c>
      <c r="I27" s="21" t="s">
        <v>5</v>
      </c>
      <c r="J27" s="21" t="s">
        <v>4</v>
      </c>
      <c r="K27" s="21" t="s">
        <v>3</v>
      </c>
      <c r="L27" s="21" t="s">
        <v>55</v>
      </c>
    </row>
    <row r="28" customFormat="false" ht="13.8" hidden="false" customHeight="false" outlineLevel="0" collapsed="false">
      <c r="C28" s="0" t="s">
        <v>58</v>
      </c>
      <c r="D28" s="10" t="n">
        <v>1.912227</v>
      </c>
      <c r="E28" s="10" t="n">
        <v>1.858362</v>
      </c>
      <c r="F28" s="10" t="n">
        <v>1.912099</v>
      </c>
      <c r="G28" s="10" t="n">
        <v>1.940439</v>
      </c>
      <c r="H28" s="10" t="n">
        <v>2.026452</v>
      </c>
      <c r="I28" s="10" t="n">
        <v>1.754564</v>
      </c>
      <c r="J28" s="10" t="n">
        <v>1.743406</v>
      </c>
      <c r="K28" s="10" t="n">
        <v>1.718931</v>
      </c>
      <c r="L28" s="12" t="n">
        <v>1.94</v>
      </c>
    </row>
    <row r="29" customFormat="false" ht="13.8" hidden="false" customHeight="false" outlineLevel="0" collapsed="false">
      <c r="C29" s="0" t="s">
        <v>60</v>
      </c>
      <c r="D29" s="10" t="n">
        <v>9.1E-005</v>
      </c>
      <c r="E29" s="10" t="n">
        <v>8.8E-005</v>
      </c>
      <c r="F29" s="10" t="n">
        <v>0.000104</v>
      </c>
      <c r="G29" s="10" t="n">
        <v>0.033094</v>
      </c>
      <c r="H29" s="10" t="n">
        <v>0.103736</v>
      </c>
      <c r="I29" s="10" t="n">
        <v>0.012868</v>
      </c>
      <c r="J29" s="10" t="n">
        <v>0.014415</v>
      </c>
      <c r="K29" s="10" t="n">
        <v>0.018153</v>
      </c>
      <c r="L29" s="12" t="n">
        <v>0</v>
      </c>
    </row>
    <row r="30" customFormat="false" ht="13.8" hidden="false" customHeight="false" outlineLevel="0" collapsed="false">
      <c r="C30" s="0" t="s">
        <v>62</v>
      </c>
      <c r="D30" s="10" t="n">
        <v>0.874277</v>
      </c>
      <c r="E30" s="10" t="n">
        <v>0.878762</v>
      </c>
      <c r="F30" s="10" t="n">
        <v>0.928948</v>
      </c>
      <c r="G30" s="10" t="n">
        <v>0.562563</v>
      </c>
      <c r="H30" s="10" t="n">
        <v>0.577432</v>
      </c>
      <c r="I30" s="10" t="n">
        <v>0.750733</v>
      </c>
      <c r="J30" s="10" t="n">
        <v>0.73857</v>
      </c>
      <c r="K30" s="10" t="n">
        <v>0.742767</v>
      </c>
      <c r="L30" s="12" t="n">
        <v>1.08</v>
      </c>
    </row>
    <row r="31" customFormat="false" ht="13.8" hidden="false" customHeight="false" outlineLevel="0" collapsed="false">
      <c r="C31" s="0" t="s">
        <v>74</v>
      </c>
      <c r="D31" s="10" t="n">
        <v>9.5E-005</v>
      </c>
      <c r="E31" s="10" t="n">
        <v>6.4E-005</v>
      </c>
      <c r="F31" s="10" t="n">
        <v>8.7E-005</v>
      </c>
      <c r="G31" s="10" t="n">
        <v>0.004573</v>
      </c>
      <c r="H31" s="10" t="n">
        <v>0.012015</v>
      </c>
      <c r="I31" s="10" t="n">
        <v>0.000667</v>
      </c>
      <c r="J31" s="10" t="n">
        <v>0.000672</v>
      </c>
      <c r="K31" s="10" t="n">
        <v>0.000198</v>
      </c>
      <c r="L31" s="12" t="n">
        <v>0</v>
      </c>
    </row>
    <row r="32" customFormat="false" ht="13.8" hidden="false" customHeight="false" outlineLevel="0" collapsed="false">
      <c r="C32" s="0" t="s">
        <v>77</v>
      </c>
      <c r="D32" s="10" t="n">
        <v>1.350597</v>
      </c>
      <c r="E32" s="10" t="n">
        <v>1.287274</v>
      </c>
      <c r="F32" s="10" t="n">
        <v>1.28238</v>
      </c>
      <c r="G32" s="10" t="n">
        <v>1.259167</v>
      </c>
      <c r="H32" s="10" t="n">
        <v>1.166425</v>
      </c>
      <c r="I32" s="10" t="n">
        <v>1.297306</v>
      </c>
      <c r="J32" s="10" t="n">
        <v>1.286506</v>
      </c>
      <c r="K32" s="10" t="n">
        <v>1.289209</v>
      </c>
      <c r="L32" s="12" t="n">
        <v>1.46</v>
      </c>
    </row>
    <row r="33" customFormat="false" ht="13.8" hidden="false" customHeight="false" outlineLevel="0" collapsed="false">
      <c r="C33" s="0" t="s">
        <v>78</v>
      </c>
      <c r="D33" s="10" t="n">
        <v>0.000933</v>
      </c>
      <c r="E33" s="10" t="n">
        <v>0.000939</v>
      </c>
      <c r="F33" s="10" t="n">
        <v>0.001001</v>
      </c>
      <c r="G33" s="10" t="n">
        <v>0.017279</v>
      </c>
      <c r="H33" s="10" t="n">
        <v>0.014512</v>
      </c>
      <c r="I33" s="10" t="n">
        <v>0.003982</v>
      </c>
      <c r="J33" s="10" t="n">
        <v>0.003905</v>
      </c>
      <c r="K33" s="10" t="n">
        <v>0.004856</v>
      </c>
      <c r="L33" s="12" t="n">
        <v>0</v>
      </c>
    </row>
    <row r="34" customFormat="false" ht="13.8" hidden="false" customHeight="false" outlineLevel="0" collapsed="false">
      <c r="C34" s="0" t="s">
        <v>82</v>
      </c>
      <c r="D34" s="10" t="n">
        <v>0.000288</v>
      </c>
      <c r="E34" s="10" t="n">
        <v>0.000287</v>
      </c>
      <c r="F34" s="10" t="n">
        <v>0.000298</v>
      </c>
      <c r="G34" s="10" t="n">
        <v>0.019009</v>
      </c>
      <c r="H34" s="10" t="n">
        <v>0.018414</v>
      </c>
      <c r="I34" s="10" t="n">
        <v>0.01825</v>
      </c>
      <c r="J34" s="10" t="n">
        <v>0.017127</v>
      </c>
      <c r="K34" s="10" t="n">
        <v>0.015451</v>
      </c>
      <c r="L34" s="12" t="n">
        <v>0</v>
      </c>
    </row>
    <row r="35" customFormat="false" ht="13.8" hidden="false" customHeight="false" outlineLevel="0" collapsed="false">
      <c r="C35" s="0" t="s">
        <v>86</v>
      </c>
      <c r="D35" s="10" t="n">
        <v>1.452899</v>
      </c>
      <c r="E35" s="10" t="n">
        <v>1.436117</v>
      </c>
      <c r="F35" s="10" t="n">
        <v>1.501942</v>
      </c>
      <c r="G35" s="10" t="n">
        <v>1.058399</v>
      </c>
      <c r="H35" s="10" t="n">
        <v>1.030704</v>
      </c>
      <c r="I35" s="10" t="n">
        <v>1.223952</v>
      </c>
      <c r="J35" s="10" t="n">
        <v>1.17711</v>
      </c>
      <c r="K35" s="10" t="n">
        <v>1.16015</v>
      </c>
      <c r="L35" s="12" t="n">
        <v>1.2</v>
      </c>
    </row>
    <row r="36" customFormat="false" ht="13.8" hidden="false" customHeight="false" outlineLevel="0" collapsed="false">
      <c r="C36" s="0" t="s">
        <v>87</v>
      </c>
      <c r="D36" s="10" t="n">
        <v>0.000495</v>
      </c>
      <c r="E36" s="10" t="n">
        <v>0.000491</v>
      </c>
      <c r="F36" s="10" t="n">
        <v>0.000499</v>
      </c>
      <c r="G36" s="10" t="n">
        <v>0.871579</v>
      </c>
      <c r="H36" s="10" t="n">
        <v>0.845385</v>
      </c>
      <c r="I36" s="10" t="n">
        <v>0.426813</v>
      </c>
      <c r="J36" s="10" t="n">
        <v>0.352138</v>
      </c>
      <c r="K36" s="10" t="n">
        <v>0.399369</v>
      </c>
      <c r="L36" s="12" t="n">
        <v>0</v>
      </c>
    </row>
    <row r="37" customFormat="false" ht="13.8" hidden="false" customHeight="false" outlineLevel="0" collapsed="false">
      <c r="C37" s="0" t="s">
        <v>90</v>
      </c>
      <c r="D37" s="10" t="n">
        <v>0.44459</v>
      </c>
      <c r="E37" s="10" t="n">
        <v>0.452735</v>
      </c>
      <c r="F37" s="10" t="n">
        <v>0.527488</v>
      </c>
      <c r="G37" s="10" t="n">
        <v>1.12543</v>
      </c>
      <c r="H37" s="10" t="n">
        <v>1.17043</v>
      </c>
      <c r="I37" s="10" t="n">
        <v>0.483949</v>
      </c>
      <c r="J37" s="10" t="n">
        <v>0.485475</v>
      </c>
      <c r="K37" s="10" t="n">
        <v>0.414284</v>
      </c>
      <c r="L37" s="12" t="n">
        <v>0.55</v>
      </c>
    </row>
    <row r="38" customFormat="false" ht="13.8" hidden="false" customHeight="false" outlineLevel="0" collapsed="false">
      <c r="D38" s="10"/>
      <c r="E38" s="10"/>
      <c r="F38" s="10"/>
      <c r="G38" s="10"/>
      <c r="H38" s="10"/>
      <c r="I38" s="10"/>
      <c r="J38" s="10"/>
      <c r="K38" s="10"/>
      <c r="L38" s="12"/>
    </row>
    <row r="39" customFormat="false" ht="13.8" hidden="false" customHeight="false" outlineLevel="0" collapsed="false">
      <c r="C39" s="0" t="s">
        <v>51</v>
      </c>
      <c r="D39" s="10" t="n">
        <v>-0.0193508</v>
      </c>
      <c r="E39" s="10" t="n">
        <v>-0.0314881</v>
      </c>
      <c r="F39" s="10" t="n">
        <v>-0.00751539999999999</v>
      </c>
      <c r="G39" s="10" t="n">
        <v>0.0661532</v>
      </c>
      <c r="H39" s="10" t="n">
        <v>0.0735505</v>
      </c>
      <c r="I39" s="10" t="n">
        <v>-0.0256916</v>
      </c>
      <c r="J39" s="10" t="n">
        <v>-0.0410676</v>
      </c>
      <c r="K39" s="10" t="n">
        <v>-0.0466632</v>
      </c>
    </row>
    <row r="40" customFormat="false" ht="13.8" hidden="false" customHeight="false" outlineLevel="0" collapsed="false">
      <c r="C40" s="0" t="s">
        <v>52</v>
      </c>
      <c r="D40" s="10" t="n">
        <v>0.070311</v>
      </c>
      <c r="E40" s="10" t="n">
        <v>0.0790853</v>
      </c>
      <c r="F40" s="10" t="n">
        <v>0.0683016</v>
      </c>
      <c r="G40" s="10" t="n">
        <v>0.2381274</v>
      </c>
      <c r="H40" s="10" t="n">
        <v>0.2666383</v>
      </c>
      <c r="I40" s="10" t="n">
        <v>0.122998</v>
      </c>
      <c r="J40" s="10" t="n">
        <v>0.118719</v>
      </c>
      <c r="K40" s="10" t="n">
        <v>0.1342686</v>
      </c>
    </row>
    <row r="41" customFormat="false" ht="13.8" hidden="false" customHeight="false" outlineLevel="0" collapsed="false">
      <c r="D41" s="10"/>
      <c r="E41" s="10"/>
      <c r="F41" s="10"/>
      <c r="G41" s="10"/>
      <c r="H41" s="10"/>
      <c r="I41" s="10"/>
      <c r="J41" s="10"/>
      <c r="K41" s="10"/>
    </row>
    <row r="42" customFormat="false" ht="13.8" hidden="false" customHeight="false" outlineLevel="0" collapsed="false">
      <c r="C42" s="0" t="s">
        <v>76</v>
      </c>
      <c r="D42" s="10" t="n">
        <v>1.854564</v>
      </c>
      <c r="E42" s="10" t="n">
        <v>1.848068</v>
      </c>
      <c r="F42" s="10" t="n">
        <v>1.999596</v>
      </c>
      <c r="G42" s="10" t="n">
        <v>3.752987</v>
      </c>
      <c r="H42" s="10" t="n">
        <v>3.788544</v>
      </c>
      <c r="I42" s="10" t="n">
        <v>2.335536</v>
      </c>
      <c r="J42" s="10" t="n">
        <v>2.355716</v>
      </c>
      <c r="K42" s="12" t="n">
        <v>2.2</v>
      </c>
    </row>
    <row r="43" customFormat="false" ht="13.8" hidden="false" customHeight="false" outlineLevel="0" collapsed="false">
      <c r="C43" s="0" t="s">
        <v>80</v>
      </c>
      <c r="D43" s="10" t="n">
        <v>3.239566</v>
      </c>
      <c r="E43" s="10" t="n">
        <v>3.262441</v>
      </c>
      <c r="F43" s="10" t="n">
        <v>3.545916</v>
      </c>
      <c r="G43" s="10" t="n">
        <v>3.755633</v>
      </c>
      <c r="H43" s="10" t="n">
        <v>3.698487</v>
      </c>
      <c r="I43" s="10" t="n">
        <v>3.282076</v>
      </c>
      <c r="J43" s="10" t="n">
        <v>3.138575</v>
      </c>
      <c r="K43" s="12" t="n">
        <v>2.95</v>
      </c>
    </row>
    <row r="44" customFormat="false" ht="13.8" hidden="false" customHeight="false" outlineLevel="0" collapsed="false">
      <c r="C44" s="0" t="s">
        <v>84</v>
      </c>
      <c r="D44" s="10" t="n">
        <v>0.631001</v>
      </c>
      <c r="E44" s="10" t="n">
        <v>0.587405</v>
      </c>
      <c r="F44" s="10" t="n">
        <v>0.586012</v>
      </c>
      <c r="G44" s="10" t="n">
        <v>0.460766</v>
      </c>
      <c r="H44" s="10" t="n">
        <v>0.438087</v>
      </c>
      <c r="I44" s="10" t="n">
        <v>0.381924</v>
      </c>
      <c r="J44" s="10" t="n">
        <v>0.372775</v>
      </c>
      <c r="K44" s="10" t="n">
        <v>0.355183</v>
      </c>
    </row>
    <row r="45" customFormat="false" ht="13.8" hidden="false" customHeight="false" outlineLevel="0" collapsed="false">
      <c r="C45" s="0" t="s">
        <v>89</v>
      </c>
      <c r="D45" s="10" t="n">
        <v>1.574882</v>
      </c>
      <c r="E45" s="10" t="n">
        <v>1.564424</v>
      </c>
      <c r="F45" s="10" t="n">
        <v>1.6653</v>
      </c>
      <c r="G45" s="10" t="n">
        <v>2.791254</v>
      </c>
      <c r="H45" s="10" t="n">
        <v>2.816536</v>
      </c>
      <c r="I45" s="10" t="n">
        <v>1.808824</v>
      </c>
      <c r="J45" s="10" t="n">
        <v>1.80769</v>
      </c>
      <c r="K45" s="10" t="n">
        <v>1.699348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2020-05-23T22:40:29Z</dcterms:created>
  <dc:creator/>
  <dc:description/>
  <dc:language>en-US</dc:language>
  <cp:lastModifiedBy/>
  <dcterms:modified xsi:type="dcterms:W3CDTF">2023-04-22T08:32:17Z</dcterms:modified>
  <cp:revision>9</cp:revision>
  <dc:subject/>
  <dc:title/>
</cp:coreProperties>
</file>