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4620" windowHeight="3480" tabRatio="732" activeTab="5"/>
  </bookViews>
  <sheets>
    <sheet name="BE - A" sheetId="7" r:id="rId1"/>
    <sheet name="BE-A NB" sheetId="12" r:id="rId2"/>
    <sheet name="BE-B" sheetId="13" r:id="rId3"/>
    <sheet name="BE-B NB" sheetId="14" r:id="rId4"/>
    <sheet name="Without sort" sheetId="16" r:id="rId5"/>
    <sheet name="Mapping" sheetId="17" r:id="rId6"/>
  </sheets>
  <definedNames>
    <definedName name="_xlnm._FilterDatabase" localSheetId="5" hidden="1">Mapping!$C$2:$C$156</definedName>
    <definedName name="_xlnm.Print_Area" localSheetId="0">'BE - A'!$A$1:$Q$97</definedName>
    <definedName name="_xlnm.Print_Area" localSheetId="1">'BE-A NB'!$A$1:$P$85</definedName>
    <definedName name="_xlnm.Print_Area" localSheetId="2">'BE-B'!$A$1:$Q$103</definedName>
    <definedName name="_xlnm.Print_Area" localSheetId="3">'BE-B NB'!$A$1:$P$85</definedName>
    <definedName name="_xlnm.Print_Titles" localSheetId="0">'BE - A'!$5:$8</definedName>
    <definedName name="_xlnm.Print_Titles" localSheetId="1">'BE-A NB'!$6:$9</definedName>
    <definedName name="_xlnm.Print_Titles" localSheetId="3">'BE-B NB'!$4:$7</definedName>
  </definedNames>
  <calcPr calcId="124519" fullCalcOnLoad="1"/>
</workbook>
</file>

<file path=xl/calcChain.xml><?xml version="1.0" encoding="utf-8"?>
<calcChain xmlns="http://schemas.openxmlformats.org/spreadsheetml/2006/main">
  <c r="H8" i="14"/>
  <c r="J8"/>
  <c r="L8"/>
  <c r="N8"/>
  <c r="P8"/>
  <c r="Q8"/>
  <c r="Q9"/>
  <c r="D10"/>
  <c r="F10"/>
  <c r="H10"/>
  <c r="J10"/>
  <c r="L10"/>
  <c r="N10"/>
  <c r="P10"/>
  <c r="Q10"/>
  <c r="D11"/>
  <c r="F11"/>
  <c r="H11"/>
  <c r="J11"/>
  <c r="N11"/>
  <c r="P11"/>
  <c r="Q11"/>
  <c r="D12"/>
  <c r="F12"/>
  <c r="H12"/>
  <c r="J12"/>
  <c r="L12"/>
  <c r="N12"/>
  <c r="P12"/>
  <c r="Q12"/>
  <c r="F13"/>
  <c r="H13"/>
  <c r="J13"/>
  <c r="L13"/>
  <c r="P13"/>
  <c r="Q13"/>
  <c r="D14"/>
  <c r="F14"/>
  <c r="H14"/>
  <c r="J14"/>
  <c r="L14"/>
  <c r="N14"/>
  <c r="P14"/>
  <c r="Q14"/>
  <c r="D15"/>
  <c r="F15"/>
  <c r="H15"/>
  <c r="J15"/>
  <c r="L15"/>
  <c r="N15"/>
  <c r="P15"/>
  <c r="Q15"/>
  <c r="Q16"/>
  <c r="D17"/>
  <c r="F17"/>
  <c r="H17"/>
  <c r="J17"/>
  <c r="L17"/>
  <c r="N17"/>
  <c r="P17"/>
  <c r="Q17"/>
  <c r="D18"/>
  <c r="F18"/>
  <c r="J18"/>
  <c r="P18"/>
  <c r="Q18"/>
  <c r="H19"/>
  <c r="L19"/>
  <c r="N19"/>
  <c r="P19"/>
  <c r="Q19"/>
  <c r="D20"/>
  <c r="F20"/>
  <c r="H20"/>
  <c r="J20"/>
  <c r="L20"/>
  <c r="N20"/>
  <c r="P20"/>
  <c r="Q20"/>
  <c r="L21"/>
  <c r="P21"/>
  <c r="Q21"/>
  <c r="D22"/>
  <c r="F22"/>
  <c r="H22"/>
  <c r="J22"/>
  <c r="L22"/>
  <c r="N22"/>
  <c r="P22"/>
  <c r="Q22"/>
  <c r="D23"/>
  <c r="F23"/>
  <c r="H23"/>
  <c r="J23"/>
  <c r="L23"/>
  <c r="P23"/>
  <c r="Q23"/>
  <c r="D24"/>
  <c r="F24"/>
  <c r="H24"/>
  <c r="J24"/>
  <c r="L24"/>
  <c r="P24"/>
  <c r="Q24"/>
  <c r="D25"/>
  <c r="F25"/>
  <c r="H25"/>
  <c r="J25"/>
  <c r="L25"/>
  <c r="Q25"/>
  <c r="P26"/>
  <c r="Q26"/>
  <c r="D27"/>
  <c r="F27"/>
  <c r="J27"/>
  <c r="L27"/>
  <c r="P27"/>
  <c r="Q27"/>
  <c r="D28"/>
  <c r="F28"/>
  <c r="H28"/>
  <c r="J28"/>
  <c r="L28"/>
  <c r="N28"/>
  <c r="P28"/>
  <c r="Q28"/>
  <c r="D29"/>
  <c r="F29"/>
  <c r="H29"/>
  <c r="J29"/>
  <c r="L29"/>
  <c r="N29"/>
  <c r="P29"/>
  <c r="Q29"/>
  <c r="D30"/>
  <c r="F30"/>
  <c r="H30"/>
  <c r="J30"/>
  <c r="L30"/>
  <c r="N30"/>
  <c r="P30"/>
  <c r="Q30"/>
  <c r="D31"/>
  <c r="F31"/>
  <c r="H31"/>
  <c r="J31"/>
  <c r="L31"/>
  <c r="N31"/>
  <c r="P31"/>
  <c r="Q31"/>
  <c r="D32"/>
  <c r="F32"/>
  <c r="H32"/>
  <c r="J32"/>
  <c r="L32"/>
  <c r="P32"/>
  <c r="Q32"/>
  <c r="Q33"/>
  <c r="D34"/>
  <c r="F34"/>
  <c r="H34"/>
  <c r="J34"/>
  <c r="L34"/>
  <c r="N34"/>
  <c r="P34"/>
  <c r="Q34"/>
  <c r="D35"/>
  <c r="F35"/>
  <c r="H35"/>
  <c r="J35"/>
  <c r="L35"/>
  <c r="N35"/>
  <c r="P35"/>
  <c r="Q35"/>
  <c r="L36"/>
  <c r="P36"/>
  <c r="Q36"/>
  <c r="D37"/>
  <c r="F37"/>
  <c r="H37"/>
  <c r="J37"/>
  <c r="L37"/>
  <c r="N37"/>
  <c r="P37"/>
  <c r="Q37"/>
  <c r="H38"/>
  <c r="J38"/>
  <c r="L38"/>
  <c r="P38"/>
  <c r="Q38"/>
  <c r="F39"/>
  <c r="J39"/>
  <c r="L39"/>
  <c r="Q39"/>
  <c r="D40"/>
  <c r="F40"/>
  <c r="H40"/>
  <c r="J40"/>
  <c r="L40"/>
  <c r="N40"/>
  <c r="P40"/>
  <c r="Q40"/>
  <c r="F41"/>
  <c r="H41"/>
  <c r="J41"/>
  <c r="L41"/>
  <c r="N41"/>
  <c r="P41"/>
  <c r="Q41"/>
  <c r="D42"/>
  <c r="F42"/>
  <c r="H42"/>
  <c r="J42"/>
  <c r="L42"/>
  <c r="N42"/>
  <c r="P42"/>
  <c r="Q42"/>
  <c r="D43"/>
  <c r="H43"/>
  <c r="J43"/>
  <c r="L43"/>
  <c r="N43"/>
  <c r="Q43"/>
  <c r="D44"/>
  <c r="F44"/>
  <c r="H44"/>
  <c r="J44"/>
  <c r="L44"/>
  <c r="N44"/>
  <c r="P44"/>
  <c r="Q44"/>
  <c r="D45"/>
  <c r="F45"/>
  <c r="H45"/>
  <c r="J45"/>
  <c r="L45"/>
  <c r="N45"/>
  <c r="P45"/>
  <c r="Q45"/>
  <c r="D46"/>
  <c r="F46"/>
  <c r="H46"/>
  <c r="J46"/>
  <c r="L46"/>
  <c r="N46"/>
  <c r="P46"/>
  <c r="Q46"/>
  <c r="D47"/>
  <c r="F47"/>
  <c r="H47"/>
  <c r="J47"/>
  <c r="L47"/>
  <c r="N47"/>
  <c r="P47"/>
  <c r="Q47"/>
  <c r="D48"/>
  <c r="F48"/>
  <c r="H48"/>
  <c r="J48"/>
  <c r="L48"/>
  <c r="N48"/>
  <c r="P48"/>
  <c r="Q48"/>
  <c r="D49"/>
  <c r="F49"/>
  <c r="H49"/>
  <c r="J49"/>
  <c r="L49"/>
  <c r="N49"/>
  <c r="P49"/>
  <c r="Q49"/>
  <c r="D50"/>
  <c r="F50"/>
  <c r="H50"/>
  <c r="J50"/>
  <c r="L50"/>
  <c r="P50"/>
  <c r="Q50"/>
  <c r="F51"/>
  <c r="L51"/>
  <c r="Q51"/>
  <c r="D52"/>
  <c r="F52"/>
  <c r="H52"/>
  <c r="N52"/>
  <c r="P52"/>
  <c r="Q52"/>
  <c r="H53"/>
  <c r="J53"/>
  <c r="N53"/>
  <c r="Q53"/>
  <c r="N54"/>
  <c r="Q54"/>
  <c r="Q55"/>
  <c r="D56"/>
  <c r="F56"/>
  <c r="H56"/>
  <c r="J56"/>
  <c r="P56"/>
  <c r="Q56"/>
  <c r="L57"/>
  <c r="P57"/>
  <c r="Q57"/>
  <c r="N58"/>
  <c r="Q58"/>
  <c r="L59"/>
  <c r="N59"/>
  <c r="Q59"/>
  <c r="J60"/>
  <c r="L60"/>
  <c r="N60"/>
  <c r="Q60"/>
  <c r="F61"/>
  <c r="H61"/>
  <c r="J61"/>
  <c r="L61"/>
  <c r="N61"/>
  <c r="P61"/>
  <c r="Q61"/>
  <c r="F62"/>
  <c r="H62"/>
  <c r="J62"/>
  <c r="Q62"/>
  <c r="N63"/>
  <c r="Q63"/>
  <c r="Q64"/>
  <c r="F65"/>
  <c r="J65"/>
  <c r="L65"/>
  <c r="N65"/>
  <c r="P65"/>
  <c r="Q65"/>
  <c r="D66"/>
  <c r="F66"/>
  <c r="H66"/>
  <c r="J66"/>
  <c r="L66"/>
  <c r="N66"/>
  <c r="P66"/>
  <c r="Q66"/>
  <c r="D67"/>
  <c r="F67"/>
  <c r="H67"/>
  <c r="J67"/>
  <c r="L67"/>
  <c r="N67"/>
  <c r="P67"/>
  <c r="Q67"/>
  <c r="Q68"/>
  <c r="F69"/>
  <c r="H69"/>
  <c r="J69"/>
  <c r="L69"/>
  <c r="N69"/>
  <c r="P69"/>
  <c r="Q69"/>
  <c r="H70"/>
  <c r="J70"/>
  <c r="L70"/>
  <c r="N70"/>
  <c r="P70"/>
  <c r="Q70"/>
  <c r="L71"/>
  <c r="N71"/>
  <c r="Q71"/>
  <c r="F72"/>
  <c r="H72"/>
  <c r="J72"/>
  <c r="L72"/>
  <c r="N72"/>
  <c r="P72"/>
  <c r="Q72"/>
  <c r="N73"/>
  <c r="P73"/>
  <c r="Q73"/>
  <c r="D74"/>
  <c r="H74"/>
  <c r="J74"/>
  <c r="L74"/>
  <c r="N74"/>
  <c r="P74"/>
  <c r="Q74"/>
  <c r="D75"/>
  <c r="F75"/>
  <c r="H75"/>
  <c r="J75"/>
  <c r="L75"/>
  <c r="N75"/>
  <c r="P75"/>
  <c r="Q75"/>
  <c r="J76"/>
  <c r="L76"/>
  <c r="N76"/>
  <c r="Q76"/>
  <c r="H77"/>
  <c r="J77"/>
  <c r="N77"/>
  <c r="Q77"/>
  <c r="D78"/>
  <c r="F78"/>
  <c r="H78"/>
  <c r="J78"/>
  <c r="L78"/>
  <c r="N78"/>
  <c r="P78"/>
  <c r="Q78"/>
  <c r="D8" i="13"/>
  <c r="F8"/>
  <c r="H8"/>
  <c r="J8"/>
  <c r="N8"/>
  <c r="P8"/>
  <c r="D9"/>
  <c r="F9"/>
  <c r="H9"/>
  <c r="J9"/>
  <c r="N9"/>
  <c r="P9"/>
  <c r="D10"/>
  <c r="F10"/>
  <c r="H10"/>
  <c r="J10"/>
  <c r="N10"/>
  <c r="P10"/>
  <c r="D11"/>
  <c r="F11"/>
  <c r="H11"/>
  <c r="J11"/>
  <c r="N11"/>
  <c r="P11"/>
  <c r="D12"/>
  <c r="F12"/>
  <c r="H12"/>
  <c r="J12"/>
  <c r="N12"/>
  <c r="P12"/>
  <c r="D13"/>
  <c r="F13"/>
  <c r="H13"/>
  <c r="J13"/>
  <c r="N13"/>
  <c r="P13"/>
  <c r="D14"/>
  <c r="F14"/>
  <c r="H14"/>
  <c r="J14"/>
  <c r="N14"/>
  <c r="P14"/>
  <c r="D15"/>
  <c r="F15"/>
  <c r="H15"/>
  <c r="J15"/>
  <c r="N15"/>
  <c r="P15"/>
  <c r="D16"/>
  <c r="F16"/>
  <c r="H16"/>
  <c r="J16"/>
  <c r="N16"/>
  <c r="P16"/>
  <c r="D17"/>
  <c r="F17"/>
  <c r="H17"/>
  <c r="J17"/>
  <c r="N17"/>
  <c r="P17"/>
  <c r="D18"/>
  <c r="F18"/>
  <c r="H18"/>
  <c r="J18"/>
  <c r="N18"/>
  <c r="P18"/>
  <c r="D19"/>
  <c r="F19"/>
  <c r="H19"/>
  <c r="J19"/>
  <c r="N19"/>
  <c r="P19"/>
  <c r="D20"/>
  <c r="F20"/>
  <c r="H20"/>
  <c r="J20"/>
  <c r="N20"/>
  <c r="P20"/>
  <c r="D21"/>
  <c r="F21"/>
  <c r="H21"/>
  <c r="J21"/>
  <c r="N21"/>
  <c r="P21"/>
  <c r="D22"/>
  <c r="F22"/>
  <c r="H22"/>
  <c r="J22"/>
  <c r="N22"/>
  <c r="P22"/>
  <c r="D23"/>
  <c r="F23"/>
  <c r="H23"/>
  <c r="J23"/>
  <c r="N23"/>
  <c r="P23"/>
  <c r="D24"/>
  <c r="F24"/>
  <c r="H24"/>
  <c r="J24"/>
  <c r="N24"/>
  <c r="P24"/>
  <c r="D25"/>
  <c r="F25"/>
  <c r="H25"/>
  <c r="J25"/>
  <c r="N25"/>
  <c r="P25"/>
  <c r="D26"/>
  <c r="F26"/>
  <c r="H26"/>
  <c r="J26"/>
  <c r="N26"/>
  <c r="P26"/>
  <c r="D27"/>
  <c r="F27"/>
  <c r="H27"/>
  <c r="J27"/>
  <c r="N27"/>
  <c r="P27"/>
  <c r="D28"/>
  <c r="F28"/>
  <c r="H28"/>
  <c r="J28"/>
  <c r="N28"/>
  <c r="P28"/>
  <c r="D29"/>
  <c r="F29"/>
  <c r="H29"/>
  <c r="J29"/>
  <c r="N29"/>
  <c r="P29"/>
  <c r="D30"/>
  <c r="F30"/>
  <c r="H30"/>
  <c r="J30"/>
  <c r="N30"/>
  <c r="P30"/>
  <c r="D31"/>
  <c r="F31"/>
  <c r="H31"/>
  <c r="J31"/>
  <c r="N31"/>
  <c r="P31"/>
  <c r="D32"/>
  <c r="F32"/>
  <c r="H32"/>
  <c r="J32"/>
  <c r="N32"/>
  <c r="P32"/>
  <c r="D33"/>
  <c r="F33"/>
  <c r="H33"/>
  <c r="J33"/>
  <c r="N33"/>
  <c r="P33"/>
  <c r="D34"/>
  <c r="F34"/>
  <c r="H34"/>
  <c r="J34"/>
  <c r="N34"/>
  <c r="P34"/>
  <c r="D35"/>
  <c r="F35"/>
  <c r="H35"/>
  <c r="J35"/>
  <c r="N35"/>
  <c r="P35"/>
  <c r="D36"/>
  <c r="F36"/>
  <c r="H36"/>
  <c r="J36"/>
  <c r="N36"/>
  <c r="P36"/>
  <c r="D37"/>
  <c r="F37"/>
  <c r="H37"/>
  <c r="J37"/>
  <c r="N37"/>
  <c r="P37"/>
  <c r="D38"/>
  <c r="F38"/>
  <c r="H38"/>
  <c r="J38"/>
  <c r="N38"/>
  <c r="P38"/>
  <c r="D39"/>
  <c r="F39"/>
  <c r="H39"/>
  <c r="J39"/>
  <c r="N39"/>
  <c r="P39"/>
  <c r="D40"/>
  <c r="F40"/>
  <c r="H40"/>
  <c r="J40"/>
  <c r="N40"/>
  <c r="P40"/>
  <c r="D41"/>
  <c r="F41"/>
  <c r="H41"/>
  <c r="J41"/>
  <c r="N41"/>
  <c r="P41"/>
  <c r="D42"/>
  <c r="F42"/>
  <c r="H42"/>
  <c r="J42"/>
  <c r="N42"/>
  <c r="P42"/>
  <c r="D43"/>
  <c r="F43"/>
  <c r="H43"/>
  <c r="J43"/>
  <c r="N43"/>
  <c r="P43"/>
  <c r="D44"/>
  <c r="F44"/>
  <c r="H44"/>
  <c r="J44"/>
  <c r="N44"/>
  <c r="P44"/>
  <c r="D45"/>
  <c r="F45"/>
  <c r="H45"/>
  <c r="J45"/>
  <c r="N45"/>
  <c r="P45"/>
  <c r="D46"/>
  <c r="F46"/>
  <c r="H46"/>
  <c r="J46"/>
  <c r="N46"/>
  <c r="P46"/>
  <c r="D47"/>
  <c r="F47"/>
  <c r="H47"/>
  <c r="J47"/>
  <c r="N47"/>
  <c r="P47"/>
  <c r="D48"/>
  <c r="F48"/>
  <c r="H48"/>
  <c r="J48"/>
  <c r="N48"/>
  <c r="P48"/>
  <c r="D49"/>
  <c r="F49"/>
  <c r="H49"/>
  <c r="J49"/>
  <c r="N49"/>
  <c r="P49"/>
  <c r="D50"/>
  <c r="F50"/>
  <c r="H50"/>
  <c r="J50"/>
  <c r="N50"/>
  <c r="P50"/>
  <c r="D51"/>
  <c r="F51"/>
  <c r="H51"/>
  <c r="J51"/>
  <c r="N51"/>
  <c r="P51"/>
  <c r="D52"/>
  <c r="F52"/>
  <c r="H52"/>
  <c r="J52"/>
  <c r="N52"/>
  <c r="P52"/>
  <c r="D53"/>
  <c r="F53"/>
  <c r="H53"/>
  <c r="J53"/>
  <c r="N53"/>
  <c r="P53"/>
  <c r="D54"/>
  <c r="F54"/>
  <c r="H54"/>
  <c r="J54"/>
  <c r="N54"/>
  <c r="P54"/>
  <c r="D55"/>
  <c r="F55"/>
  <c r="H55"/>
  <c r="J55"/>
  <c r="N55"/>
  <c r="P55"/>
  <c r="D56"/>
  <c r="F56"/>
  <c r="H56"/>
  <c r="J56"/>
  <c r="N56"/>
  <c r="P56"/>
  <c r="D57"/>
  <c r="F57"/>
  <c r="H57"/>
  <c r="J57"/>
  <c r="N57"/>
  <c r="P57"/>
  <c r="D58"/>
  <c r="F58"/>
  <c r="H58"/>
  <c r="J58"/>
  <c r="N58"/>
  <c r="P58"/>
  <c r="D59"/>
  <c r="F59"/>
  <c r="H59"/>
  <c r="J59"/>
  <c r="N59"/>
  <c r="P59"/>
  <c r="D60"/>
  <c r="F60"/>
  <c r="H60"/>
  <c r="J60"/>
  <c r="N60"/>
  <c r="P60"/>
  <c r="D61"/>
  <c r="F61"/>
  <c r="H61"/>
  <c r="J61"/>
  <c r="N61"/>
  <c r="P61"/>
  <c r="D62"/>
  <c r="F62"/>
  <c r="H62"/>
  <c r="J62"/>
  <c r="N62"/>
  <c r="P62"/>
  <c r="D63"/>
  <c r="F63"/>
  <c r="H63"/>
  <c r="J63"/>
  <c r="N63"/>
  <c r="P63"/>
  <c r="D64"/>
  <c r="F64"/>
  <c r="H64"/>
  <c r="J64"/>
  <c r="N64"/>
  <c r="P64"/>
  <c r="D65"/>
  <c r="F65"/>
  <c r="H65"/>
  <c r="J65"/>
  <c r="N65"/>
  <c r="P65"/>
  <c r="D66"/>
  <c r="F66"/>
  <c r="H66"/>
  <c r="J66"/>
  <c r="N66"/>
  <c r="P66"/>
  <c r="D67"/>
  <c r="F67"/>
  <c r="H67"/>
  <c r="J67"/>
  <c r="N67"/>
  <c r="P67"/>
  <c r="D68"/>
  <c r="F68"/>
  <c r="H68"/>
  <c r="J68"/>
  <c r="N68"/>
  <c r="P68"/>
  <c r="D69"/>
  <c r="F69"/>
  <c r="H69"/>
  <c r="J69"/>
  <c r="N69"/>
  <c r="P69"/>
  <c r="D70"/>
  <c r="F70"/>
  <c r="H70"/>
  <c r="J70"/>
  <c r="N70"/>
  <c r="P70"/>
  <c r="D71"/>
  <c r="F71"/>
  <c r="H71"/>
  <c r="J71"/>
  <c r="N71"/>
  <c r="P71"/>
  <c r="D72"/>
  <c r="F72"/>
  <c r="H72"/>
  <c r="J72"/>
  <c r="N72"/>
  <c r="P72"/>
  <c r="D73"/>
  <c r="F73"/>
  <c r="H73"/>
  <c r="J73"/>
  <c r="N73"/>
  <c r="P73"/>
  <c r="D74"/>
  <c r="F74"/>
  <c r="H74"/>
  <c r="J74"/>
  <c r="N74"/>
  <c r="P74"/>
  <c r="D75"/>
  <c r="F75"/>
  <c r="H75"/>
  <c r="J75"/>
  <c r="N75"/>
  <c r="P75"/>
  <c r="D76"/>
  <c r="F76"/>
  <c r="H76"/>
  <c r="J76"/>
  <c r="N76"/>
  <c r="P76"/>
  <c r="D77"/>
  <c r="F77"/>
  <c r="H77"/>
  <c r="J77"/>
  <c r="N77"/>
  <c r="P77"/>
  <c r="D78"/>
  <c r="F78"/>
  <c r="H78"/>
  <c r="J78"/>
  <c r="N78"/>
  <c r="P78"/>
  <c r="D79"/>
  <c r="F79"/>
  <c r="H79"/>
  <c r="J79"/>
  <c r="N79"/>
  <c r="P79"/>
  <c r="D80"/>
  <c r="F80"/>
  <c r="H80"/>
  <c r="J80"/>
  <c r="N80"/>
  <c r="P80"/>
  <c r="D81"/>
  <c r="F81"/>
  <c r="H81"/>
  <c r="J81"/>
  <c r="N81"/>
  <c r="P81"/>
  <c r="D82"/>
  <c r="F82"/>
  <c r="H82"/>
  <c r="J82"/>
  <c r="N82"/>
  <c r="P82"/>
  <c r="D83"/>
  <c r="F83"/>
  <c r="H83"/>
  <c r="J83"/>
  <c r="N83"/>
  <c r="P83"/>
  <c r="D84"/>
  <c r="F84"/>
  <c r="H84"/>
  <c r="J84"/>
  <c r="N84"/>
  <c r="P84"/>
  <c r="D85"/>
  <c r="F85"/>
  <c r="H85"/>
  <c r="J85"/>
  <c r="N85"/>
  <c r="P85"/>
  <c r="D86"/>
  <c r="F86"/>
  <c r="H86"/>
  <c r="J86"/>
  <c r="N86"/>
  <c r="P86"/>
  <c r="D87"/>
  <c r="F87"/>
  <c r="H87"/>
  <c r="J87"/>
  <c r="N87"/>
  <c r="P87"/>
  <c r="D88"/>
  <c r="F88"/>
  <c r="H88"/>
  <c r="J88"/>
  <c r="N88"/>
  <c r="P88"/>
  <c r="D9" i="12"/>
  <c r="F9"/>
  <c r="H9"/>
  <c r="J9"/>
  <c r="L9"/>
  <c r="N9"/>
  <c r="P9"/>
  <c r="Q9"/>
  <c r="D10"/>
  <c r="J10"/>
  <c r="P10"/>
  <c r="Q10"/>
  <c r="D11"/>
  <c r="F11"/>
  <c r="H11"/>
  <c r="J11"/>
  <c r="P11"/>
  <c r="Q11"/>
  <c r="P12"/>
  <c r="Q12"/>
  <c r="D13"/>
  <c r="F13"/>
  <c r="H13"/>
  <c r="J13"/>
  <c r="L13"/>
  <c r="P13"/>
  <c r="Q13"/>
  <c r="D14"/>
  <c r="F14"/>
  <c r="H14"/>
  <c r="J14"/>
  <c r="N14"/>
  <c r="Q14"/>
  <c r="Q15"/>
  <c r="D16"/>
  <c r="F16"/>
  <c r="H16"/>
  <c r="J16"/>
  <c r="P16"/>
  <c r="Q16"/>
  <c r="D17"/>
  <c r="F17"/>
  <c r="H17"/>
  <c r="J17"/>
  <c r="N17"/>
  <c r="P17"/>
  <c r="Q17"/>
  <c r="D18"/>
  <c r="F18"/>
  <c r="H18"/>
  <c r="J18"/>
  <c r="L18"/>
  <c r="N18"/>
  <c r="P18"/>
  <c r="Q18"/>
  <c r="D19"/>
  <c r="F19"/>
  <c r="H19"/>
  <c r="J19"/>
  <c r="L19"/>
  <c r="N19"/>
  <c r="P19"/>
  <c r="Q19"/>
  <c r="P20"/>
  <c r="Q20"/>
  <c r="D21"/>
  <c r="P21"/>
  <c r="Q21"/>
  <c r="D22"/>
  <c r="J22"/>
  <c r="P22"/>
  <c r="Q22"/>
  <c r="D23"/>
  <c r="F23"/>
  <c r="H23"/>
  <c r="J23"/>
  <c r="L23"/>
  <c r="N23"/>
  <c r="P23"/>
  <c r="Q23"/>
  <c r="D24"/>
  <c r="F24"/>
  <c r="H24"/>
  <c r="J24"/>
  <c r="P24"/>
  <c r="Q24"/>
  <c r="D25"/>
  <c r="F25"/>
  <c r="Q25"/>
  <c r="Q26"/>
  <c r="D27"/>
  <c r="F27"/>
  <c r="H27"/>
  <c r="J27"/>
  <c r="L27"/>
  <c r="Q27"/>
  <c r="D28"/>
  <c r="F28"/>
  <c r="H28"/>
  <c r="J28"/>
  <c r="L28"/>
  <c r="N28"/>
  <c r="P28"/>
  <c r="Q28"/>
  <c r="F29"/>
  <c r="H29"/>
  <c r="J29"/>
  <c r="L29"/>
  <c r="N29"/>
  <c r="P29"/>
  <c r="Q29"/>
  <c r="D30"/>
  <c r="F30"/>
  <c r="H30"/>
  <c r="J30"/>
  <c r="Q30"/>
  <c r="D31"/>
  <c r="L31"/>
  <c r="Q31"/>
  <c r="J32"/>
  <c r="L32"/>
  <c r="Q32"/>
  <c r="D33"/>
  <c r="Q33"/>
  <c r="F34"/>
  <c r="H34"/>
  <c r="L34"/>
  <c r="Q34"/>
  <c r="L35"/>
  <c r="Q35"/>
  <c r="D36"/>
  <c r="F36"/>
  <c r="J36"/>
  <c r="L36"/>
  <c r="N36"/>
  <c r="Q36"/>
  <c r="D37"/>
  <c r="F37"/>
  <c r="H37"/>
  <c r="J37"/>
  <c r="L37"/>
  <c r="Q37"/>
  <c r="Q38"/>
  <c r="L39"/>
  <c r="Q39"/>
  <c r="D40"/>
  <c r="L40"/>
  <c r="Q40"/>
  <c r="D41"/>
  <c r="F41"/>
  <c r="H41"/>
  <c r="J41"/>
  <c r="L41"/>
  <c r="N41"/>
  <c r="P41"/>
  <c r="Q41"/>
  <c r="H42"/>
  <c r="J42"/>
  <c r="L42"/>
  <c r="P42"/>
  <c r="Q42"/>
  <c r="L43"/>
  <c r="Q43"/>
  <c r="Q44"/>
  <c r="D45"/>
  <c r="F45"/>
  <c r="J45"/>
  <c r="P45"/>
  <c r="Q45"/>
  <c r="D46"/>
  <c r="F46"/>
  <c r="H46"/>
  <c r="J46"/>
  <c r="L46"/>
  <c r="N46"/>
  <c r="P46"/>
  <c r="Q46"/>
  <c r="D47"/>
  <c r="F47"/>
  <c r="J47"/>
  <c r="L47"/>
  <c r="N47"/>
  <c r="P47"/>
  <c r="Q47"/>
  <c r="D48"/>
  <c r="P48"/>
  <c r="Q48"/>
  <c r="D49"/>
  <c r="F49"/>
  <c r="H49"/>
  <c r="J49"/>
  <c r="L49"/>
  <c r="N49"/>
  <c r="P49"/>
  <c r="Q49"/>
  <c r="D50"/>
  <c r="F50"/>
  <c r="H50"/>
  <c r="J50"/>
  <c r="L50"/>
  <c r="N50"/>
  <c r="P50"/>
  <c r="Q50"/>
  <c r="D51"/>
  <c r="F51"/>
  <c r="N51"/>
  <c r="Q51"/>
  <c r="L52"/>
  <c r="N52"/>
  <c r="Q52"/>
  <c r="L53"/>
  <c r="N53"/>
  <c r="Q53"/>
  <c r="D54"/>
  <c r="L54"/>
  <c r="Q54"/>
  <c r="D55"/>
  <c r="F55"/>
  <c r="J55"/>
  <c r="L55"/>
  <c r="Q55"/>
  <c r="D56"/>
  <c r="F56"/>
  <c r="H56"/>
  <c r="J56"/>
  <c r="L56"/>
  <c r="N56"/>
  <c r="Q56"/>
  <c r="D57"/>
  <c r="F57"/>
  <c r="H57"/>
  <c r="J57"/>
  <c r="L57"/>
  <c r="N57"/>
  <c r="P57"/>
  <c r="Q57"/>
  <c r="L58"/>
  <c r="P58"/>
  <c r="Q58"/>
  <c r="D59"/>
  <c r="F59"/>
  <c r="H59"/>
  <c r="J59"/>
  <c r="L59"/>
  <c r="N59"/>
  <c r="P59"/>
  <c r="Q59"/>
  <c r="D60"/>
  <c r="J60"/>
  <c r="N60"/>
  <c r="P60"/>
  <c r="Q60"/>
  <c r="Q61"/>
  <c r="D62"/>
  <c r="F62"/>
  <c r="H62"/>
  <c r="J62"/>
  <c r="L62"/>
  <c r="N62"/>
  <c r="P62"/>
  <c r="Q62"/>
  <c r="D63"/>
  <c r="F63"/>
  <c r="H63"/>
  <c r="J63"/>
  <c r="L63"/>
  <c r="Q63"/>
  <c r="D64"/>
  <c r="F64"/>
  <c r="H64"/>
  <c r="J64"/>
  <c r="L64"/>
  <c r="N64"/>
  <c r="P64"/>
  <c r="Q64"/>
  <c r="D65"/>
  <c r="L65"/>
  <c r="Q65"/>
  <c r="D66"/>
  <c r="J66"/>
  <c r="L66"/>
  <c r="N66"/>
  <c r="Q66"/>
  <c r="D67"/>
  <c r="F67"/>
  <c r="H67"/>
  <c r="J67"/>
  <c r="L67"/>
  <c r="N67"/>
  <c r="P67"/>
  <c r="Q67"/>
  <c r="D68"/>
  <c r="F68"/>
  <c r="H68"/>
  <c r="J68"/>
  <c r="L68"/>
  <c r="N68"/>
  <c r="P68"/>
  <c r="Q68"/>
  <c r="D69"/>
  <c r="F69"/>
  <c r="H69"/>
  <c r="J69"/>
  <c r="L69"/>
  <c r="N69"/>
  <c r="P69"/>
  <c r="Q69"/>
  <c r="D70"/>
  <c r="F70"/>
  <c r="P70"/>
  <c r="Q70"/>
  <c r="D71"/>
  <c r="J71"/>
  <c r="P71"/>
  <c r="Q71"/>
  <c r="D72"/>
  <c r="F72"/>
  <c r="H72"/>
  <c r="J72"/>
  <c r="L72"/>
  <c r="N72"/>
  <c r="P72"/>
  <c r="Q72"/>
  <c r="D73"/>
  <c r="F73"/>
  <c r="L73"/>
  <c r="P73"/>
  <c r="Q73"/>
  <c r="D74"/>
  <c r="L74"/>
  <c r="P74"/>
  <c r="Q74"/>
  <c r="D75"/>
  <c r="F75"/>
  <c r="H75"/>
  <c r="J75"/>
  <c r="L75"/>
  <c r="N75"/>
  <c r="P75"/>
  <c r="Q75"/>
  <c r="D76"/>
  <c r="F76"/>
  <c r="Q76"/>
  <c r="Q77"/>
  <c r="D78"/>
  <c r="F78"/>
  <c r="H78"/>
  <c r="J78"/>
  <c r="L78"/>
  <c r="N78"/>
  <c r="Q78"/>
  <c r="D79"/>
  <c r="F79"/>
  <c r="H79"/>
  <c r="J79"/>
  <c r="L79"/>
  <c r="N79"/>
  <c r="P79"/>
  <c r="Q79"/>
  <c r="D9" i="7"/>
  <c r="F9"/>
  <c r="H9"/>
  <c r="J9"/>
  <c r="N9"/>
  <c r="D10"/>
  <c r="F10"/>
  <c r="H10"/>
  <c r="J10"/>
  <c r="N10"/>
  <c r="D11"/>
  <c r="F11"/>
  <c r="H11"/>
  <c r="J11"/>
  <c r="N11"/>
  <c r="D12"/>
  <c r="F12"/>
  <c r="H12"/>
  <c r="J12"/>
  <c r="N12"/>
  <c r="D13"/>
  <c r="F13"/>
  <c r="H13"/>
  <c r="J13"/>
  <c r="N13"/>
  <c r="D14"/>
  <c r="F14"/>
  <c r="H14"/>
  <c r="J14"/>
  <c r="N14"/>
  <c r="D15"/>
  <c r="F15"/>
  <c r="H15"/>
  <c r="J15"/>
  <c r="N15"/>
  <c r="D16"/>
  <c r="F16"/>
  <c r="H16"/>
  <c r="J16"/>
  <c r="N16"/>
  <c r="D17"/>
  <c r="F17"/>
  <c r="H17"/>
  <c r="J17"/>
  <c r="N17"/>
  <c r="D18"/>
  <c r="F18"/>
  <c r="H18"/>
  <c r="J18"/>
  <c r="N18"/>
  <c r="D19"/>
  <c r="F19"/>
  <c r="H19"/>
  <c r="J19"/>
  <c r="N19"/>
  <c r="D20"/>
  <c r="F20"/>
  <c r="H20"/>
  <c r="J20"/>
  <c r="N20"/>
  <c r="D21"/>
  <c r="F21"/>
  <c r="H21"/>
  <c r="J21"/>
  <c r="N21"/>
  <c r="D22"/>
  <c r="F22"/>
  <c r="H22"/>
  <c r="J22"/>
  <c r="N22"/>
  <c r="D23"/>
  <c r="F23"/>
  <c r="H23"/>
  <c r="J23"/>
  <c r="N23"/>
  <c r="D24"/>
  <c r="F24"/>
  <c r="H24"/>
  <c r="J24"/>
  <c r="N24"/>
  <c r="D25"/>
  <c r="F25"/>
  <c r="H25"/>
  <c r="J25"/>
  <c r="N25"/>
  <c r="D26"/>
  <c r="F26"/>
  <c r="H26"/>
  <c r="J26"/>
  <c r="N26"/>
  <c r="D27"/>
  <c r="F27"/>
  <c r="H27"/>
  <c r="J27"/>
  <c r="N27"/>
  <c r="D28"/>
  <c r="F28"/>
  <c r="H28"/>
  <c r="J28"/>
  <c r="N28"/>
  <c r="D29"/>
  <c r="F29"/>
  <c r="H29"/>
  <c r="J29"/>
  <c r="N29"/>
  <c r="D30"/>
  <c r="F30"/>
  <c r="H30"/>
  <c r="J30"/>
  <c r="N30"/>
  <c r="D31"/>
  <c r="F31"/>
  <c r="H31"/>
  <c r="J31"/>
  <c r="N31"/>
  <c r="D32"/>
  <c r="F32"/>
  <c r="H32"/>
  <c r="J32"/>
  <c r="N32"/>
  <c r="D33"/>
  <c r="F33"/>
  <c r="H33"/>
  <c r="J33"/>
  <c r="N33"/>
  <c r="P33"/>
  <c r="D34"/>
  <c r="F34"/>
  <c r="H34"/>
  <c r="J34"/>
  <c r="N34"/>
  <c r="P34"/>
  <c r="D35"/>
  <c r="F35"/>
  <c r="H35"/>
  <c r="J35"/>
  <c r="N35"/>
  <c r="P35"/>
  <c r="D36"/>
  <c r="F36"/>
  <c r="H36"/>
  <c r="J36"/>
  <c r="N36"/>
  <c r="P36"/>
  <c r="D37"/>
  <c r="F37"/>
  <c r="H37"/>
  <c r="J37"/>
  <c r="N37"/>
  <c r="P37"/>
  <c r="D38"/>
  <c r="F38"/>
  <c r="H38"/>
  <c r="J38"/>
  <c r="N38"/>
  <c r="P38"/>
  <c r="D39"/>
  <c r="F39"/>
  <c r="H39"/>
  <c r="J39"/>
  <c r="N39"/>
  <c r="P39"/>
  <c r="D40"/>
  <c r="F40"/>
  <c r="H40"/>
  <c r="J40"/>
  <c r="N40"/>
  <c r="P40"/>
  <c r="D41"/>
  <c r="F41"/>
  <c r="H41"/>
  <c r="J41"/>
  <c r="N41"/>
  <c r="P41"/>
  <c r="D42"/>
  <c r="F42"/>
  <c r="H42"/>
  <c r="J42"/>
  <c r="N42"/>
  <c r="P42"/>
  <c r="D43"/>
  <c r="F43"/>
  <c r="H43"/>
  <c r="J43"/>
  <c r="N43"/>
  <c r="P43"/>
  <c r="D44"/>
  <c r="F44"/>
  <c r="H44"/>
  <c r="J44"/>
  <c r="N44"/>
  <c r="P44"/>
  <c r="D45"/>
  <c r="F45"/>
  <c r="H45"/>
  <c r="J45"/>
  <c r="N45"/>
  <c r="P45"/>
  <c r="D46"/>
  <c r="F46"/>
  <c r="H46"/>
  <c r="J46"/>
  <c r="N46"/>
  <c r="P46"/>
  <c r="D47"/>
  <c r="F47"/>
  <c r="H47"/>
  <c r="J47"/>
  <c r="N47"/>
  <c r="P47"/>
  <c r="D48"/>
  <c r="F48"/>
  <c r="H48"/>
  <c r="J48"/>
  <c r="N48"/>
  <c r="P48"/>
  <c r="D49"/>
  <c r="F49"/>
  <c r="H49"/>
  <c r="J49"/>
  <c r="N49"/>
  <c r="P49"/>
  <c r="D50"/>
  <c r="F50"/>
  <c r="H50"/>
  <c r="J50"/>
  <c r="N50"/>
  <c r="P50"/>
  <c r="D51"/>
  <c r="F51"/>
  <c r="H51"/>
  <c r="J51"/>
  <c r="N51"/>
  <c r="P51"/>
  <c r="D52"/>
  <c r="F52"/>
  <c r="H52"/>
  <c r="J52"/>
  <c r="D53"/>
  <c r="F53"/>
  <c r="H53"/>
  <c r="J53"/>
  <c r="N53"/>
  <c r="P53"/>
  <c r="D54"/>
  <c r="F54"/>
  <c r="H54"/>
  <c r="J54"/>
  <c r="N54"/>
  <c r="P54"/>
  <c r="D55"/>
  <c r="F55"/>
  <c r="H55"/>
  <c r="J55"/>
  <c r="N55"/>
  <c r="P55"/>
  <c r="D56"/>
  <c r="F56"/>
  <c r="H56"/>
  <c r="J56"/>
  <c r="N56"/>
  <c r="P56"/>
  <c r="D57"/>
  <c r="F57"/>
  <c r="H57"/>
  <c r="J57"/>
  <c r="N57"/>
  <c r="D58"/>
  <c r="F58"/>
  <c r="H58"/>
  <c r="J58"/>
  <c r="N58"/>
  <c r="D59"/>
  <c r="F59"/>
  <c r="H59"/>
  <c r="J59"/>
  <c r="N59"/>
  <c r="D60"/>
  <c r="F60"/>
  <c r="H60"/>
  <c r="J60"/>
  <c r="N60"/>
  <c r="D61"/>
  <c r="F61"/>
  <c r="H61"/>
  <c r="J61"/>
  <c r="N61"/>
  <c r="D62"/>
  <c r="F62"/>
  <c r="H62"/>
  <c r="J62"/>
  <c r="N62"/>
  <c r="D63"/>
  <c r="F63"/>
  <c r="H63"/>
  <c r="J63"/>
  <c r="N63"/>
  <c r="D64"/>
  <c r="F64"/>
  <c r="H64"/>
  <c r="J64"/>
  <c r="N64"/>
  <c r="D65"/>
  <c r="F65"/>
  <c r="H65"/>
  <c r="J65"/>
  <c r="N65"/>
  <c r="D66"/>
  <c r="F66"/>
  <c r="H66"/>
  <c r="J66"/>
  <c r="N66"/>
  <c r="D67"/>
  <c r="F67"/>
  <c r="H67"/>
  <c r="J67"/>
  <c r="N67"/>
  <c r="D68"/>
  <c r="F68"/>
  <c r="H68"/>
  <c r="J68"/>
  <c r="N68"/>
  <c r="D69"/>
  <c r="F69"/>
  <c r="H69"/>
  <c r="J69"/>
  <c r="N69"/>
  <c r="D70"/>
  <c r="F70"/>
  <c r="H70"/>
  <c r="J70"/>
  <c r="N70"/>
  <c r="D71"/>
  <c r="F71"/>
  <c r="H71"/>
  <c r="J71"/>
  <c r="N71"/>
  <c r="D72"/>
  <c r="F72"/>
  <c r="H72"/>
  <c r="J72"/>
  <c r="N72"/>
  <c r="D73"/>
  <c r="F73"/>
  <c r="H73"/>
  <c r="J73"/>
  <c r="N73"/>
  <c r="D74"/>
  <c r="F74"/>
  <c r="H74"/>
  <c r="J74"/>
  <c r="N74"/>
  <c r="D75"/>
  <c r="F75"/>
  <c r="H75"/>
  <c r="J75"/>
  <c r="N75"/>
  <c r="D76"/>
  <c r="F76"/>
  <c r="H76"/>
  <c r="J76"/>
  <c r="N76"/>
  <c r="D77"/>
  <c r="F77"/>
  <c r="H77"/>
  <c r="J77"/>
  <c r="N77"/>
  <c r="D78"/>
  <c r="F78"/>
  <c r="H78"/>
  <c r="J78"/>
  <c r="N78"/>
  <c r="D79"/>
  <c r="F79"/>
  <c r="H79"/>
  <c r="J79"/>
  <c r="N79"/>
  <c r="D80"/>
  <c r="F80"/>
  <c r="H80"/>
  <c r="J80"/>
  <c r="N80"/>
  <c r="D81"/>
  <c r="F81"/>
  <c r="H81"/>
  <c r="J81"/>
  <c r="N81"/>
</calcChain>
</file>

<file path=xl/sharedStrings.xml><?xml version="1.0" encoding="utf-8"?>
<sst xmlns="http://schemas.openxmlformats.org/spreadsheetml/2006/main" count="2136" uniqueCount="772">
  <si>
    <t>DEPARTMENT OF COMPUTER ENGINEERING</t>
  </si>
  <si>
    <t>Roll. No</t>
  </si>
  <si>
    <t>Names</t>
  </si>
  <si>
    <t>%</t>
  </si>
  <si>
    <t>HOD Comp. Engg. Dept.</t>
  </si>
  <si>
    <t>-</t>
  </si>
  <si>
    <t xml:space="preserve">  ‘ – ’   Indicates Attendance more than 75% in theory and 100% in practical. If  the above students will not improve their attendance, his/her term may not be granted.</t>
  </si>
  <si>
    <t>Mr. S. A. Jain</t>
  </si>
  <si>
    <t>TE A 02</t>
  </si>
  <si>
    <t>ADITYA KHOWALA</t>
  </si>
  <si>
    <t>TE A 04</t>
  </si>
  <si>
    <t>ADVANI HIMANSHU MUKESH</t>
  </si>
  <si>
    <t>TE A 05</t>
  </si>
  <si>
    <t>AGARWAL JITESH MUKESH</t>
  </si>
  <si>
    <t>TE A 06</t>
  </si>
  <si>
    <t>AGARWAL NISHANT KANHYAYYALAL</t>
  </si>
  <si>
    <t>TE A 07</t>
  </si>
  <si>
    <t>AGRAWAL KUNAL SANJAY</t>
  </si>
  <si>
    <t>TE A 08</t>
  </si>
  <si>
    <t>AKSHAY SALUNKE</t>
  </si>
  <si>
    <t>TE A 09</t>
  </si>
  <si>
    <t>ANKIT YADAV</t>
  </si>
  <si>
    <t>TE A 10</t>
  </si>
  <si>
    <t>APARNA PADANAKARA</t>
  </si>
  <si>
    <t>TE A 11</t>
  </si>
  <si>
    <t>APURVA SINHA</t>
  </si>
  <si>
    <t>TE A 12</t>
  </si>
  <si>
    <t>ARSHAD MOHAMMAD RAFI MOMIN</t>
  </si>
  <si>
    <t>TE A 13</t>
  </si>
  <si>
    <t>BAGUL RUSHI DILIP</t>
  </si>
  <si>
    <t>TE A 14</t>
  </si>
  <si>
    <t>BANSODE NIKHIL ARUN</t>
  </si>
  <si>
    <t>TE A 15</t>
  </si>
  <si>
    <t>BANSODE SUPRIYA PRAKASH</t>
  </si>
  <si>
    <t>TE A 16</t>
  </si>
  <si>
    <t>BHAMARE GAYATRI MADHUKAR</t>
  </si>
  <si>
    <t>TE A 17</t>
  </si>
  <si>
    <t>BHORE PRASHANT</t>
  </si>
  <si>
    <t>TE A 18</t>
  </si>
  <si>
    <t>BHUJBAL ADITYA VIJAY</t>
  </si>
  <si>
    <t>TE A 20</t>
  </si>
  <si>
    <t>BORA NIKHIL KISHORKUMAR</t>
  </si>
  <si>
    <t>TE A 21</t>
  </si>
  <si>
    <t>CHAUDHARI JITESH NARENDRA</t>
  </si>
  <si>
    <t>TE A 22</t>
  </si>
  <si>
    <t>CHAUDHARI SURAJ PANJABRAO</t>
  </si>
  <si>
    <t>TE A 23</t>
  </si>
  <si>
    <t>DANIEL ALBERT NELSON</t>
  </si>
  <si>
    <t>TE A 24</t>
  </si>
  <si>
    <t>DARSHIL DESAI</t>
  </si>
  <si>
    <t>TE A 25</t>
  </si>
  <si>
    <t>DEEPAK RATHI</t>
  </si>
  <si>
    <t>TE A 26</t>
  </si>
  <si>
    <t>DERE VIRAJ SUNIL</t>
  </si>
  <si>
    <t>TE A 27</t>
  </si>
  <si>
    <t>DHAME BHAVANA B</t>
  </si>
  <si>
    <t>TE A 29</t>
  </si>
  <si>
    <t>FAKATKAR ANAND BALKRUSHNA</t>
  </si>
  <si>
    <t>TE A 31</t>
  </si>
  <si>
    <t>GAIKWAD SNEHAL BHARAT</t>
  </si>
  <si>
    <t>TE A 32</t>
  </si>
  <si>
    <t>GAUTAMI ANAND KHOKAR</t>
  </si>
  <si>
    <t>TE A 33</t>
  </si>
  <si>
    <t>GAWALE KRUTIKA DATTATRAY</t>
  </si>
  <si>
    <t>TE A 34</t>
  </si>
  <si>
    <t>GAWALI BHAGYESHWARI VITTHAL</t>
  </si>
  <si>
    <t>TE A 35</t>
  </si>
  <si>
    <t>GAYKAR SANKET POPAT</t>
  </si>
  <si>
    <t>TE A 36</t>
  </si>
  <si>
    <t>HEDAOO ANKUR HARIBHAU</t>
  </si>
  <si>
    <t>TE A 37</t>
  </si>
  <si>
    <t>HIMANSHU KHATRI</t>
  </si>
  <si>
    <t>TE A 38</t>
  </si>
  <si>
    <t>HIMANSHU KUMAR</t>
  </si>
  <si>
    <t>TE A 39</t>
  </si>
  <si>
    <t>JADHAV SONALI BAJIRAO</t>
  </si>
  <si>
    <t>TE A 40</t>
  </si>
  <si>
    <t>JAGZAP VAIBHAV DNYANESHWAR</t>
  </si>
  <si>
    <t>TE A 41</t>
  </si>
  <si>
    <t>JHA MUKESH MOHAN</t>
  </si>
  <si>
    <t>TE A 42</t>
  </si>
  <si>
    <t>JHILMIT ASRI</t>
  </si>
  <si>
    <t>TE A 43</t>
  </si>
  <si>
    <t>JOSHI MAYANK NARESH</t>
  </si>
  <si>
    <t>TE A 46</t>
  </si>
  <si>
    <t>KALWAR SANKET HEMANT</t>
  </si>
  <si>
    <t>TE A 47</t>
  </si>
  <si>
    <t>KAUSAL CHATTOPADHYAY</t>
  </si>
  <si>
    <t>TE A 48</t>
  </si>
  <si>
    <t>TE A 49</t>
  </si>
  <si>
    <t>KULKARNI ANUSHREE PRAFULLA</t>
  </si>
  <si>
    <t>TE A 50</t>
  </si>
  <si>
    <t>LOKHANDE SHREYASH SACHIN</t>
  </si>
  <si>
    <t>TE A 51</t>
  </si>
  <si>
    <t>MAWAL AVISHKAR RAOSAHEB</t>
  </si>
  <si>
    <t>TE A 52</t>
  </si>
  <si>
    <t>METKARI DNYANESHWAR KISAN</t>
  </si>
  <si>
    <t>TE A 53</t>
  </si>
  <si>
    <t>MISHRA POOJA PRAMODKUMAR</t>
  </si>
  <si>
    <t>TE A 54</t>
  </si>
  <si>
    <t>MOHABEY ARJUN ANIL</t>
  </si>
  <si>
    <t>TE A 55</t>
  </si>
  <si>
    <t>MOHIT KUMAR</t>
  </si>
  <si>
    <t>TE A 57</t>
  </si>
  <si>
    <t>TE A 58</t>
  </si>
  <si>
    <t>NAIR CHAITANYA SHRIKUMAR</t>
  </si>
  <si>
    <t>TE A 59</t>
  </si>
  <si>
    <t>NAMAN JAIN</t>
  </si>
  <si>
    <t>TE A 60</t>
  </si>
  <si>
    <t>NANGRE DHANASHREE ARUN</t>
  </si>
  <si>
    <t>TE A 61</t>
  </si>
  <si>
    <t>NIKAS KIRAN RAMESH</t>
  </si>
  <si>
    <t>TE A 62</t>
  </si>
  <si>
    <t>NISHA SHARMA</t>
  </si>
  <si>
    <t>TE A 63</t>
  </si>
  <si>
    <t>NITIN KUMAR SWAMI</t>
  </si>
  <si>
    <t>TE A 64</t>
  </si>
  <si>
    <t>PANCHOLI AMAN</t>
  </si>
  <si>
    <t>TE A 65</t>
  </si>
  <si>
    <t>PAPILA SHINDE</t>
  </si>
  <si>
    <t>TE A 66</t>
  </si>
  <si>
    <t>PATIL KALYANI RAJENDRA</t>
  </si>
  <si>
    <t>TE A 67</t>
  </si>
  <si>
    <t>PAWAN DATTDIGAMBAR WANKHEDE</t>
  </si>
  <si>
    <t>TE A 68</t>
  </si>
  <si>
    <t>PIYUSH CHAUDHARY</t>
  </si>
  <si>
    <t>TE A 69</t>
  </si>
  <si>
    <t>POTDAR SAYALI VASUDEO</t>
  </si>
  <si>
    <t>TE A 71</t>
  </si>
  <si>
    <t>PRADNYA BALASAHEB BHALEKAR</t>
  </si>
  <si>
    <t>TE A 72</t>
  </si>
  <si>
    <t>PRAVEEN KUMAR PAWAR</t>
  </si>
  <si>
    <t>TE A 73</t>
  </si>
  <si>
    <t>PREM KUMAR</t>
  </si>
  <si>
    <t>TE A 74</t>
  </si>
  <si>
    <t>PRIYA RAVINDRA DINGORKAR</t>
  </si>
  <si>
    <t>TE A 75</t>
  </si>
  <si>
    <t>TE A 76</t>
  </si>
  <si>
    <t>TE B 02</t>
  </si>
  <si>
    <t>RAHUL RAVINDRA GOLHAR</t>
  </si>
  <si>
    <t>TE B 03</t>
  </si>
  <si>
    <t>RAUT RUTVIK VIKAS</t>
  </si>
  <si>
    <t>TE B 05</t>
  </si>
  <si>
    <t>REESHABH KAPOOR</t>
  </si>
  <si>
    <t>TE B 06</t>
  </si>
  <si>
    <t>RISHABH SURANA</t>
  </si>
  <si>
    <t>TE B 08</t>
  </si>
  <si>
    <t>SACHIN KUMAR</t>
  </si>
  <si>
    <t>TE B 10</t>
  </si>
  <si>
    <t>SAGAR DAULAT KATARIA</t>
  </si>
  <si>
    <t>TE B 12</t>
  </si>
  <si>
    <t>SHARAD HAKE</t>
  </si>
  <si>
    <t>TE B 13</t>
  </si>
  <si>
    <t>SHEWARE ANCHAL PREMDAS</t>
  </si>
  <si>
    <t>TE B 14</t>
  </si>
  <si>
    <t>SHINDE MANMOHAN MAROTRAO</t>
  </si>
  <si>
    <t>TE B 15</t>
  </si>
  <si>
    <t>SHIVANI AMARNATH DONGRE</t>
  </si>
  <si>
    <t>TE B 16</t>
  </si>
  <si>
    <t>SHRIWAS SHIVAM BHOLA PRASAD</t>
  </si>
  <si>
    <t>TE B 17</t>
  </si>
  <si>
    <t>TE B 18</t>
  </si>
  <si>
    <t>SHUBHAM AGRAHARI</t>
  </si>
  <si>
    <t>TE B 19</t>
  </si>
  <si>
    <t>SHUBHAM JENA</t>
  </si>
  <si>
    <t>TE B 20</t>
  </si>
  <si>
    <t>SIDDARTH DABHADE</t>
  </si>
  <si>
    <t>TE B 21</t>
  </si>
  <si>
    <t>SNEHA BARKU RAKSHE</t>
  </si>
  <si>
    <t>TE B 22</t>
  </si>
  <si>
    <t>SOMVANSHI MONIKA KISHOR</t>
  </si>
  <si>
    <t>TE B 23</t>
  </si>
  <si>
    <t>SONAWANE SHWETA BALASAHEB</t>
  </si>
  <si>
    <t>TE B 24</t>
  </si>
  <si>
    <t>SONSALE PRASHANT SANJAY</t>
  </si>
  <si>
    <t>TE B 25</t>
  </si>
  <si>
    <t>SOURABH SHINDE</t>
  </si>
  <si>
    <t>TE B 26</t>
  </si>
  <si>
    <t>SURYAWANSHI ABHISHEK ASHOK</t>
  </si>
  <si>
    <t>TE B 27</t>
  </si>
  <si>
    <t>SUYASH KEDIA</t>
  </si>
  <si>
    <t>TE B 28</t>
  </si>
  <si>
    <t>SWAPNIL GUPTA</t>
  </si>
  <si>
    <t>TE B 29</t>
  </si>
  <si>
    <t>TANISHA DALAL</t>
  </si>
  <si>
    <t>TE B 30</t>
  </si>
  <si>
    <t>VEZER DEEPAK RAJESH</t>
  </si>
  <si>
    <t>TE B 31</t>
  </si>
  <si>
    <t>VINAY U NAIK</t>
  </si>
  <si>
    <t>TE B 32</t>
  </si>
  <si>
    <t>GADGE ANITA SURESH</t>
  </si>
  <si>
    <t>TE B 33</t>
  </si>
  <si>
    <t>JADHAV PRACHI L.</t>
  </si>
  <si>
    <t>TE B 34</t>
  </si>
  <si>
    <t>AVINASH SINGH</t>
  </si>
  <si>
    <t>TE B 35</t>
  </si>
  <si>
    <t>MURLIDHAR</t>
  </si>
  <si>
    <t>TE B 36</t>
  </si>
  <si>
    <t>GHONGE ADITYA</t>
  </si>
  <si>
    <t>TE B 37</t>
  </si>
  <si>
    <t>ARPIT SRIVASTAV</t>
  </si>
  <si>
    <t>TE B 38</t>
  </si>
  <si>
    <t xml:space="preserve">GAUTAM JHA
</t>
  </si>
  <si>
    <t>TE B 39</t>
  </si>
  <si>
    <t>AMOL PATIL</t>
  </si>
  <si>
    <t>TE B 40</t>
  </si>
  <si>
    <t>RISHABH SINHA</t>
  </si>
  <si>
    <t>TE B 41</t>
  </si>
  <si>
    <t>SOMYA SHARMA</t>
  </si>
  <si>
    <t>TE B 42</t>
  </si>
  <si>
    <t>RAGHVENDRA GUPTA</t>
  </si>
  <si>
    <t>TE B 43</t>
  </si>
  <si>
    <t>SHRIHARI WANKHEDE</t>
  </si>
  <si>
    <t>TE B 45</t>
  </si>
  <si>
    <t>PRITESH GANDHI</t>
  </si>
  <si>
    <t>TEB 50</t>
  </si>
  <si>
    <t>HIMANSHU MEHTA</t>
  </si>
  <si>
    <t>TEB 51</t>
  </si>
  <si>
    <t>AVISH SHAH</t>
  </si>
  <si>
    <t>TEB 52</t>
  </si>
  <si>
    <t>AKSHIT JAIN</t>
  </si>
  <si>
    <t>TEB 54</t>
  </si>
  <si>
    <t>ABHIJEET KUMAR</t>
  </si>
  <si>
    <t>TEB 55</t>
  </si>
  <si>
    <t>MAYANK JAISWAL</t>
  </si>
  <si>
    <t>TEB 56</t>
  </si>
  <si>
    <t xml:space="preserve">RITHE SUSHAMA </t>
  </si>
  <si>
    <t>TEB 57</t>
  </si>
  <si>
    <t>WAGHMARE SAYALI N</t>
  </si>
  <si>
    <t>TEB 58</t>
  </si>
  <si>
    <t>THALE SAYALI</t>
  </si>
  <si>
    <t>TEB 59</t>
  </si>
  <si>
    <t>VANJARE AKANKSHA</t>
  </si>
  <si>
    <t>TEB 60</t>
  </si>
  <si>
    <t>PATIL RAMESHWARI S</t>
  </si>
  <si>
    <t>TEB 61</t>
  </si>
  <si>
    <t>ADKE SNEHA S</t>
  </si>
  <si>
    <t>TEB 62</t>
  </si>
  <si>
    <t>GAIKWAD BHAVANA D</t>
  </si>
  <si>
    <t>TEB 63</t>
  </si>
  <si>
    <t>BHOSALE PREETI D</t>
  </si>
  <si>
    <t>TEB 64</t>
  </si>
  <si>
    <t>SHINDE SHREEPAD B</t>
  </si>
  <si>
    <t>TEB 65</t>
  </si>
  <si>
    <t>YADAV SUHASINI N</t>
  </si>
  <si>
    <t>TEB 66</t>
  </si>
  <si>
    <t>BHAVE AMOL R</t>
  </si>
  <si>
    <t>TEB 67</t>
  </si>
  <si>
    <t>NARALE ASHWINI S</t>
  </si>
  <si>
    <t>TEB 68</t>
  </si>
  <si>
    <t>MANGENI RAJASHRI S</t>
  </si>
  <si>
    <t>TEB 69</t>
  </si>
  <si>
    <t>KUMTHEKAR ANKITA A</t>
  </si>
  <si>
    <t>TEB 70</t>
  </si>
  <si>
    <t>NANDAGAWALI SHUBHAM V</t>
  </si>
  <si>
    <t>TEB 71</t>
  </si>
  <si>
    <t>KSHATRIYA RAHUL S</t>
  </si>
  <si>
    <t>TEB 72</t>
  </si>
  <si>
    <t>MOTE BHAGYASHRI S</t>
  </si>
  <si>
    <t>TEB 73</t>
  </si>
  <si>
    <t>DHADVE ASHWINI G</t>
  </si>
  <si>
    <t>TEB 74</t>
  </si>
  <si>
    <t>BAIRAGI SHUBHAM M</t>
  </si>
  <si>
    <t>TEB 75</t>
  </si>
  <si>
    <t>ZAGADE NILAM B</t>
  </si>
  <si>
    <t>TEB 76</t>
  </si>
  <si>
    <t>DHOBALE NILAM</t>
  </si>
  <si>
    <t>TEB 77</t>
  </si>
  <si>
    <t>TENKALE VAISHNAVI D</t>
  </si>
  <si>
    <t>TEB 78</t>
  </si>
  <si>
    <t>DONGARE AARTI K</t>
  </si>
  <si>
    <t>TEB 79</t>
  </si>
  <si>
    <t>PANDE AKSHAY V</t>
  </si>
  <si>
    <t>TEB 80</t>
  </si>
  <si>
    <t>KALE SONALI V</t>
  </si>
  <si>
    <t>TEB 81</t>
  </si>
  <si>
    <t>SNEHAL GAIKWAD</t>
  </si>
  <si>
    <t>TEB 82</t>
  </si>
  <si>
    <t>NAVGIRE YOGITA</t>
  </si>
  <si>
    <t>Class : T.E. Computer 'A'</t>
  </si>
  <si>
    <t>ADITYA PANDE</t>
  </si>
  <si>
    <t>HIREN WAGHMARE</t>
  </si>
  <si>
    <t>TE A 77</t>
  </si>
  <si>
    <t>TE A 78</t>
  </si>
  <si>
    <t>TE A 79</t>
  </si>
  <si>
    <t>KUKADE PUSHKAR -YD</t>
  </si>
  <si>
    <t>NAIK SUBODINI BAPURAO -YD</t>
  </si>
  <si>
    <t>SAGAR HATGALE</t>
  </si>
  <si>
    <t>VISHWAS CHOGHULE</t>
  </si>
  <si>
    <t>TE A 80</t>
  </si>
  <si>
    <t>THOTE ADITYA</t>
  </si>
  <si>
    <t>SHRUTI MESHRAM   - YD</t>
  </si>
  <si>
    <t>EOS</t>
  </si>
  <si>
    <t>PCDP</t>
  </si>
  <si>
    <t>CN</t>
  </si>
  <si>
    <t>DSPA</t>
  </si>
  <si>
    <t>SE</t>
  </si>
  <si>
    <t>PL - III</t>
  </si>
  <si>
    <t>PL - IV</t>
  </si>
  <si>
    <t>Following students are defaulters from 13th - 31st December 2016</t>
  </si>
  <si>
    <r>
      <t xml:space="preserve">                                                                                                         Date:</t>
    </r>
    <r>
      <rPr>
        <sz val="12"/>
        <rFont val="Times New Roman"/>
        <family val="1"/>
      </rPr>
      <t xml:space="preserve"> 04/01/2017</t>
    </r>
  </si>
  <si>
    <t>Mrs. Kavitha S.</t>
  </si>
  <si>
    <t>TE- A Class Teacher</t>
  </si>
  <si>
    <t>Average</t>
  </si>
  <si>
    <t>Following students are defaulters from 13th - 31st Dec 2016</t>
  </si>
  <si>
    <t xml:space="preserve">TE - B Class Teacher </t>
  </si>
  <si>
    <t>Mrs. Prajakta V. Ugale</t>
  </si>
  <si>
    <t>TEB 83</t>
  </si>
  <si>
    <t>AMOL NIGHUL</t>
  </si>
  <si>
    <t>BE B 02</t>
  </si>
  <si>
    <t>BE B 03</t>
  </si>
  <si>
    <t>BE B 05</t>
  </si>
  <si>
    <t>BE B 06</t>
  </si>
  <si>
    <t>BE B 08</t>
  </si>
  <si>
    <t>BE B 10</t>
  </si>
  <si>
    <t>BE B 12</t>
  </si>
  <si>
    <t>BE B 13</t>
  </si>
  <si>
    <t>BE B 14</t>
  </si>
  <si>
    <t>BE B 15</t>
  </si>
  <si>
    <t>BE B 16</t>
  </si>
  <si>
    <t>BE B 17</t>
  </si>
  <si>
    <t>BE B 18</t>
  </si>
  <si>
    <t>BE B 19</t>
  </si>
  <si>
    <t>BE B 20</t>
  </si>
  <si>
    <t>BE B 21</t>
  </si>
  <si>
    <t>BE B 22</t>
  </si>
  <si>
    <t>BE B 23</t>
  </si>
  <si>
    <t>BE B 24</t>
  </si>
  <si>
    <t>BE B 25</t>
  </si>
  <si>
    <t>BE B 26</t>
  </si>
  <si>
    <t>BE B 27</t>
  </si>
  <si>
    <t>BE B 28</t>
  </si>
  <si>
    <t>BE B 29</t>
  </si>
  <si>
    <t>BE B 30</t>
  </si>
  <si>
    <t>BE B 31</t>
  </si>
  <si>
    <t>BE B 32</t>
  </si>
  <si>
    <t>BE B 33</t>
  </si>
  <si>
    <t>BE B 34</t>
  </si>
  <si>
    <t>BE B 35</t>
  </si>
  <si>
    <t>BE B 36</t>
  </si>
  <si>
    <t>BE B 37</t>
  </si>
  <si>
    <t>BE B 38</t>
  </si>
  <si>
    <t>BE B 39</t>
  </si>
  <si>
    <t>BE B 40</t>
  </si>
  <si>
    <t>BE B 41</t>
  </si>
  <si>
    <t>BE B 42</t>
  </si>
  <si>
    <t>BE B 43</t>
  </si>
  <si>
    <t>BE B 45</t>
  </si>
  <si>
    <t>BE B 01</t>
  </si>
  <si>
    <t>BE B 04</t>
  </si>
  <si>
    <t>BE B 07</t>
  </si>
  <si>
    <t>BE B 09</t>
  </si>
  <si>
    <t>BE B 11</t>
  </si>
  <si>
    <t>BE B 44</t>
  </si>
  <si>
    <t>BE B 46</t>
  </si>
  <si>
    <t>BE B 47</t>
  </si>
  <si>
    <t>BE B 48</t>
  </si>
  <si>
    <t>BE B 49</t>
  </si>
  <si>
    <t>BE B 50</t>
  </si>
  <si>
    <t>BE B 51</t>
  </si>
  <si>
    <t>BE B 52</t>
  </si>
  <si>
    <t>BE B 53</t>
  </si>
  <si>
    <t>BE B 54</t>
  </si>
  <si>
    <t>BE B 55</t>
  </si>
  <si>
    <t>BE B 56</t>
  </si>
  <si>
    <t>BE B 57</t>
  </si>
  <si>
    <t>BE B 58</t>
  </si>
  <si>
    <t>BE B 59</t>
  </si>
  <si>
    <t>BE B 60</t>
  </si>
  <si>
    <t>BE B 61</t>
  </si>
  <si>
    <t>BE B 62</t>
  </si>
  <si>
    <t>BE B 63</t>
  </si>
  <si>
    <t>BE B 64</t>
  </si>
  <si>
    <t>BE B 65</t>
  </si>
  <si>
    <t>BE B 66</t>
  </si>
  <si>
    <t>BE B 67</t>
  </si>
  <si>
    <t>BE B 68</t>
  </si>
  <si>
    <t>BE B 69</t>
  </si>
  <si>
    <t>BE B 70</t>
  </si>
  <si>
    <t>BE B 71</t>
  </si>
  <si>
    <t>Class : B.E. Computer 'A'</t>
  </si>
  <si>
    <t xml:space="preserve">Following students are defaulters </t>
  </si>
  <si>
    <t>ANTARA CHOUDHARY</t>
  </si>
  <si>
    <t>Ms. P P Lokhande</t>
  </si>
  <si>
    <t>BE - A Class Teacher</t>
  </si>
  <si>
    <t>BE B 75</t>
  </si>
  <si>
    <t>BE B 76</t>
  </si>
  <si>
    <t>BE B 77</t>
  </si>
  <si>
    <t>BE B 78</t>
  </si>
  <si>
    <t>BE B 72</t>
  </si>
  <si>
    <t>BE B 73</t>
  </si>
  <si>
    <t>BE B 74</t>
  </si>
  <si>
    <t>Dr. S A Jain</t>
  </si>
  <si>
    <t>Ms. P P Nimbhore</t>
  </si>
  <si>
    <t>BE - B Class Teacher</t>
  </si>
  <si>
    <t xml:space="preserve">                                                                                                         Date: 31/08/2018</t>
  </si>
  <si>
    <r>
      <t xml:space="preserve">                                                                                                         Date:</t>
    </r>
    <r>
      <rPr>
        <sz val="12"/>
        <rFont val="Times New Roman"/>
        <family val="1"/>
      </rPr>
      <t xml:space="preserve"> 31/08/2018</t>
    </r>
  </si>
  <si>
    <t>BEA 01</t>
  </si>
  <si>
    <t xml:space="preserve"> AGRAWAL ANKIT </t>
  </si>
  <si>
    <t>BEA 02</t>
  </si>
  <si>
    <t xml:space="preserve"> AGRAWAL HARSHIT SANJAY</t>
  </si>
  <si>
    <t>BEA 03</t>
  </si>
  <si>
    <t xml:space="preserve"> AIETWAR HARSHADA BHAGWANDAS</t>
  </si>
  <si>
    <t>BEA 04</t>
  </si>
  <si>
    <t xml:space="preserve"> BARVE PRASHANT PRABHAKAR</t>
  </si>
  <si>
    <t>BEA 05</t>
  </si>
  <si>
    <t xml:space="preserve"> BAWISKAR PRANAV RAVINDRA</t>
  </si>
  <si>
    <t>BEA 06</t>
  </si>
  <si>
    <t xml:space="preserve"> BEDARKAR ABHISHEK MANISH</t>
  </si>
  <si>
    <t>BEA 07</t>
  </si>
  <si>
    <t xml:space="preserve"> BELHEKAR PRIYANKA PRALHAD</t>
  </si>
  <si>
    <t>BEA 08</t>
  </si>
  <si>
    <t xml:space="preserve"> BELURE SHANTANU SATISH</t>
  </si>
  <si>
    <t>BEA 10</t>
  </si>
  <si>
    <t xml:space="preserve"> BHORE PRASHANT NANDKUMAR</t>
  </si>
  <si>
    <t>BEA 11</t>
  </si>
  <si>
    <t xml:space="preserve"> BHUJBAL SHUBHAM KRISHNA</t>
  </si>
  <si>
    <t>BEA 12</t>
  </si>
  <si>
    <t xml:space="preserve"> BISHAL SHARMA ROY </t>
  </si>
  <si>
    <t>BEA 13</t>
  </si>
  <si>
    <t xml:space="preserve"> BOJJA YOGESH HARESH</t>
  </si>
  <si>
    <t>BEA 14</t>
  </si>
  <si>
    <t xml:space="preserve"> BOMBARDE SHUBHAM KISHOR</t>
  </si>
  <si>
    <t>BEA 15</t>
  </si>
  <si>
    <t xml:space="preserve"> BORA HARSHITA PANKAJ</t>
  </si>
  <si>
    <t>BEA 16</t>
  </si>
  <si>
    <t xml:space="preserve"> CHANDE KAJAL TUKARAM</t>
  </si>
  <si>
    <t>BEA 17</t>
  </si>
  <si>
    <t xml:space="preserve"> CHATURVEDI DEEPIKA ANIL</t>
  </si>
  <si>
    <t>BEA 18</t>
  </si>
  <si>
    <t xml:space="preserve"> CHOKHALIA JEEL BHARATBHAI</t>
  </si>
  <si>
    <t>BEA 19</t>
  </si>
  <si>
    <t xml:space="preserve"> DESHMUKH AISHWARYA SHRIDHARRAO</t>
  </si>
  <si>
    <t>BEA 21</t>
  </si>
  <si>
    <t xml:space="preserve"> DOKE YADNESH HARIBHAU</t>
  </si>
  <si>
    <t>BEA 22</t>
  </si>
  <si>
    <t xml:space="preserve"> FALDU JEET GIRISHBHAI</t>
  </si>
  <si>
    <t>BEA 23</t>
  </si>
  <si>
    <t xml:space="preserve"> FARAZ SHAIKH NIYAZ</t>
  </si>
  <si>
    <t>BEA 27</t>
  </si>
  <si>
    <t xml:space="preserve"> GUNJKAR VEDANT SUBODH</t>
  </si>
  <si>
    <t>BEA 28</t>
  </si>
  <si>
    <t xml:space="preserve"> GUPTA GAURI SANJAY</t>
  </si>
  <si>
    <t>BEA 29</t>
  </si>
  <si>
    <t xml:space="preserve"> GUPTA SHUBHAM GANGADHAR</t>
  </si>
  <si>
    <t>BEA 30</t>
  </si>
  <si>
    <t xml:space="preserve"> HARINKHEDE CHIRAG KISHANLAL</t>
  </si>
  <si>
    <t>BEA 31</t>
  </si>
  <si>
    <t xml:space="preserve"> JAGTAP PANKAJ RAJENDRA</t>
  </si>
  <si>
    <t>BEA 32</t>
  </si>
  <si>
    <t xml:space="preserve"> JAIN NIKSHAY ANIL</t>
  </si>
  <si>
    <t>BEA 33</t>
  </si>
  <si>
    <t xml:space="preserve"> JAIN NISHANT PRAKASH</t>
  </si>
  <si>
    <t>BEA 34</t>
  </si>
  <si>
    <t xml:space="preserve"> JAISWAL SAURAV GOPAL </t>
  </si>
  <si>
    <t>BEA 35</t>
  </si>
  <si>
    <t xml:space="preserve"> JAMDAR SUMIT DATTATRAYA</t>
  </si>
  <si>
    <t>BEA 36</t>
  </si>
  <si>
    <t xml:space="preserve"> JANGADE ANKITA DILIP</t>
  </si>
  <si>
    <t>BEA 38</t>
  </si>
  <si>
    <t xml:space="preserve"> KULKARNI MILIND RAJENDRA</t>
  </si>
  <si>
    <t>BEA 39</t>
  </si>
  <si>
    <t xml:space="preserve"> KULKARNI VAISHNAVI ANILKUMAR</t>
  </si>
  <si>
    <t>BEA 40</t>
  </si>
  <si>
    <t xml:space="preserve"> KUMAR ABHIJEET SHATRUGHNA PRASAD</t>
  </si>
  <si>
    <t>BEA 41</t>
  </si>
  <si>
    <t xml:space="preserve"> KUMAR NISHANT </t>
  </si>
  <si>
    <t>BEA 42</t>
  </si>
  <si>
    <t>BEA 43</t>
  </si>
  <si>
    <t xml:space="preserve"> KUMARI KOMAL UDAY PRASAD</t>
  </si>
  <si>
    <t>BEA 44</t>
  </si>
  <si>
    <t xml:space="preserve"> KURUP ROHAL RETNAKARAN</t>
  </si>
  <si>
    <t>BEA 47</t>
  </si>
  <si>
    <t xml:space="preserve"> MAHAJAN YOGESH PRADEEP</t>
  </si>
  <si>
    <t>BEA 48</t>
  </si>
  <si>
    <t xml:space="preserve"> MILIND ANAND PATHAK</t>
  </si>
  <si>
    <t>BEA 49</t>
  </si>
  <si>
    <t xml:space="preserve"> MORE MAHESH HARI</t>
  </si>
  <si>
    <t>BEA 50</t>
  </si>
  <si>
    <t xml:space="preserve"> MORE POOJA SANJAY</t>
  </si>
  <si>
    <t>BEA 52</t>
  </si>
  <si>
    <t xml:space="preserve"> PANDEY NEHAL JAGDISH PANDEY</t>
  </si>
  <si>
    <t>BEA 53</t>
  </si>
  <si>
    <t xml:space="preserve"> PANDEY RAVI RAMESH</t>
  </si>
  <si>
    <t>BEA 54</t>
  </si>
  <si>
    <t xml:space="preserve"> PAPINWAR OM SUNIL</t>
  </si>
  <si>
    <t>BEA 55</t>
  </si>
  <si>
    <t xml:space="preserve"> PARMAR BANDISH YOGESH</t>
  </si>
  <si>
    <t>BEA 56</t>
  </si>
  <si>
    <t xml:space="preserve"> PATANKAR PRAJAKTA DNYANESHWAR</t>
  </si>
  <si>
    <t>BEA 57</t>
  </si>
  <si>
    <t xml:space="preserve"> PATIL MANISH SAMBHAJI</t>
  </si>
  <si>
    <t>BEA 58</t>
  </si>
  <si>
    <t xml:space="preserve"> PATIL ROSHAN DINESH</t>
  </si>
  <si>
    <t>BEA 59</t>
  </si>
  <si>
    <t xml:space="preserve"> PAWAR CHETAN KISAN</t>
  </si>
  <si>
    <t>BEA 61</t>
  </si>
  <si>
    <t xml:space="preserve"> PHARATE AISHWARYA PRASHANT</t>
  </si>
  <si>
    <t>BEA 62</t>
  </si>
  <si>
    <t xml:space="preserve"> PRAKASH NIKHIL JAY PRAKASH SINGH</t>
  </si>
  <si>
    <t>BEA 63</t>
  </si>
  <si>
    <t xml:space="preserve"> SHARMA AMRITHA </t>
  </si>
  <si>
    <t>BEA 64</t>
  </si>
  <si>
    <t xml:space="preserve"> SHARMA MANAV SHARAD</t>
  </si>
  <si>
    <t>BEA 66</t>
  </si>
  <si>
    <t xml:space="preserve"> TIWARI MAYANK R K TIWARI</t>
  </si>
  <si>
    <t>BEA 67</t>
  </si>
  <si>
    <t xml:space="preserve"> TRIPATHI AVANEESH VIRENDRA</t>
  </si>
  <si>
    <t>BEA 68</t>
  </si>
  <si>
    <t xml:space="preserve"> VIJAY PARTH .</t>
  </si>
  <si>
    <t>BEA 69</t>
  </si>
  <si>
    <t>PALDIWAL SMRUTI S</t>
  </si>
  <si>
    <t>BEA 71</t>
  </si>
  <si>
    <t>SAYALI DESARDA</t>
  </si>
  <si>
    <t>BEA 72</t>
  </si>
  <si>
    <t>SHREYA PRASAD'</t>
  </si>
  <si>
    <t>BEA 75</t>
  </si>
  <si>
    <t>PUSHKAR KUDAKE</t>
  </si>
  <si>
    <t>BEA 76</t>
  </si>
  <si>
    <t>SADDAM HUSSAIN</t>
  </si>
  <si>
    <t>BEA 78</t>
  </si>
  <si>
    <t>KUMAR CHANDAN</t>
  </si>
  <si>
    <t>BEA 80</t>
  </si>
  <si>
    <t>DIKONDA PRAJOL</t>
  </si>
  <si>
    <t>BEA 81</t>
  </si>
  <si>
    <t>YADAV KSHITIJ</t>
  </si>
  <si>
    <t>BEA 82</t>
  </si>
  <si>
    <t>RAHUL KUMAR</t>
  </si>
  <si>
    <t>BEA 83</t>
  </si>
  <si>
    <t>SANTOSH YADAV</t>
  </si>
  <si>
    <t>BEA 84</t>
  </si>
  <si>
    <t>NARSALE PRADIP</t>
  </si>
  <si>
    <t>BEA 85</t>
  </si>
  <si>
    <t>GACHHE SHUBHAM</t>
  </si>
  <si>
    <t>BEA 86</t>
  </si>
  <si>
    <t>CHAKURKAR ADITYA</t>
  </si>
  <si>
    <t xml:space="preserve"> AMAN KUMAR MANJUL PRASAD</t>
  </si>
  <si>
    <t xml:space="preserve"> BADAVE BHUSHAN ANIL</t>
  </si>
  <si>
    <t xml:space="preserve"> BETWAR AMOL ARUN</t>
  </si>
  <si>
    <t xml:space="preserve"> BHISE SHRIKANT UTTAMRAO</t>
  </si>
  <si>
    <t xml:space="preserve"> BHOSALE GAURAV SUNIL</t>
  </si>
  <si>
    <t xml:space="preserve"> CHAVAN NUTAN GANPAT</t>
  </si>
  <si>
    <t xml:space="preserve"> DALIMBE RAJESHWARI KHANDURAO</t>
  </si>
  <si>
    <t xml:space="preserve"> DAVE RAJAT </t>
  </si>
  <si>
    <t xml:space="preserve"> DHOMANE RAHUL VIJAY</t>
  </si>
  <si>
    <t xml:space="preserve"> DHUMAL PRAVIN SHRIRANG</t>
  </si>
  <si>
    <t xml:space="preserve"> DIXIT SAKET </t>
  </si>
  <si>
    <t xml:space="preserve"> EKHE DNYANESHWARI JITENDRA</t>
  </si>
  <si>
    <t xml:space="preserve"> GAIKWAD PRIYANKA SUDHAKAR</t>
  </si>
  <si>
    <t xml:space="preserve"> GAWADE YOGITA SANDIP</t>
  </si>
  <si>
    <t xml:space="preserve"> GAWANDE SAKSHI RAJENDRA</t>
  </si>
  <si>
    <t xml:space="preserve"> GENGANE RUPA SOMNATH</t>
  </si>
  <si>
    <t xml:space="preserve"> GHAYAL NILESH PRATAP</t>
  </si>
  <si>
    <t xml:space="preserve"> GOYAL SHOBHIT </t>
  </si>
  <si>
    <t xml:space="preserve"> HARALE AMRUTA SUNIL</t>
  </si>
  <si>
    <t xml:space="preserve"> JAGTAP ANAGHA UTTAMRAO</t>
  </si>
  <si>
    <t xml:space="preserve"> JAWLEKAR GAYATRI NAGORAO</t>
  </si>
  <si>
    <t xml:space="preserve"> KADAM SNEHAL VASANT</t>
  </si>
  <si>
    <t xml:space="preserve"> KADAM VISHAL NANASAHEB</t>
  </si>
  <si>
    <t xml:space="preserve"> KADU SWATEE RAJESH</t>
  </si>
  <si>
    <t xml:space="preserve"> KAMBOJ HUMANSHI NIRAJ</t>
  </si>
  <si>
    <t xml:space="preserve"> KAMTHANKAR ANA</t>
  </si>
  <si>
    <t xml:space="preserve"> KHANDAGALE PRIYANKA </t>
  </si>
  <si>
    <t xml:space="preserve"> KUMAR RAJ </t>
  </si>
  <si>
    <t xml:space="preserve"> KUMAR VINAY </t>
  </si>
  <si>
    <t xml:space="preserve"> KUSHWAH PRASOON </t>
  </si>
  <si>
    <t xml:space="preserve"> LAMBTURE SAGAR JALINDAR</t>
  </si>
  <si>
    <t xml:space="preserve"> MAGAR ASHWINI LAXMAN</t>
  </si>
  <si>
    <t xml:space="preserve"> MULE YOGESHRI RAVIRAJ</t>
  </si>
  <si>
    <t xml:space="preserve"> NARANDEKAR SHUBHAM SANDEEP</t>
  </si>
  <si>
    <t xml:space="preserve"> NIKHIL SRIVASTAVA </t>
  </si>
  <si>
    <t xml:space="preserve"> PAKHALE GANESH KAILAS</t>
  </si>
  <si>
    <t xml:space="preserve"> PAWAR SOMESH GOVIND</t>
  </si>
  <si>
    <t xml:space="preserve"> PRANAV KUMAR .</t>
  </si>
  <si>
    <t xml:space="preserve"> PRASHANT  KUMAR </t>
  </si>
  <si>
    <t xml:space="preserve"> RAJKUMAR SINGH TOMAR </t>
  </si>
  <si>
    <t xml:space="preserve"> RANE SAMIKSHA MAHESH</t>
  </si>
  <si>
    <t xml:space="preserve"> RESHMA AFREEN AKBAR SHAH</t>
  </si>
  <si>
    <t xml:space="preserve"> SAWALKAR SIDHESH SANJIV</t>
  </si>
  <si>
    <t xml:space="preserve"> SHAHANA ANJUM ABDUL MABOOD</t>
  </si>
  <si>
    <t xml:space="preserve"> SHAIKH KAHENKASHAN SHAFIK</t>
  </si>
  <si>
    <t xml:space="preserve"> SHARMA GEETASHISH JATIN</t>
  </si>
  <si>
    <t xml:space="preserve"> SHASHWAT DHANANJAY </t>
  </si>
  <si>
    <t xml:space="preserve"> SHELKE SACHIN GANPAT</t>
  </si>
  <si>
    <t xml:space="preserve"> SHETE ADITYA SUDHAKAR</t>
  </si>
  <si>
    <t xml:space="preserve"> SHINDE RAJANI RAJKUMAR</t>
  </si>
  <si>
    <t xml:space="preserve"> SHINDE RUSHIKESH SURESH</t>
  </si>
  <si>
    <t xml:space="preserve"> SHREEYESH JAYESH CHAUHAN</t>
  </si>
  <si>
    <t xml:space="preserve"> SHRIDHAR UDHAV RAKSHE</t>
  </si>
  <si>
    <t xml:space="preserve"> SINHA RUDRANSH </t>
  </si>
  <si>
    <t xml:space="preserve"> SONSALE KOMAL ANIL</t>
  </si>
  <si>
    <t xml:space="preserve"> SURYAWANSHI ABHISHEK ASHOK</t>
  </si>
  <si>
    <t xml:space="preserve"> SWAPNIL SAHIL </t>
  </si>
  <si>
    <t xml:space="preserve"> TEKAM AKSHAY BHIMRAOJI</t>
  </si>
  <si>
    <t xml:space="preserve"> VINOD SUBHASH RAWOOL</t>
  </si>
  <si>
    <t xml:space="preserve"> WADHAWA DHIRAJ SUNIL</t>
  </si>
  <si>
    <t xml:space="preserve"> WAGH RENU SHANTARAM</t>
  </si>
  <si>
    <t xml:space="preserve"> WAGHELA MAYUR UMESH</t>
  </si>
  <si>
    <t xml:space="preserve"> WAGHMARE PRASAD PITAMBAR</t>
  </si>
  <si>
    <t xml:space="preserve"> WALKE SOHAM RAJESH</t>
  </si>
  <si>
    <t xml:space="preserve"> WALUNJ PRASHANT VIKAS</t>
  </si>
  <si>
    <t xml:space="preserve"> WANKHADE AJAY VIJAY</t>
  </si>
  <si>
    <t>VIVEKANAND VISHAL</t>
  </si>
  <si>
    <t>JADHAV SWARANJALI</t>
  </si>
  <si>
    <t>RASAL ADESH M</t>
  </si>
  <si>
    <t>UNDE KESHAV</t>
  </si>
  <si>
    <t>PAVAN WANKHEDE</t>
  </si>
  <si>
    <t>SOMWANSHI RACHNA</t>
  </si>
  <si>
    <t>SHAILESH KUMAR</t>
  </si>
  <si>
    <t>ISHITA MATTOO</t>
  </si>
  <si>
    <t xml:space="preserve">CHAUHAN VICKY </t>
  </si>
  <si>
    <t>APARNA SREEJITH</t>
  </si>
  <si>
    <t>BE B 79</t>
  </si>
  <si>
    <t>BE B 80</t>
  </si>
  <si>
    <t>YOGITA NAVGIRE</t>
  </si>
  <si>
    <t>BE B 81</t>
  </si>
  <si>
    <t>ANCHAL SHEWARE</t>
  </si>
  <si>
    <t>HPC</t>
  </si>
  <si>
    <t>AIR</t>
  </si>
  <si>
    <t>DA</t>
  </si>
  <si>
    <t>DMDW</t>
  </si>
  <si>
    <t>STQA</t>
  </si>
  <si>
    <t>LP I</t>
  </si>
  <si>
    <t>LP II</t>
  </si>
  <si>
    <t>BEA 24</t>
  </si>
  <si>
    <t>YD</t>
  </si>
  <si>
    <t>BEA 51</t>
  </si>
  <si>
    <t>BEA 79</t>
  </si>
  <si>
    <t xml:space="preserve"> </t>
  </si>
  <si>
    <t>Roll No</t>
  </si>
  <si>
    <t xml:space="preserve">Name </t>
  </si>
  <si>
    <t>Seat No</t>
  </si>
  <si>
    <t xml:space="preserve">B150284201 </t>
  </si>
  <si>
    <t xml:space="preserve">B150284202 </t>
  </si>
  <si>
    <t>B150284203</t>
  </si>
  <si>
    <t>B150284204</t>
  </si>
  <si>
    <t xml:space="preserve">B150284205 </t>
  </si>
  <si>
    <t xml:space="preserve">B150284206 </t>
  </si>
  <si>
    <t>B150284207</t>
  </si>
  <si>
    <t>B150284208</t>
  </si>
  <si>
    <t>B150284209</t>
  </si>
  <si>
    <t>B150284210</t>
  </si>
  <si>
    <t>B150284211</t>
  </si>
  <si>
    <t>B150284212</t>
  </si>
  <si>
    <t>B150284213</t>
  </si>
  <si>
    <t>B150284214</t>
  </si>
  <si>
    <t>B150284215</t>
  </si>
  <si>
    <t>B150284216</t>
  </si>
  <si>
    <t>B150284217</t>
  </si>
  <si>
    <t>B150284218</t>
  </si>
  <si>
    <t>B150284219</t>
  </si>
  <si>
    <t>B150284220</t>
  </si>
  <si>
    <t>B150284222</t>
  </si>
  <si>
    <t>B150284223</t>
  </si>
  <si>
    <t>B150284224</t>
  </si>
  <si>
    <t>B150284225</t>
  </si>
  <si>
    <t>B150284226</t>
  </si>
  <si>
    <t>B150284227</t>
  </si>
  <si>
    <t>B150284228</t>
  </si>
  <si>
    <t>B150284229</t>
  </si>
  <si>
    <t>B150284230</t>
  </si>
  <si>
    <t>B150284231</t>
  </si>
  <si>
    <t>B150284232</t>
  </si>
  <si>
    <t>B150284233</t>
  </si>
  <si>
    <t>B150284234</t>
  </si>
  <si>
    <t>B150284235</t>
  </si>
  <si>
    <t>B150284236</t>
  </si>
  <si>
    <t>B150284237</t>
  </si>
  <si>
    <t>B150284238</t>
  </si>
  <si>
    <t>B150284239</t>
  </si>
  <si>
    <t>B150284240</t>
  </si>
  <si>
    <t>B150284241</t>
  </si>
  <si>
    <t>B150284242</t>
  </si>
  <si>
    <t>B150284243</t>
  </si>
  <si>
    <t>B150284244</t>
  </si>
  <si>
    <t>B150284245</t>
  </si>
  <si>
    <t>B150284246</t>
  </si>
  <si>
    <t>B150284247</t>
  </si>
  <si>
    <t>B150284248</t>
  </si>
  <si>
    <t>B150284249</t>
  </si>
  <si>
    <t>B150284250</t>
  </si>
  <si>
    <t>B150284251</t>
  </si>
  <si>
    <t>B150284252</t>
  </si>
  <si>
    <t>B150284253</t>
  </si>
  <si>
    <t>B150284254</t>
  </si>
  <si>
    <t>B150284255</t>
  </si>
  <si>
    <t>B150284256</t>
  </si>
  <si>
    <t>B150284257</t>
  </si>
  <si>
    <t>B150284258</t>
  </si>
  <si>
    <t>B150284259</t>
  </si>
  <si>
    <t>B150284260</t>
  </si>
  <si>
    <t>B150284261</t>
  </si>
  <si>
    <t>B150284262</t>
  </si>
  <si>
    <t>B150284264</t>
  </si>
  <si>
    <t>B150284265</t>
  </si>
  <si>
    <t>B150284266</t>
  </si>
  <si>
    <t>B150284267</t>
  </si>
  <si>
    <t>B150284268</t>
  </si>
  <si>
    <t>B150284269</t>
  </si>
  <si>
    <t>B150284271</t>
  </si>
  <si>
    <t>B150284272</t>
  </si>
  <si>
    <t>B150284273</t>
  </si>
  <si>
    <t>B150284274</t>
  </si>
  <si>
    <t>B150284275</t>
  </si>
  <si>
    <t>B150284276</t>
  </si>
  <si>
    <t>B150284277</t>
  </si>
  <si>
    <t>B150284278</t>
  </si>
  <si>
    <t>B150284279</t>
  </si>
  <si>
    <t>B150284280</t>
  </si>
  <si>
    <t>B150284281</t>
  </si>
  <si>
    <t>B150284282</t>
  </si>
  <si>
    <t>B150284283</t>
  </si>
  <si>
    <t>B150284284</t>
  </si>
  <si>
    <t>B150284285</t>
  </si>
  <si>
    <t>B150284286</t>
  </si>
  <si>
    <t>B150284287</t>
  </si>
  <si>
    <t>B150284288</t>
  </si>
  <si>
    <t>B150284289</t>
  </si>
  <si>
    <t>B150284290</t>
  </si>
  <si>
    <t>B150284291</t>
  </si>
  <si>
    <t>B150284292</t>
  </si>
  <si>
    <t>B150284293</t>
  </si>
  <si>
    <t>B150284294</t>
  </si>
  <si>
    <t>B150284295</t>
  </si>
  <si>
    <t>B150284296</t>
  </si>
  <si>
    <t>B150284297</t>
  </si>
  <si>
    <t>B150284298</t>
  </si>
  <si>
    <t>B150284299</t>
  </si>
  <si>
    <t>B150284300</t>
  </si>
  <si>
    <t>B150284301</t>
  </si>
  <si>
    <t>B150284302</t>
  </si>
  <si>
    <t>B150284303</t>
  </si>
  <si>
    <t>B150284304</t>
  </si>
  <si>
    <t>B150284305</t>
  </si>
  <si>
    <t>B150284306</t>
  </si>
  <si>
    <t>B150284307</t>
  </si>
  <si>
    <t>B150284308</t>
  </si>
  <si>
    <t>B150284309</t>
  </si>
  <si>
    <t>B150284310</t>
  </si>
  <si>
    <t>B150284311</t>
  </si>
  <si>
    <t>B150284312</t>
  </si>
  <si>
    <t>B150284313</t>
  </si>
  <si>
    <t>B150284314</t>
  </si>
  <si>
    <t>B150284315</t>
  </si>
  <si>
    <t>B150284316</t>
  </si>
  <si>
    <t>B150284317</t>
  </si>
  <si>
    <t>B150284318</t>
  </si>
  <si>
    <t>B150284319</t>
  </si>
  <si>
    <t>B150284320</t>
  </si>
  <si>
    <t>B150284321</t>
  </si>
  <si>
    <t>B150284322</t>
  </si>
  <si>
    <t>B150284323</t>
  </si>
  <si>
    <t>B150284324</t>
  </si>
  <si>
    <t>B150284325</t>
  </si>
  <si>
    <t>B150284326</t>
  </si>
  <si>
    <t>B150284327</t>
  </si>
  <si>
    <t>B150284328</t>
  </si>
  <si>
    <t>B150284329</t>
  </si>
  <si>
    <t>B150284330</t>
  </si>
  <si>
    <t>B150284331</t>
  </si>
  <si>
    <t>B150284332</t>
  </si>
  <si>
    <t>B150284333</t>
  </si>
  <si>
    <t>B150284334</t>
  </si>
  <si>
    <t>B150284335</t>
  </si>
  <si>
    <t>B150284336</t>
  </si>
  <si>
    <t>B150284337</t>
  </si>
  <si>
    <t>B150284338</t>
  </si>
  <si>
    <t>B150284339</t>
  </si>
  <si>
    <t>B150284340</t>
  </si>
  <si>
    <t>B150284341</t>
  </si>
  <si>
    <t>B150284342</t>
  </si>
  <si>
    <t>??????????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</si>
</sst>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3"/>
      <name val="Times New Roman"/>
      <family val="1"/>
    </font>
    <font>
      <sz val="10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  <font>
      <sz val="18"/>
      <color theme="1"/>
      <name val="Bookman Old Style"/>
      <family val="1"/>
    </font>
    <font>
      <sz val="16"/>
      <color theme="1"/>
      <name val="Bookman Old Style"/>
      <family val="1"/>
    </font>
    <font>
      <sz val="16"/>
      <color theme="1"/>
      <name val="Times New Roman"/>
      <family val="1"/>
    </font>
    <font>
      <sz val="14"/>
      <color theme="1"/>
      <name val="Bookman Old Style"/>
      <family val="1"/>
    </font>
    <font>
      <sz val="14"/>
      <color rgb="FF000000"/>
      <name val="Bookman Old Style"/>
      <family val="1"/>
    </font>
    <font>
      <sz val="10"/>
      <color rgb="FF000000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</cellStyleXfs>
  <cellXfs count="14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2" fillId="0" borderId="0" xfId="0" applyFont="1"/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/>
    </xf>
    <xf numFmtId="0" fontId="20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 wrapText="1"/>
    </xf>
    <xf numFmtId="1" fontId="10" fillId="0" borderId="0" xfId="0" applyNumberFormat="1" applyFont="1" applyAlignment="1">
      <alignment horizontal="center"/>
    </xf>
    <xf numFmtId="0" fontId="19" fillId="2" borderId="5" xfId="0" applyFont="1" applyFill="1" applyBorder="1" applyAlignment="1">
      <alignment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3" fillId="0" borderId="0" xfId="0" applyFont="1"/>
    <xf numFmtId="1" fontId="13" fillId="0" borderId="5" xfId="0" applyNumberFormat="1" applyFont="1" applyBorder="1" applyAlignment="1">
      <alignment horizontal="center" vertical="center" wrapText="1"/>
    </xf>
    <xf numFmtId="1" fontId="13" fillId="0" borderId="0" xfId="0" applyNumberFormat="1" applyFont="1" applyAlignment="1">
      <alignment horizontal="center"/>
    </xf>
    <xf numFmtId="1" fontId="13" fillId="2" borderId="5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Border="1" applyAlignment="1">
      <alignment horizontal="center" vertical="center" wrapText="1"/>
    </xf>
    <xf numFmtId="1" fontId="13" fillId="0" borderId="8" xfId="0" applyNumberFormat="1" applyFont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 wrapText="1"/>
    </xf>
    <xf numFmtId="1" fontId="13" fillId="2" borderId="9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20" fillId="2" borderId="5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" fontId="15" fillId="0" borderId="5" xfId="0" applyNumberFormat="1" applyFont="1" applyBorder="1" applyAlignment="1">
      <alignment horizontal="center" vertical="center" wrapText="1"/>
    </xf>
    <xf numFmtId="1" fontId="15" fillId="0" borderId="5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/>
    </xf>
    <xf numFmtId="1" fontId="13" fillId="0" borderId="0" xfId="0" applyNumberFormat="1" applyFont="1" applyBorder="1" applyAlignment="1">
      <alignment horizontal="center" vertical="center" wrapText="1"/>
    </xf>
    <xf numFmtId="1" fontId="15" fillId="0" borderId="0" xfId="0" applyNumberFormat="1" applyFont="1" applyBorder="1" applyAlignment="1">
      <alignment horizontal="center" vertical="center" wrapText="1"/>
    </xf>
    <xf numFmtId="1" fontId="13" fillId="0" borderId="0" xfId="0" applyNumberFormat="1" applyFont="1" applyBorder="1" applyAlignment="1">
      <alignment horizontal="center"/>
    </xf>
    <xf numFmtId="0" fontId="12" fillId="0" borderId="0" xfId="0" applyFont="1" applyAlignment="1"/>
    <xf numFmtId="1" fontId="13" fillId="0" borderId="10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1" fontId="13" fillId="0" borderId="12" xfId="0" applyNumberFormat="1" applyFont="1" applyBorder="1" applyAlignment="1">
      <alignment horizontal="center" vertical="center" wrapText="1"/>
    </xf>
    <xf numFmtId="1" fontId="13" fillId="0" borderId="10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Border="1" applyAlignment="1">
      <alignment horizontal="center" vertical="center" wrapText="1"/>
    </xf>
    <xf numFmtId="1" fontId="13" fillId="0" borderId="14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vertical="center" wrapText="1"/>
    </xf>
    <xf numFmtId="1" fontId="15" fillId="0" borderId="5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0" fontId="19" fillId="2" borderId="5" xfId="0" applyFont="1" applyFill="1" applyBorder="1" applyAlignment="1">
      <alignment horizontal="center" vertical="center" wrapText="1"/>
    </xf>
    <xf numFmtId="1" fontId="13" fillId="2" borderId="10" xfId="0" applyNumberFormat="1" applyFont="1" applyFill="1" applyBorder="1" applyAlignment="1">
      <alignment horizontal="center" vertical="center" wrapText="1"/>
    </xf>
    <xf numFmtId="1" fontId="15" fillId="2" borderId="5" xfId="0" applyNumberFormat="1" applyFont="1" applyFill="1" applyBorder="1" applyAlignment="1">
      <alignment horizontal="center" vertical="center" wrapText="1"/>
    </xf>
    <xf numFmtId="1" fontId="15" fillId="2" borderId="5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 shrinkToFit="1"/>
    </xf>
    <xf numFmtId="1" fontId="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11" fillId="0" borderId="0" xfId="0" applyFont="1"/>
    <xf numFmtId="0" fontId="23" fillId="0" borderId="5" xfId="0" applyFont="1" applyBorder="1" applyAlignment="1">
      <alignment vertical="center" wrapText="1"/>
    </xf>
    <xf numFmtId="0" fontId="12" fillId="3" borderId="5" xfId="0" applyFont="1" applyFill="1" applyBorder="1" applyAlignment="1">
      <alignment vertical="center" wrapText="1"/>
    </xf>
    <xf numFmtId="0" fontId="23" fillId="0" borderId="5" xfId="0" applyFont="1" applyBorder="1"/>
    <xf numFmtId="0" fontId="23" fillId="0" borderId="0" xfId="0" applyFont="1" applyBorder="1" applyAlignment="1">
      <alignment vertical="center" wrapText="1"/>
    </xf>
    <xf numFmtId="0" fontId="23" fillId="0" borderId="0" xfId="0" applyFont="1" applyBorder="1"/>
    <xf numFmtId="1" fontId="1" fillId="0" borderId="0" xfId="0" applyNumberFormat="1" applyFont="1" applyBorder="1" applyAlignment="1">
      <alignment horizontal="center"/>
    </xf>
    <xf numFmtId="0" fontId="24" fillId="0" borderId="5" xfId="0" applyFont="1" applyBorder="1" applyAlignment="1">
      <alignment horizontal="center" vertical="center"/>
    </xf>
    <xf numFmtId="0" fontId="24" fillId="0" borderId="5" xfId="0" applyFont="1" applyFill="1" applyBorder="1" applyAlignment="1">
      <alignment horizontal="left" vertical="center"/>
    </xf>
    <xf numFmtId="0" fontId="24" fillId="0" borderId="5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6" fillId="0" borderId="5" xfId="0" applyFont="1" applyBorder="1"/>
    <xf numFmtId="0" fontId="27" fillId="0" borderId="8" xfId="0" applyFont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7" fillId="0" borderId="5" xfId="0" applyFont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7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6" fillId="0" borderId="5" xfId="0" applyFont="1" applyBorder="1" applyAlignment="1">
      <alignment vertical="center"/>
    </xf>
    <xf numFmtId="0" fontId="2" fillId="2" borderId="5" xfId="0" applyFont="1" applyFill="1" applyBorder="1" applyAlignment="1">
      <alignment horizontal="left" wrapText="1"/>
    </xf>
    <xf numFmtId="0" fontId="17" fillId="2" borderId="5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 wrapText="1"/>
    </xf>
    <xf numFmtId="0" fontId="27" fillId="2" borderId="5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15" xfId="0" applyFont="1" applyBorder="1" applyAlignment="1">
      <alignment horizontal="center" vertical="center" wrapText="1" shrinkToFit="1"/>
    </xf>
    <xf numFmtId="0" fontId="8" fillId="0" borderId="17" xfId="0" applyFont="1" applyBorder="1" applyAlignment="1">
      <alignment horizontal="center" vertical="center" wrapText="1" shrinkToFit="1"/>
    </xf>
    <xf numFmtId="0" fontId="8" fillId="0" borderId="19" xfId="0" applyFont="1" applyBorder="1" applyAlignment="1">
      <alignment horizontal="center" vertical="center" wrapText="1" shrinkToFi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 wrapText="1" shrinkToFit="1"/>
    </xf>
    <xf numFmtId="0" fontId="8" fillId="0" borderId="18" xfId="0" applyFont="1" applyBorder="1" applyAlignment="1">
      <alignment horizontal="center" vertical="center" wrapText="1" shrinkToFit="1"/>
    </xf>
    <xf numFmtId="0" fontId="8" fillId="0" borderId="20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right"/>
    </xf>
    <xf numFmtId="0" fontId="8" fillId="0" borderId="21" xfId="0" applyFont="1" applyBorder="1" applyAlignment="1">
      <alignment horizontal="center" vertical="center" wrapText="1" shrinkToFit="1"/>
    </xf>
    <xf numFmtId="0" fontId="8" fillId="0" borderId="22" xfId="0" applyFont="1" applyBorder="1" applyAlignment="1">
      <alignment horizontal="center" vertical="center" wrapText="1" shrinkToFit="1"/>
    </xf>
    <xf numFmtId="0" fontId="8" fillId="0" borderId="23" xfId="0" applyFont="1" applyBorder="1" applyAlignment="1">
      <alignment horizontal="center" vertical="center" wrapText="1" shrinkToFit="1"/>
    </xf>
    <xf numFmtId="0" fontId="8" fillId="0" borderId="24" xfId="0" applyFont="1" applyBorder="1" applyAlignment="1">
      <alignment horizontal="center" vertical="center" wrapText="1" shrinkToFit="1"/>
    </xf>
    <xf numFmtId="0" fontId="8" fillId="0" borderId="25" xfId="0" applyFont="1" applyBorder="1" applyAlignment="1">
      <alignment horizontal="center" vertical="center" wrapText="1" shrinkToFit="1"/>
    </xf>
    <xf numFmtId="0" fontId="8" fillId="0" borderId="26" xfId="0" applyFont="1" applyBorder="1" applyAlignment="1">
      <alignment horizontal="center" vertical="center" wrapText="1" shrinkToFit="1"/>
    </xf>
    <xf numFmtId="0" fontId="12" fillId="0" borderId="0" xfId="0" applyFont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4" fillId="0" borderId="27" xfId="0" applyFont="1" applyBorder="1" applyAlignment="1">
      <alignment horizontal="center" vertical="center" wrapText="1" shrinkToFit="1"/>
    </xf>
    <xf numFmtId="0" fontId="14" fillId="0" borderId="28" xfId="0" applyFont="1" applyBorder="1" applyAlignment="1">
      <alignment horizontal="center" vertical="center" wrapText="1" shrinkToFit="1"/>
    </xf>
    <xf numFmtId="0" fontId="14" fillId="0" borderId="29" xfId="0" applyFont="1" applyBorder="1" applyAlignment="1">
      <alignment horizontal="center" vertical="center" wrapText="1" shrinkToFit="1"/>
    </xf>
    <xf numFmtId="0" fontId="14" fillId="0" borderId="21" xfId="0" applyFont="1" applyBorder="1" applyAlignment="1">
      <alignment horizontal="center" vertical="center" wrapText="1" shrinkToFit="1"/>
    </xf>
    <xf numFmtId="0" fontId="14" fillId="0" borderId="22" xfId="0" applyFont="1" applyBorder="1" applyAlignment="1">
      <alignment horizontal="center" vertical="center" wrapText="1" shrinkToFit="1"/>
    </xf>
    <xf numFmtId="0" fontId="14" fillId="0" borderId="23" xfId="0" applyFont="1" applyBorder="1" applyAlignment="1">
      <alignment horizontal="center" vertical="center" wrapText="1" shrinkToFit="1"/>
    </xf>
    <xf numFmtId="0" fontId="14" fillId="0" borderId="24" xfId="0" applyFont="1" applyBorder="1" applyAlignment="1">
      <alignment horizontal="center" vertical="center" wrapText="1" shrinkToFit="1"/>
    </xf>
    <xf numFmtId="0" fontId="14" fillId="0" borderId="25" xfId="0" applyFont="1" applyBorder="1" applyAlignment="1">
      <alignment horizontal="center" vertical="center" wrapText="1" shrinkToFit="1"/>
    </xf>
    <xf numFmtId="0" fontId="14" fillId="0" borderId="26" xfId="0" applyFont="1" applyBorder="1" applyAlignment="1">
      <alignment horizontal="center" vertical="center" wrapText="1" shrinkToFit="1"/>
    </xf>
    <xf numFmtId="0" fontId="14" fillId="0" borderId="32" xfId="0" applyFont="1" applyBorder="1" applyAlignment="1">
      <alignment horizontal="center" vertical="center" wrapText="1" shrinkToFit="1"/>
    </xf>
    <xf numFmtId="1" fontId="12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center" vertical="center" wrapText="1" shrinkToFit="1"/>
    </xf>
    <xf numFmtId="0" fontId="14" fillId="0" borderId="16" xfId="0" applyFont="1" applyBorder="1" applyAlignment="1">
      <alignment horizontal="center" vertical="center" wrapText="1" shrinkToFit="1"/>
    </xf>
    <xf numFmtId="0" fontId="14" fillId="0" borderId="17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4" fillId="0" borderId="19" xfId="0" applyFont="1" applyBorder="1" applyAlignment="1">
      <alignment horizontal="center" vertical="center" wrapText="1" shrinkToFit="1"/>
    </xf>
    <xf numFmtId="0" fontId="14" fillId="0" borderId="31" xfId="0" applyFont="1" applyBorder="1" applyAlignment="1">
      <alignment horizontal="center" vertical="center" wrapText="1" shrinkToFit="1"/>
    </xf>
    <xf numFmtId="1" fontId="14" fillId="0" borderId="15" xfId="0" applyNumberFormat="1" applyFont="1" applyBorder="1" applyAlignment="1">
      <alignment horizontal="center" vertical="center" wrapText="1" shrinkToFit="1"/>
    </xf>
    <xf numFmtId="1" fontId="14" fillId="0" borderId="16" xfId="0" applyNumberFormat="1" applyFont="1" applyBorder="1" applyAlignment="1">
      <alignment horizontal="center" vertical="center" wrapText="1" shrinkToFit="1"/>
    </xf>
    <xf numFmtId="1" fontId="14" fillId="0" borderId="17" xfId="0" applyNumberFormat="1" applyFont="1" applyBorder="1" applyAlignment="1">
      <alignment horizontal="center" vertical="center" wrapText="1" shrinkToFit="1"/>
    </xf>
    <xf numFmtId="1" fontId="14" fillId="0" borderId="18" xfId="0" applyNumberFormat="1" applyFont="1" applyBorder="1" applyAlignment="1">
      <alignment horizontal="center" vertical="center" wrapText="1" shrinkToFit="1"/>
    </xf>
    <xf numFmtId="1" fontId="14" fillId="0" borderId="30" xfId="0" applyNumberFormat="1" applyFont="1" applyBorder="1" applyAlignment="1">
      <alignment horizontal="center" vertical="center" wrapText="1" shrinkToFit="1"/>
    </xf>
    <xf numFmtId="1" fontId="14" fillId="0" borderId="31" xfId="0" applyNumberFormat="1" applyFont="1" applyBorder="1" applyAlignment="1">
      <alignment horizontal="center" vertical="center" wrapText="1" shrinkToFit="1"/>
    </xf>
  </cellXfs>
  <cellStyles count="7">
    <cellStyle name="Normal" xfId="0" builtinId="0"/>
    <cellStyle name="Normal 10 2" xfId="1"/>
    <cellStyle name="Normal 11 2" xfId="2"/>
    <cellStyle name="Normal 2" xfId="3"/>
    <cellStyle name="Normal 3" xfId="4"/>
    <cellStyle name="Normal 4 2" xfId="5"/>
    <cellStyle name="Normal 4 3" xfId="6"/>
  </cellStyles>
  <dxfs count="2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6"/>
  <sheetViews>
    <sheetView view="pageBreakPreview" zoomScale="70" zoomScaleSheetLayoutView="70" workbookViewId="0">
      <pane xSplit="14" ySplit="7" topLeftCell="O64" activePane="bottomRight" state="frozen"/>
      <selection pane="topRight" activeCell="Q1" sqref="Q1"/>
      <selection pane="bottomLeft" activeCell="A12" sqref="A12"/>
      <selection pane="bottomRight" activeCell="A9" sqref="A9:B81"/>
    </sheetView>
  </sheetViews>
  <sheetFormatPr defaultRowHeight="12.75"/>
  <cols>
    <col min="1" max="1" width="13.85546875" style="1" customWidth="1"/>
    <col min="2" max="2" width="47.28515625" style="1" bestFit="1" customWidth="1"/>
    <col min="3" max="3" width="4.140625" style="1" customWidth="1"/>
    <col min="4" max="4" width="5.7109375" style="1" bestFit="1" customWidth="1"/>
    <col min="5" max="5" width="5.5703125" style="1" customWidth="1"/>
    <col min="6" max="7" width="4.42578125" style="1" customWidth="1"/>
    <col min="8" max="8" width="5.7109375" style="1" bestFit="1" customWidth="1"/>
    <col min="9" max="9" width="4.28515625" style="1" customWidth="1"/>
    <col min="10" max="10" width="5.140625" style="1" customWidth="1"/>
    <col min="11" max="11" width="4.42578125" style="1" customWidth="1"/>
    <col min="12" max="12" width="5.140625" style="1" customWidth="1"/>
    <col min="13" max="13" width="3.7109375" style="1" customWidth="1"/>
    <col min="14" max="14" width="5.42578125" style="2" customWidth="1"/>
    <col min="15" max="15" width="4.85546875" style="1" customWidth="1"/>
    <col min="16" max="16" width="5.7109375" style="2" customWidth="1"/>
    <col min="17" max="16384" width="9.140625" style="1"/>
  </cols>
  <sheetData>
    <row r="1" spans="1:17" ht="18.7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7" ht="15.75">
      <c r="A2" s="110" t="s">
        <v>396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7" ht="16.5">
      <c r="A3" s="105" t="s">
        <v>380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17" ht="16.5" thickBot="1">
      <c r="A4" s="106" t="s">
        <v>381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</row>
    <row r="5" spans="1:17" ht="15" customHeight="1">
      <c r="A5" s="111" t="s">
        <v>1</v>
      </c>
      <c r="B5" s="114" t="s">
        <v>2</v>
      </c>
      <c r="C5" s="101" t="s">
        <v>617</v>
      </c>
      <c r="D5" s="107"/>
      <c r="E5" s="101" t="s">
        <v>618</v>
      </c>
      <c r="F5" s="107"/>
      <c r="G5" s="101" t="s">
        <v>619</v>
      </c>
      <c r="H5" s="107"/>
      <c r="I5" s="101" t="s">
        <v>620</v>
      </c>
      <c r="J5" s="107"/>
      <c r="K5" s="101" t="s">
        <v>621</v>
      </c>
      <c r="L5" s="107"/>
      <c r="M5" s="101" t="s">
        <v>622</v>
      </c>
      <c r="N5" s="107"/>
      <c r="O5" s="101" t="s">
        <v>623</v>
      </c>
      <c r="P5" s="107"/>
      <c r="Q5" s="101" t="s">
        <v>303</v>
      </c>
    </row>
    <row r="6" spans="1:17" ht="15" customHeight="1">
      <c r="A6" s="112"/>
      <c r="B6" s="115"/>
      <c r="C6" s="102"/>
      <c r="D6" s="108"/>
      <c r="E6" s="102"/>
      <c r="F6" s="108"/>
      <c r="G6" s="102"/>
      <c r="H6" s="108"/>
      <c r="I6" s="102"/>
      <c r="J6" s="108"/>
      <c r="K6" s="102"/>
      <c r="L6" s="108"/>
      <c r="M6" s="102"/>
      <c r="N6" s="108"/>
      <c r="O6" s="102"/>
      <c r="P6" s="108"/>
      <c r="Q6" s="102"/>
    </row>
    <row r="7" spans="1:17" ht="13.5" customHeight="1" thickBot="1">
      <c r="A7" s="112"/>
      <c r="B7" s="115"/>
      <c r="C7" s="103"/>
      <c r="D7" s="109"/>
      <c r="E7" s="103"/>
      <c r="F7" s="109"/>
      <c r="G7" s="103"/>
      <c r="H7" s="109"/>
      <c r="I7" s="103"/>
      <c r="J7" s="109"/>
      <c r="K7" s="103"/>
      <c r="L7" s="109"/>
      <c r="M7" s="103"/>
      <c r="N7" s="109"/>
      <c r="O7" s="103"/>
      <c r="P7" s="109"/>
      <c r="Q7" s="103"/>
    </row>
    <row r="8" spans="1:17" ht="15" customHeight="1">
      <c r="A8" s="113"/>
      <c r="B8" s="116"/>
      <c r="C8" s="4">
        <v>48</v>
      </c>
      <c r="D8" s="4" t="s">
        <v>3</v>
      </c>
      <c r="E8" s="4">
        <v>42</v>
      </c>
      <c r="F8" s="6" t="s">
        <v>3</v>
      </c>
      <c r="G8" s="7">
        <v>40</v>
      </c>
      <c r="H8" s="8" t="s">
        <v>3</v>
      </c>
      <c r="I8" s="4">
        <v>36</v>
      </c>
      <c r="J8" s="4" t="s">
        <v>3</v>
      </c>
      <c r="K8" s="4"/>
      <c r="L8" s="4" t="s">
        <v>3</v>
      </c>
      <c r="M8" s="4">
        <v>28</v>
      </c>
      <c r="N8" s="4" t="s">
        <v>3</v>
      </c>
      <c r="O8" s="4"/>
      <c r="P8" s="4" t="s">
        <v>3</v>
      </c>
      <c r="Q8" s="72"/>
    </row>
    <row r="9" spans="1:17" ht="20.25">
      <c r="A9" s="76" t="s">
        <v>397</v>
      </c>
      <c r="B9" s="77" t="s">
        <v>398</v>
      </c>
      <c r="C9" s="73">
        <v>10</v>
      </c>
      <c r="D9" s="73">
        <f>C9/48*100</f>
        <v>20.833333333333336</v>
      </c>
      <c r="E9" s="73">
        <v>14</v>
      </c>
      <c r="F9" s="73">
        <f>E9/42*100</f>
        <v>33.333333333333329</v>
      </c>
      <c r="G9" s="73">
        <v>3</v>
      </c>
      <c r="H9" s="73">
        <f>G9/40*100</f>
        <v>7.5</v>
      </c>
      <c r="I9" s="73">
        <v>12</v>
      </c>
      <c r="J9" s="73">
        <f>I9/36*100</f>
        <v>33.333333333333329</v>
      </c>
      <c r="K9" s="87"/>
      <c r="L9" s="87"/>
      <c r="M9" s="73">
        <v>10</v>
      </c>
      <c r="N9" s="73">
        <f>M9/28*100</f>
        <v>35.714285714285715</v>
      </c>
      <c r="O9" s="73"/>
      <c r="P9" s="73"/>
      <c r="Q9" s="73"/>
    </row>
    <row r="10" spans="1:17" ht="20.25">
      <c r="A10" s="76" t="s">
        <v>399</v>
      </c>
      <c r="B10" s="77" t="s">
        <v>400</v>
      </c>
      <c r="C10" s="73">
        <v>10</v>
      </c>
      <c r="D10" s="73">
        <f t="shared" ref="D10:D73" si="0">C10/48*100</f>
        <v>20.833333333333336</v>
      </c>
      <c r="E10" s="73">
        <v>20</v>
      </c>
      <c r="F10" s="73">
        <f t="shared" ref="F10:F73" si="1">E10/42*100</f>
        <v>47.619047619047613</v>
      </c>
      <c r="G10" s="73">
        <v>8</v>
      </c>
      <c r="H10" s="73">
        <f t="shared" ref="H10:H73" si="2">G10/40*100</f>
        <v>20</v>
      </c>
      <c r="I10" s="73">
        <v>6</v>
      </c>
      <c r="J10" s="73">
        <f t="shared" ref="J10:J73" si="3">I10/36*100</f>
        <v>16.666666666666664</v>
      </c>
      <c r="K10" s="87"/>
      <c r="L10" s="87"/>
      <c r="M10" s="73">
        <v>9</v>
      </c>
      <c r="N10" s="73">
        <f t="shared" ref="N10:N30" si="4">M10/28*100</f>
        <v>32.142857142857146</v>
      </c>
      <c r="O10" s="73"/>
      <c r="P10" s="73"/>
      <c r="Q10" s="73"/>
    </row>
    <row r="11" spans="1:17" ht="40.5">
      <c r="A11" s="76" t="s">
        <v>401</v>
      </c>
      <c r="B11" s="77" t="s">
        <v>402</v>
      </c>
      <c r="C11" s="73">
        <v>10</v>
      </c>
      <c r="D11" s="73">
        <f t="shared" si="0"/>
        <v>20.833333333333336</v>
      </c>
      <c r="E11" s="73">
        <v>15</v>
      </c>
      <c r="F11" s="73">
        <f t="shared" si="1"/>
        <v>35.714285714285715</v>
      </c>
      <c r="G11" s="73">
        <v>7</v>
      </c>
      <c r="H11" s="73">
        <f t="shared" si="2"/>
        <v>17.5</v>
      </c>
      <c r="I11" s="73">
        <v>6</v>
      </c>
      <c r="J11" s="73">
        <f t="shared" si="3"/>
        <v>16.666666666666664</v>
      </c>
      <c r="K11" s="87"/>
      <c r="L11" s="87"/>
      <c r="M11" s="73">
        <v>14</v>
      </c>
      <c r="N11" s="73">
        <f t="shared" si="4"/>
        <v>50</v>
      </c>
      <c r="O11" s="73"/>
      <c r="P11" s="73"/>
      <c r="Q11" s="73"/>
    </row>
    <row r="12" spans="1:17" ht="40.5">
      <c r="A12" s="76" t="s">
        <v>403</v>
      </c>
      <c r="B12" s="77" t="s">
        <v>404</v>
      </c>
      <c r="C12" s="73">
        <v>18</v>
      </c>
      <c r="D12" s="73">
        <f t="shared" si="0"/>
        <v>37.5</v>
      </c>
      <c r="E12" s="73">
        <v>26</v>
      </c>
      <c r="F12" s="73">
        <f t="shared" si="1"/>
        <v>61.904761904761905</v>
      </c>
      <c r="G12" s="73">
        <v>6</v>
      </c>
      <c r="H12" s="73">
        <f t="shared" si="2"/>
        <v>15</v>
      </c>
      <c r="I12" s="73">
        <v>15</v>
      </c>
      <c r="J12" s="73">
        <f t="shared" si="3"/>
        <v>41.666666666666671</v>
      </c>
      <c r="K12" s="87"/>
      <c r="L12" s="87"/>
      <c r="M12" s="73">
        <v>18</v>
      </c>
      <c r="N12" s="73">
        <f t="shared" si="4"/>
        <v>64.285714285714292</v>
      </c>
      <c r="O12" s="73"/>
      <c r="P12" s="73"/>
      <c r="Q12" s="73"/>
    </row>
    <row r="13" spans="1:17" ht="20.25">
      <c r="A13" s="76" t="s">
        <v>405</v>
      </c>
      <c r="B13" s="77" t="s">
        <v>406</v>
      </c>
      <c r="C13" s="73">
        <v>16</v>
      </c>
      <c r="D13" s="73">
        <f t="shared" si="0"/>
        <v>33.333333333333329</v>
      </c>
      <c r="E13" s="73">
        <v>17</v>
      </c>
      <c r="F13" s="73">
        <f t="shared" si="1"/>
        <v>40.476190476190474</v>
      </c>
      <c r="G13" s="73">
        <v>4</v>
      </c>
      <c r="H13" s="73">
        <f t="shared" si="2"/>
        <v>10</v>
      </c>
      <c r="I13" s="73">
        <v>9</v>
      </c>
      <c r="J13" s="73">
        <f t="shared" si="3"/>
        <v>25</v>
      </c>
      <c r="K13" s="87"/>
      <c r="L13" s="87"/>
      <c r="M13" s="73">
        <v>15</v>
      </c>
      <c r="N13" s="73">
        <f t="shared" si="4"/>
        <v>53.571428571428569</v>
      </c>
      <c r="O13" s="73"/>
      <c r="P13" s="73"/>
      <c r="Q13" s="73"/>
    </row>
    <row r="14" spans="1:17" ht="20.25">
      <c r="A14" s="76" t="s">
        <v>407</v>
      </c>
      <c r="B14" s="77" t="s">
        <v>408</v>
      </c>
      <c r="C14" s="73">
        <v>12</v>
      </c>
      <c r="D14" s="73">
        <f t="shared" si="0"/>
        <v>25</v>
      </c>
      <c r="E14" s="73">
        <v>16</v>
      </c>
      <c r="F14" s="73">
        <f t="shared" si="1"/>
        <v>38.095238095238095</v>
      </c>
      <c r="G14" s="73">
        <v>4</v>
      </c>
      <c r="H14" s="73">
        <f t="shared" si="2"/>
        <v>10</v>
      </c>
      <c r="I14" s="73">
        <v>11</v>
      </c>
      <c r="J14" s="73">
        <f t="shared" si="3"/>
        <v>30.555555555555557</v>
      </c>
      <c r="K14" s="87"/>
      <c r="L14" s="87"/>
      <c r="M14" s="73">
        <v>14</v>
      </c>
      <c r="N14" s="73">
        <f t="shared" si="4"/>
        <v>50</v>
      </c>
      <c r="O14" s="73"/>
      <c r="P14" s="73"/>
      <c r="Q14" s="73"/>
    </row>
    <row r="15" spans="1:17" ht="40.5">
      <c r="A15" s="76" t="s">
        <v>409</v>
      </c>
      <c r="B15" s="77" t="s">
        <v>410</v>
      </c>
      <c r="C15" s="73">
        <v>30</v>
      </c>
      <c r="D15" s="73">
        <f t="shared" si="0"/>
        <v>62.5</v>
      </c>
      <c r="E15" s="73">
        <v>24</v>
      </c>
      <c r="F15" s="73">
        <f t="shared" si="1"/>
        <v>57.142857142857139</v>
      </c>
      <c r="G15" s="73">
        <v>14</v>
      </c>
      <c r="H15" s="73">
        <f t="shared" si="2"/>
        <v>35</v>
      </c>
      <c r="I15" s="73">
        <v>21</v>
      </c>
      <c r="J15" s="73">
        <f t="shared" si="3"/>
        <v>58.333333333333336</v>
      </c>
      <c r="K15" s="87"/>
      <c r="L15" s="87"/>
      <c r="M15" s="73">
        <v>20</v>
      </c>
      <c r="N15" s="73">
        <f t="shared" si="4"/>
        <v>71.428571428571431</v>
      </c>
      <c r="O15" s="73"/>
      <c r="P15" s="73"/>
      <c r="Q15" s="73"/>
    </row>
    <row r="16" spans="1:17" ht="20.25">
      <c r="A16" s="76" t="s">
        <v>411</v>
      </c>
      <c r="B16" s="77" t="s">
        <v>412</v>
      </c>
      <c r="C16" s="73">
        <v>8</v>
      </c>
      <c r="D16" s="73">
        <f t="shared" si="0"/>
        <v>16.666666666666664</v>
      </c>
      <c r="E16" s="73">
        <v>16</v>
      </c>
      <c r="F16" s="73">
        <f t="shared" si="1"/>
        <v>38.095238095238095</v>
      </c>
      <c r="G16" s="73">
        <v>4</v>
      </c>
      <c r="H16" s="73">
        <f t="shared" si="2"/>
        <v>10</v>
      </c>
      <c r="I16" s="73">
        <v>6</v>
      </c>
      <c r="J16" s="73">
        <f t="shared" si="3"/>
        <v>16.666666666666664</v>
      </c>
      <c r="K16" s="87"/>
      <c r="L16" s="87"/>
      <c r="M16" s="73">
        <v>14</v>
      </c>
      <c r="N16" s="73">
        <f t="shared" si="4"/>
        <v>50</v>
      </c>
      <c r="O16" s="73"/>
      <c r="P16" s="73"/>
      <c r="Q16" s="73"/>
    </row>
    <row r="17" spans="1:17" ht="19.5" customHeight="1">
      <c r="A17" s="76" t="s">
        <v>413</v>
      </c>
      <c r="B17" s="77" t="s">
        <v>414</v>
      </c>
      <c r="C17" s="73">
        <v>8</v>
      </c>
      <c r="D17" s="73">
        <f t="shared" si="0"/>
        <v>16.666666666666664</v>
      </c>
      <c r="E17" s="73">
        <v>7</v>
      </c>
      <c r="F17" s="73">
        <f t="shared" si="1"/>
        <v>16.666666666666664</v>
      </c>
      <c r="G17" s="73">
        <v>5</v>
      </c>
      <c r="H17" s="73">
        <f t="shared" si="2"/>
        <v>12.5</v>
      </c>
      <c r="I17" s="73">
        <v>0</v>
      </c>
      <c r="J17" s="73">
        <f t="shared" si="3"/>
        <v>0</v>
      </c>
      <c r="K17" s="87"/>
      <c r="L17" s="87"/>
      <c r="M17" s="73">
        <v>10</v>
      </c>
      <c r="N17" s="73">
        <f t="shared" si="4"/>
        <v>35.714285714285715</v>
      </c>
      <c r="O17" s="73"/>
      <c r="P17" s="73"/>
      <c r="Q17" s="73"/>
    </row>
    <row r="18" spans="1:17" ht="20.25">
      <c r="A18" s="76" t="s">
        <v>415</v>
      </c>
      <c r="B18" s="77" t="s">
        <v>416</v>
      </c>
      <c r="C18" s="73">
        <v>21</v>
      </c>
      <c r="D18" s="73">
        <f t="shared" si="0"/>
        <v>43.75</v>
      </c>
      <c r="E18" s="73">
        <v>25</v>
      </c>
      <c r="F18" s="73">
        <f t="shared" si="1"/>
        <v>59.523809523809526</v>
      </c>
      <c r="G18" s="73">
        <v>8</v>
      </c>
      <c r="H18" s="73">
        <f t="shared" si="2"/>
        <v>20</v>
      </c>
      <c r="I18" s="73">
        <v>14</v>
      </c>
      <c r="J18" s="73">
        <f t="shared" si="3"/>
        <v>38.888888888888893</v>
      </c>
      <c r="K18" s="87"/>
      <c r="L18" s="87"/>
      <c r="M18" s="73">
        <v>16</v>
      </c>
      <c r="N18" s="73">
        <f t="shared" si="4"/>
        <v>57.142857142857139</v>
      </c>
      <c r="O18" s="73"/>
      <c r="P18" s="73"/>
      <c r="Q18" s="73"/>
    </row>
    <row r="19" spans="1:17" ht="20.25">
      <c r="A19" s="76" t="s">
        <v>417</v>
      </c>
      <c r="B19" s="77" t="s">
        <v>418</v>
      </c>
      <c r="C19" s="73">
        <v>8</v>
      </c>
      <c r="D19" s="73">
        <f t="shared" si="0"/>
        <v>16.666666666666664</v>
      </c>
      <c r="E19" s="73">
        <v>13</v>
      </c>
      <c r="F19" s="73">
        <f t="shared" si="1"/>
        <v>30.952380952380953</v>
      </c>
      <c r="G19" s="73">
        <v>8</v>
      </c>
      <c r="H19" s="73">
        <f t="shared" si="2"/>
        <v>20</v>
      </c>
      <c r="I19" s="73">
        <v>5</v>
      </c>
      <c r="J19" s="73">
        <f t="shared" si="3"/>
        <v>13.888888888888889</v>
      </c>
      <c r="K19" s="87"/>
      <c r="L19" s="87"/>
      <c r="M19" s="73">
        <v>16</v>
      </c>
      <c r="N19" s="73">
        <f t="shared" si="4"/>
        <v>57.142857142857139</v>
      </c>
      <c r="O19" s="73"/>
      <c r="P19" s="73"/>
      <c r="Q19" s="73"/>
    </row>
    <row r="20" spans="1:17" ht="20.25">
      <c r="A20" s="76" t="s">
        <v>419</v>
      </c>
      <c r="B20" s="77" t="s">
        <v>420</v>
      </c>
      <c r="C20" s="73">
        <v>16</v>
      </c>
      <c r="D20" s="73">
        <f t="shared" si="0"/>
        <v>33.333333333333329</v>
      </c>
      <c r="E20" s="73">
        <v>17</v>
      </c>
      <c r="F20" s="73">
        <f t="shared" si="1"/>
        <v>40.476190476190474</v>
      </c>
      <c r="G20" s="73">
        <v>9</v>
      </c>
      <c r="H20" s="73">
        <f t="shared" si="2"/>
        <v>22.5</v>
      </c>
      <c r="I20" s="73">
        <v>14</v>
      </c>
      <c r="J20" s="73">
        <f t="shared" si="3"/>
        <v>38.888888888888893</v>
      </c>
      <c r="K20" s="87"/>
      <c r="L20" s="87"/>
      <c r="M20" s="73">
        <v>15</v>
      </c>
      <c r="N20" s="73">
        <f t="shared" si="4"/>
        <v>53.571428571428569</v>
      </c>
      <c r="O20" s="73"/>
      <c r="P20" s="73"/>
      <c r="Q20" s="73"/>
    </row>
    <row r="21" spans="1:17" ht="20.25">
      <c r="A21" s="76" t="s">
        <v>421</v>
      </c>
      <c r="B21" s="77" t="s">
        <v>422</v>
      </c>
      <c r="C21" s="73">
        <v>16</v>
      </c>
      <c r="D21" s="73">
        <f t="shared" si="0"/>
        <v>33.333333333333329</v>
      </c>
      <c r="E21" s="73">
        <v>15</v>
      </c>
      <c r="F21" s="73">
        <f t="shared" si="1"/>
        <v>35.714285714285715</v>
      </c>
      <c r="G21" s="73">
        <v>5</v>
      </c>
      <c r="H21" s="73">
        <f t="shared" si="2"/>
        <v>12.5</v>
      </c>
      <c r="I21" s="73">
        <v>3</v>
      </c>
      <c r="J21" s="73">
        <f t="shared" si="3"/>
        <v>8.3333333333333321</v>
      </c>
      <c r="K21" s="87"/>
      <c r="L21" s="87"/>
      <c r="M21" s="73">
        <v>14</v>
      </c>
      <c r="N21" s="73">
        <f t="shared" si="4"/>
        <v>50</v>
      </c>
      <c r="O21" s="73"/>
      <c r="P21" s="73"/>
      <c r="Q21" s="73"/>
    </row>
    <row r="22" spans="1:17" ht="20.25">
      <c r="A22" s="76" t="s">
        <v>423</v>
      </c>
      <c r="B22" s="77" t="s">
        <v>424</v>
      </c>
      <c r="C22" s="73">
        <v>8</v>
      </c>
      <c r="D22" s="73">
        <f t="shared" si="0"/>
        <v>16.666666666666664</v>
      </c>
      <c r="E22" s="73">
        <v>9</v>
      </c>
      <c r="F22" s="73">
        <f t="shared" si="1"/>
        <v>21.428571428571427</v>
      </c>
      <c r="G22" s="73">
        <v>2</v>
      </c>
      <c r="H22" s="73">
        <f t="shared" si="2"/>
        <v>5</v>
      </c>
      <c r="I22" s="73">
        <v>11</v>
      </c>
      <c r="J22" s="73">
        <f t="shared" si="3"/>
        <v>30.555555555555557</v>
      </c>
      <c r="K22" s="87"/>
      <c r="L22" s="87"/>
      <c r="M22" s="73">
        <v>6</v>
      </c>
      <c r="N22" s="73">
        <f t="shared" si="4"/>
        <v>21.428571428571427</v>
      </c>
      <c r="O22" s="73"/>
      <c r="P22" s="73"/>
      <c r="Q22" s="73"/>
    </row>
    <row r="23" spans="1:17" ht="20.25">
      <c r="A23" s="76" t="s">
        <v>425</v>
      </c>
      <c r="B23" s="77" t="s">
        <v>426</v>
      </c>
      <c r="C23" s="73">
        <v>18</v>
      </c>
      <c r="D23" s="73">
        <f t="shared" si="0"/>
        <v>37.5</v>
      </c>
      <c r="E23" s="73">
        <v>15</v>
      </c>
      <c r="F23" s="73">
        <f t="shared" si="1"/>
        <v>35.714285714285715</v>
      </c>
      <c r="G23" s="73">
        <v>9</v>
      </c>
      <c r="H23" s="73">
        <f t="shared" si="2"/>
        <v>22.5</v>
      </c>
      <c r="I23" s="73">
        <v>14</v>
      </c>
      <c r="J23" s="73">
        <f t="shared" si="3"/>
        <v>38.888888888888893</v>
      </c>
      <c r="K23" s="87"/>
      <c r="L23" s="87"/>
      <c r="M23" s="73">
        <v>17</v>
      </c>
      <c r="N23" s="73">
        <f t="shared" si="4"/>
        <v>60.714285714285708</v>
      </c>
      <c r="O23" s="73"/>
      <c r="P23" s="73"/>
      <c r="Q23" s="73"/>
    </row>
    <row r="24" spans="1:17" ht="20.25">
      <c r="A24" s="76" t="s">
        <v>427</v>
      </c>
      <c r="B24" s="77" t="s">
        <v>428</v>
      </c>
      <c r="C24" s="73">
        <v>12</v>
      </c>
      <c r="D24" s="73">
        <f t="shared" si="0"/>
        <v>25</v>
      </c>
      <c r="E24" s="73">
        <v>14</v>
      </c>
      <c r="F24" s="73">
        <f t="shared" si="1"/>
        <v>33.333333333333329</v>
      </c>
      <c r="G24" s="73">
        <v>12</v>
      </c>
      <c r="H24" s="73">
        <f t="shared" si="2"/>
        <v>30</v>
      </c>
      <c r="I24" s="73">
        <v>5</v>
      </c>
      <c r="J24" s="73">
        <f t="shared" si="3"/>
        <v>13.888888888888889</v>
      </c>
      <c r="K24" s="87"/>
      <c r="L24" s="87"/>
      <c r="M24" s="73">
        <v>13</v>
      </c>
      <c r="N24" s="73">
        <f t="shared" si="4"/>
        <v>46.428571428571431</v>
      </c>
      <c r="O24" s="73"/>
      <c r="P24" s="73"/>
      <c r="Q24" s="73"/>
    </row>
    <row r="25" spans="1:17" ht="20.25">
      <c r="A25" s="76" t="s">
        <v>429</v>
      </c>
      <c r="B25" s="77" t="s">
        <v>430</v>
      </c>
      <c r="C25" s="73">
        <v>8</v>
      </c>
      <c r="D25" s="73">
        <f t="shared" si="0"/>
        <v>16.666666666666664</v>
      </c>
      <c r="E25" s="73">
        <v>15</v>
      </c>
      <c r="F25" s="73">
        <f t="shared" si="1"/>
        <v>35.714285714285715</v>
      </c>
      <c r="G25" s="73">
        <v>9</v>
      </c>
      <c r="H25" s="73">
        <f t="shared" si="2"/>
        <v>22.5</v>
      </c>
      <c r="I25" s="73">
        <v>7</v>
      </c>
      <c r="J25" s="73">
        <f t="shared" si="3"/>
        <v>19.444444444444446</v>
      </c>
      <c r="K25" s="87"/>
      <c r="L25" s="87"/>
      <c r="M25" s="73">
        <v>14</v>
      </c>
      <c r="N25" s="73">
        <f t="shared" si="4"/>
        <v>50</v>
      </c>
      <c r="O25" s="73"/>
      <c r="P25" s="73"/>
      <c r="Q25" s="73"/>
    </row>
    <row r="26" spans="1:17" ht="40.5">
      <c r="A26" s="76" t="s">
        <v>431</v>
      </c>
      <c r="B26" s="77" t="s">
        <v>432</v>
      </c>
      <c r="C26" s="73">
        <v>4</v>
      </c>
      <c r="D26" s="73">
        <f t="shared" si="0"/>
        <v>8.3333333333333321</v>
      </c>
      <c r="E26" s="73">
        <v>11</v>
      </c>
      <c r="F26" s="73">
        <f t="shared" si="1"/>
        <v>26.190476190476193</v>
      </c>
      <c r="G26" s="73">
        <v>3</v>
      </c>
      <c r="H26" s="73">
        <f t="shared" si="2"/>
        <v>7.5</v>
      </c>
      <c r="I26" s="73">
        <v>7</v>
      </c>
      <c r="J26" s="73">
        <f t="shared" si="3"/>
        <v>19.444444444444446</v>
      </c>
      <c r="K26" s="87"/>
      <c r="L26" s="87"/>
      <c r="M26" s="73">
        <v>14</v>
      </c>
      <c r="N26" s="73">
        <f t="shared" si="4"/>
        <v>50</v>
      </c>
      <c r="O26" s="73"/>
      <c r="P26" s="73"/>
      <c r="Q26" s="73"/>
    </row>
    <row r="27" spans="1:17" ht="20.25">
      <c r="A27" s="76" t="s">
        <v>433</v>
      </c>
      <c r="B27" s="77" t="s">
        <v>434</v>
      </c>
      <c r="C27" s="73">
        <v>23</v>
      </c>
      <c r="D27" s="73">
        <f t="shared" si="0"/>
        <v>47.916666666666671</v>
      </c>
      <c r="E27" s="73">
        <v>25</v>
      </c>
      <c r="F27" s="73">
        <f t="shared" si="1"/>
        <v>59.523809523809526</v>
      </c>
      <c r="G27" s="73">
        <v>11</v>
      </c>
      <c r="H27" s="73">
        <f t="shared" si="2"/>
        <v>27.500000000000004</v>
      </c>
      <c r="I27" s="73">
        <v>17</v>
      </c>
      <c r="J27" s="73">
        <f t="shared" si="3"/>
        <v>47.222222222222221</v>
      </c>
      <c r="K27" s="87"/>
      <c r="L27" s="87"/>
      <c r="M27" s="73">
        <v>20</v>
      </c>
      <c r="N27" s="73">
        <f t="shared" si="4"/>
        <v>71.428571428571431</v>
      </c>
      <c r="O27" s="73"/>
      <c r="P27" s="73"/>
      <c r="Q27" s="73"/>
    </row>
    <row r="28" spans="1:17" ht="20.25">
      <c r="A28" s="76" t="s">
        <v>435</v>
      </c>
      <c r="B28" s="77" t="s">
        <v>436</v>
      </c>
      <c r="C28" s="73">
        <v>10</v>
      </c>
      <c r="D28" s="73">
        <f t="shared" si="0"/>
        <v>20.833333333333336</v>
      </c>
      <c r="E28" s="73">
        <v>19</v>
      </c>
      <c r="F28" s="73">
        <f t="shared" si="1"/>
        <v>45.238095238095241</v>
      </c>
      <c r="G28" s="73">
        <v>3</v>
      </c>
      <c r="H28" s="73">
        <f t="shared" si="2"/>
        <v>7.5</v>
      </c>
      <c r="I28" s="73">
        <v>5</v>
      </c>
      <c r="J28" s="73">
        <f t="shared" si="3"/>
        <v>13.888888888888889</v>
      </c>
      <c r="K28" s="87"/>
      <c r="L28" s="87"/>
      <c r="M28" s="73">
        <v>12</v>
      </c>
      <c r="N28" s="73">
        <f t="shared" si="4"/>
        <v>42.857142857142854</v>
      </c>
      <c r="O28" s="73"/>
      <c r="P28" s="73"/>
      <c r="Q28" s="73"/>
    </row>
    <row r="29" spans="1:17" ht="20.25">
      <c r="A29" s="76" t="s">
        <v>437</v>
      </c>
      <c r="B29" s="77" t="s">
        <v>438</v>
      </c>
      <c r="C29" s="73">
        <v>16</v>
      </c>
      <c r="D29" s="73">
        <f t="shared" si="0"/>
        <v>33.333333333333329</v>
      </c>
      <c r="E29" s="73">
        <v>15</v>
      </c>
      <c r="F29" s="73">
        <f t="shared" si="1"/>
        <v>35.714285714285715</v>
      </c>
      <c r="G29" s="73">
        <v>7</v>
      </c>
      <c r="H29" s="73">
        <f t="shared" si="2"/>
        <v>17.5</v>
      </c>
      <c r="I29" s="73">
        <v>7</v>
      </c>
      <c r="J29" s="73">
        <f t="shared" si="3"/>
        <v>19.444444444444446</v>
      </c>
      <c r="K29" s="87"/>
      <c r="L29" s="87"/>
      <c r="M29" s="73">
        <v>16</v>
      </c>
      <c r="N29" s="73">
        <f t="shared" si="4"/>
        <v>57.142857142857139</v>
      </c>
      <c r="O29" s="73"/>
      <c r="P29" s="73"/>
      <c r="Q29" s="73"/>
    </row>
    <row r="30" spans="1:17" ht="20.25">
      <c r="A30" s="76" t="s">
        <v>624</v>
      </c>
      <c r="B30" s="77" t="s">
        <v>625</v>
      </c>
      <c r="C30" s="1">
        <v>0</v>
      </c>
      <c r="D30" s="73">
        <f t="shared" si="0"/>
        <v>0</v>
      </c>
      <c r="F30" s="73">
        <f t="shared" si="1"/>
        <v>0</v>
      </c>
      <c r="G30" s="73">
        <v>0</v>
      </c>
      <c r="H30" s="73">
        <f t="shared" si="2"/>
        <v>0</v>
      </c>
      <c r="I30" s="73">
        <v>0</v>
      </c>
      <c r="J30" s="73">
        <f t="shared" si="3"/>
        <v>0</v>
      </c>
      <c r="K30" s="87"/>
      <c r="L30" s="87"/>
      <c r="M30" s="1">
        <v>0</v>
      </c>
      <c r="N30" s="2">
        <f t="shared" si="4"/>
        <v>0</v>
      </c>
      <c r="O30" s="73"/>
      <c r="P30" s="73"/>
      <c r="Q30" s="73"/>
    </row>
    <row r="31" spans="1:17" ht="20.25">
      <c r="A31" s="76" t="s">
        <v>439</v>
      </c>
      <c r="B31" s="77" t="s">
        <v>440</v>
      </c>
      <c r="C31" s="73">
        <v>38</v>
      </c>
      <c r="D31" s="73">
        <f t="shared" si="0"/>
        <v>79.166666666666657</v>
      </c>
      <c r="E31" s="73">
        <v>32</v>
      </c>
      <c r="F31" s="73">
        <f t="shared" si="1"/>
        <v>76.19047619047619</v>
      </c>
      <c r="G31" s="73">
        <v>23</v>
      </c>
      <c r="H31" s="73">
        <f t="shared" si="2"/>
        <v>57.499999999999993</v>
      </c>
      <c r="I31" s="73">
        <v>17</v>
      </c>
      <c r="J31" s="73">
        <f t="shared" si="3"/>
        <v>47.222222222222221</v>
      </c>
      <c r="K31" s="87"/>
      <c r="L31" s="87"/>
      <c r="M31" s="73">
        <v>20</v>
      </c>
      <c r="N31" s="73">
        <f>M31/28*100</f>
        <v>71.428571428571431</v>
      </c>
      <c r="O31" s="73"/>
      <c r="P31" s="73"/>
      <c r="Q31" s="73"/>
    </row>
    <row r="32" spans="1:17" ht="20.25">
      <c r="A32" s="76" t="s">
        <v>441</v>
      </c>
      <c r="B32" s="77" t="s">
        <v>442</v>
      </c>
      <c r="C32" s="73">
        <v>14</v>
      </c>
      <c r="D32" s="73">
        <f t="shared" si="0"/>
        <v>29.166666666666668</v>
      </c>
      <c r="E32" s="73">
        <v>17</v>
      </c>
      <c r="F32" s="73">
        <f t="shared" si="1"/>
        <v>40.476190476190474</v>
      </c>
      <c r="G32" s="73">
        <v>9</v>
      </c>
      <c r="H32" s="73">
        <f t="shared" si="2"/>
        <v>22.5</v>
      </c>
      <c r="I32" s="73">
        <v>12</v>
      </c>
      <c r="J32" s="73">
        <f t="shared" si="3"/>
        <v>33.333333333333329</v>
      </c>
      <c r="K32" s="87"/>
      <c r="L32" s="87"/>
      <c r="M32" s="73">
        <v>16</v>
      </c>
      <c r="N32" s="73">
        <f>M32/28*100</f>
        <v>57.142857142857139</v>
      </c>
      <c r="O32" s="73"/>
      <c r="P32" s="73"/>
      <c r="Q32" s="73"/>
    </row>
    <row r="33" spans="1:17" ht="40.5">
      <c r="A33" s="77" t="s">
        <v>443</v>
      </c>
      <c r="B33" s="77" t="s">
        <v>444</v>
      </c>
      <c r="C33" s="73">
        <v>26</v>
      </c>
      <c r="D33" s="73">
        <f t="shared" si="0"/>
        <v>54.166666666666664</v>
      </c>
      <c r="E33" s="73">
        <v>25</v>
      </c>
      <c r="F33" s="73">
        <f t="shared" si="1"/>
        <v>59.523809523809526</v>
      </c>
      <c r="G33" s="73">
        <v>15</v>
      </c>
      <c r="H33" s="73">
        <f t="shared" si="2"/>
        <v>37.5</v>
      </c>
      <c r="I33" s="73">
        <v>17</v>
      </c>
      <c r="J33" s="73">
        <f t="shared" si="3"/>
        <v>47.222222222222221</v>
      </c>
      <c r="K33" s="87"/>
      <c r="L33" s="87"/>
      <c r="M33" s="73">
        <v>18</v>
      </c>
      <c r="N33" s="73">
        <f>M33/29*100</f>
        <v>62.068965517241381</v>
      </c>
      <c r="O33" s="73">
        <v>15</v>
      </c>
      <c r="P33" s="73">
        <f>O33/25*100</f>
        <v>60</v>
      </c>
      <c r="Q33" s="73"/>
    </row>
    <row r="34" spans="1:17" ht="40.5">
      <c r="A34" s="77" t="s">
        <v>445</v>
      </c>
      <c r="B34" s="77" t="s">
        <v>446</v>
      </c>
      <c r="C34" s="73">
        <v>8</v>
      </c>
      <c r="D34" s="73">
        <f t="shared" si="0"/>
        <v>16.666666666666664</v>
      </c>
      <c r="E34" s="73">
        <v>15</v>
      </c>
      <c r="F34" s="73">
        <f t="shared" si="1"/>
        <v>35.714285714285715</v>
      </c>
      <c r="G34" s="73">
        <v>12</v>
      </c>
      <c r="H34" s="73">
        <f t="shared" si="2"/>
        <v>30</v>
      </c>
      <c r="I34" s="73">
        <v>6</v>
      </c>
      <c r="J34" s="73">
        <f t="shared" si="3"/>
        <v>16.666666666666664</v>
      </c>
      <c r="K34" s="87"/>
      <c r="L34" s="87"/>
      <c r="M34" s="73">
        <v>7</v>
      </c>
      <c r="N34" s="73">
        <f t="shared" ref="N34:N51" si="5">M34/29*100</f>
        <v>24.137931034482758</v>
      </c>
      <c r="O34" s="87">
        <v>7</v>
      </c>
      <c r="P34" s="73">
        <f t="shared" ref="P34:P51" si="6">O34/25*100</f>
        <v>28.000000000000004</v>
      </c>
      <c r="Q34" s="73"/>
    </row>
    <row r="35" spans="1:17" ht="20.25">
      <c r="A35" s="77" t="s">
        <v>447</v>
      </c>
      <c r="B35" s="77" t="s">
        <v>448</v>
      </c>
      <c r="C35" s="73">
        <v>18</v>
      </c>
      <c r="D35" s="73">
        <f t="shared" si="0"/>
        <v>37.5</v>
      </c>
      <c r="E35" s="73">
        <v>17</v>
      </c>
      <c r="F35" s="73">
        <f t="shared" si="1"/>
        <v>40.476190476190474</v>
      </c>
      <c r="G35" s="73">
        <v>8</v>
      </c>
      <c r="H35" s="73">
        <f t="shared" si="2"/>
        <v>20</v>
      </c>
      <c r="I35" s="73">
        <v>14</v>
      </c>
      <c r="J35" s="73">
        <f t="shared" si="3"/>
        <v>38.888888888888893</v>
      </c>
      <c r="K35" s="87"/>
      <c r="L35" s="87"/>
      <c r="M35" s="73">
        <v>11</v>
      </c>
      <c r="N35" s="73">
        <f t="shared" si="5"/>
        <v>37.931034482758619</v>
      </c>
      <c r="O35" s="87">
        <v>3</v>
      </c>
      <c r="P35" s="73">
        <f t="shared" si="6"/>
        <v>12</v>
      </c>
      <c r="Q35" s="73"/>
    </row>
    <row r="36" spans="1:17" ht="20.25">
      <c r="A36" s="77" t="s">
        <v>449</v>
      </c>
      <c r="B36" s="77" t="s">
        <v>450</v>
      </c>
      <c r="C36" s="73">
        <v>10</v>
      </c>
      <c r="D36" s="73">
        <f t="shared" si="0"/>
        <v>20.833333333333336</v>
      </c>
      <c r="E36" s="73">
        <v>12</v>
      </c>
      <c r="F36" s="73">
        <f t="shared" si="1"/>
        <v>28.571428571428569</v>
      </c>
      <c r="G36" s="73">
        <v>8</v>
      </c>
      <c r="H36" s="73">
        <f t="shared" si="2"/>
        <v>20</v>
      </c>
      <c r="I36" s="73">
        <v>7</v>
      </c>
      <c r="J36" s="73">
        <f t="shared" si="3"/>
        <v>19.444444444444446</v>
      </c>
      <c r="K36" s="87"/>
      <c r="L36" s="87"/>
      <c r="M36" s="73">
        <v>6</v>
      </c>
      <c r="N36" s="73">
        <f t="shared" si="5"/>
        <v>20.689655172413794</v>
      </c>
      <c r="O36" s="87">
        <v>8</v>
      </c>
      <c r="P36" s="73">
        <f t="shared" si="6"/>
        <v>32</v>
      </c>
      <c r="Q36" s="73"/>
    </row>
    <row r="37" spans="1:17" ht="20.25">
      <c r="A37" s="77" t="s">
        <v>451</v>
      </c>
      <c r="B37" s="77" t="s">
        <v>452</v>
      </c>
      <c r="C37" s="73">
        <v>2</v>
      </c>
      <c r="D37" s="73">
        <f t="shared" si="0"/>
        <v>4.1666666666666661</v>
      </c>
      <c r="E37" s="73">
        <v>7</v>
      </c>
      <c r="F37" s="73">
        <f t="shared" si="1"/>
        <v>16.666666666666664</v>
      </c>
      <c r="G37" s="73">
        <v>2</v>
      </c>
      <c r="H37" s="73">
        <f t="shared" si="2"/>
        <v>5</v>
      </c>
      <c r="I37" s="73">
        <v>0</v>
      </c>
      <c r="J37" s="73">
        <f t="shared" si="3"/>
        <v>0</v>
      </c>
      <c r="K37" s="87"/>
      <c r="L37" s="87"/>
      <c r="M37" s="73">
        <v>3</v>
      </c>
      <c r="N37" s="73">
        <f t="shared" si="5"/>
        <v>10.344827586206897</v>
      </c>
      <c r="O37" s="87">
        <v>3</v>
      </c>
      <c r="P37" s="73">
        <f t="shared" si="6"/>
        <v>12</v>
      </c>
      <c r="Q37" s="73"/>
    </row>
    <row r="38" spans="1:17" ht="20.25">
      <c r="A38" s="77" t="s">
        <v>453</v>
      </c>
      <c r="B38" s="77" t="s">
        <v>454</v>
      </c>
      <c r="C38" s="73">
        <v>10</v>
      </c>
      <c r="D38" s="73">
        <f t="shared" si="0"/>
        <v>20.833333333333336</v>
      </c>
      <c r="E38" s="73">
        <v>16</v>
      </c>
      <c r="F38" s="73">
        <f t="shared" si="1"/>
        <v>38.095238095238095</v>
      </c>
      <c r="G38" s="73">
        <v>2</v>
      </c>
      <c r="H38" s="73">
        <f t="shared" si="2"/>
        <v>5</v>
      </c>
      <c r="I38" s="73">
        <v>8</v>
      </c>
      <c r="J38" s="73">
        <f t="shared" si="3"/>
        <v>22.222222222222221</v>
      </c>
      <c r="K38" s="87"/>
      <c r="L38" s="87"/>
      <c r="M38" s="73">
        <v>7</v>
      </c>
      <c r="N38" s="73">
        <f t="shared" si="5"/>
        <v>24.137931034482758</v>
      </c>
      <c r="O38" s="87">
        <v>7</v>
      </c>
      <c r="P38" s="73">
        <f t="shared" si="6"/>
        <v>28.000000000000004</v>
      </c>
      <c r="Q38" s="73"/>
    </row>
    <row r="39" spans="1:17" ht="20.25">
      <c r="A39" s="77" t="s">
        <v>455</v>
      </c>
      <c r="B39" s="77" t="s">
        <v>456</v>
      </c>
      <c r="C39" s="73">
        <v>23</v>
      </c>
      <c r="D39" s="73">
        <f t="shared" si="0"/>
        <v>47.916666666666671</v>
      </c>
      <c r="E39" s="73">
        <v>20</v>
      </c>
      <c r="F39" s="73">
        <f t="shared" si="1"/>
        <v>47.619047619047613</v>
      </c>
      <c r="G39" s="73">
        <v>13</v>
      </c>
      <c r="H39" s="73">
        <f t="shared" si="2"/>
        <v>32.5</v>
      </c>
      <c r="I39" s="73">
        <v>13</v>
      </c>
      <c r="J39" s="73">
        <f t="shared" si="3"/>
        <v>36.111111111111107</v>
      </c>
      <c r="K39" s="87"/>
      <c r="L39" s="87"/>
      <c r="M39" s="73">
        <v>16</v>
      </c>
      <c r="N39" s="73">
        <f t="shared" si="5"/>
        <v>55.172413793103445</v>
      </c>
      <c r="O39" s="87">
        <v>10</v>
      </c>
      <c r="P39" s="73">
        <f t="shared" si="6"/>
        <v>40</v>
      </c>
      <c r="Q39" s="73"/>
    </row>
    <row r="40" spans="1:17" ht="20.25">
      <c r="A40" s="77" t="s">
        <v>457</v>
      </c>
      <c r="B40" s="77" t="s">
        <v>458</v>
      </c>
      <c r="C40" s="73">
        <v>22</v>
      </c>
      <c r="D40" s="73">
        <f t="shared" si="0"/>
        <v>45.833333333333329</v>
      </c>
      <c r="E40" s="73">
        <v>19</v>
      </c>
      <c r="F40" s="73">
        <f t="shared" si="1"/>
        <v>45.238095238095241</v>
      </c>
      <c r="G40" s="73">
        <v>11</v>
      </c>
      <c r="H40" s="73">
        <f t="shared" si="2"/>
        <v>27.500000000000004</v>
      </c>
      <c r="I40" s="73">
        <v>9</v>
      </c>
      <c r="J40" s="73">
        <f t="shared" si="3"/>
        <v>25</v>
      </c>
      <c r="K40" s="87"/>
      <c r="L40" s="87"/>
      <c r="M40" s="73">
        <v>14</v>
      </c>
      <c r="N40" s="73">
        <f t="shared" si="5"/>
        <v>48.275862068965516</v>
      </c>
      <c r="O40" s="87">
        <v>14</v>
      </c>
      <c r="P40" s="73">
        <f t="shared" si="6"/>
        <v>56.000000000000007</v>
      </c>
      <c r="Q40" s="73"/>
    </row>
    <row r="41" spans="1:17" ht="20.25">
      <c r="A41" s="77" t="s">
        <v>459</v>
      </c>
      <c r="B41" s="77" t="s">
        <v>460</v>
      </c>
      <c r="C41" s="73">
        <v>24</v>
      </c>
      <c r="D41" s="73">
        <f t="shared" si="0"/>
        <v>50</v>
      </c>
      <c r="E41" s="73">
        <v>21</v>
      </c>
      <c r="F41" s="73">
        <f t="shared" si="1"/>
        <v>50</v>
      </c>
      <c r="G41" s="73">
        <v>8</v>
      </c>
      <c r="H41" s="73">
        <f t="shared" si="2"/>
        <v>20</v>
      </c>
      <c r="I41" s="73">
        <v>13</v>
      </c>
      <c r="J41" s="73">
        <f t="shared" si="3"/>
        <v>36.111111111111107</v>
      </c>
      <c r="K41" s="87"/>
      <c r="L41" s="87"/>
      <c r="M41" s="73">
        <v>14</v>
      </c>
      <c r="N41" s="73">
        <f t="shared" si="5"/>
        <v>48.275862068965516</v>
      </c>
      <c r="O41" s="87">
        <v>9</v>
      </c>
      <c r="P41" s="73">
        <f t="shared" si="6"/>
        <v>36</v>
      </c>
      <c r="Q41" s="73"/>
    </row>
    <row r="42" spans="1:17" ht="40.5">
      <c r="A42" s="77" t="s">
        <v>461</v>
      </c>
      <c r="B42" s="77" t="s">
        <v>462</v>
      </c>
      <c r="C42" s="73">
        <v>27</v>
      </c>
      <c r="D42" s="73">
        <f t="shared" si="0"/>
        <v>56.25</v>
      </c>
      <c r="E42" s="73">
        <v>20</v>
      </c>
      <c r="F42" s="73">
        <f t="shared" si="1"/>
        <v>47.619047619047613</v>
      </c>
      <c r="G42" s="73">
        <v>5</v>
      </c>
      <c r="H42" s="73">
        <f t="shared" si="2"/>
        <v>12.5</v>
      </c>
      <c r="I42" s="73">
        <v>16</v>
      </c>
      <c r="J42" s="73">
        <f t="shared" si="3"/>
        <v>44.444444444444443</v>
      </c>
      <c r="K42" s="87"/>
      <c r="L42" s="87"/>
      <c r="M42" s="73">
        <v>14</v>
      </c>
      <c r="N42" s="73">
        <f t="shared" si="5"/>
        <v>48.275862068965516</v>
      </c>
      <c r="O42" s="87">
        <v>14</v>
      </c>
      <c r="P42" s="73">
        <f t="shared" si="6"/>
        <v>56.000000000000007</v>
      </c>
      <c r="Q42" s="73"/>
    </row>
    <row r="43" spans="1:17" ht="40.5">
      <c r="A43" s="77" t="s">
        <v>463</v>
      </c>
      <c r="B43" s="77" t="s">
        <v>464</v>
      </c>
      <c r="C43" s="73">
        <v>6</v>
      </c>
      <c r="D43" s="73">
        <f t="shared" si="0"/>
        <v>12.5</v>
      </c>
      <c r="E43" s="73">
        <v>9</v>
      </c>
      <c r="F43" s="73">
        <f t="shared" si="1"/>
        <v>21.428571428571427</v>
      </c>
      <c r="G43" s="73">
        <v>6</v>
      </c>
      <c r="H43" s="73">
        <f t="shared" si="2"/>
        <v>15</v>
      </c>
      <c r="I43" s="73">
        <v>5</v>
      </c>
      <c r="J43" s="73">
        <f t="shared" si="3"/>
        <v>13.888888888888889</v>
      </c>
      <c r="K43" s="87"/>
      <c r="L43" s="87"/>
      <c r="M43" s="73">
        <v>0</v>
      </c>
      <c r="N43" s="73">
        <f t="shared" si="5"/>
        <v>0</v>
      </c>
      <c r="O43" s="87">
        <v>0</v>
      </c>
      <c r="P43" s="73">
        <f t="shared" si="6"/>
        <v>0</v>
      </c>
      <c r="Q43" s="73"/>
    </row>
    <row r="44" spans="1:17" ht="20.25">
      <c r="A44" s="77" t="s">
        <v>465</v>
      </c>
      <c r="B44" s="77" t="s">
        <v>466</v>
      </c>
      <c r="C44" s="73">
        <v>14</v>
      </c>
      <c r="D44" s="73">
        <f t="shared" si="0"/>
        <v>29.166666666666668</v>
      </c>
      <c r="E44" s="73">
        <v>13</v>
      </c>
      <c r="F44" s="73">
        <f t="shared" si="1"/>
        <v>30.952380952380953</v>
      </c>
      <c r="G44" s="73">
        <v>2</v>
      </c>
      <c r="H44" s="73">
        <f t="shared" si="2"/>
        <v>5</v>
      </c>
      <c r="I44" s="1">
        <v>8</v>
      </c>
      <c r="J44" s="73">
        <f t="shared" si="3"/>
        <v>22.222222222222221</v>
      </c>
      <c r="K44" s="87"/>
      <c r="L44" s="87"/>
      <c r="M44" s="73">
        <v>17</v>
      </c>
      <c r="N44" s="73">
        <f t="shared" si="5"/>
        <v>58.620689655172406</v>
      </c>
      <c r="O44" s="87">
        <v>9</v>
      </c>
      <c r="P44" s="73">
        <f t="shared" si="6"/>
        <v>36</v>
      </c>
      <c r="Q44" s="73"/>
    </row>
    <row r="45" spans="1:17" ht="20.25">
      <c r="A45" s="77" t="s">
        <v>467</v>
      </c>
      <c r="B45" s="77" t="s">
        <v>466</v>
      </c>
      <c r="C45" s="73">
        <v>24</v>
      </c>
      <c r="D45" s="73">
        <f t="shared" si="0"/>
        <v>50</v>
      </c>
      <c r="E45" s="73">
        <v>26</v>
      </c>
      <c r="F45" s="73">
        <f t="shared" si="1"/>
        <v>61.904761904761905</v>
      </c>
      <c r="G45" s="73">
        <v>6</v>
      </c>
      <c r="H45" s="73">
        <f t="shared" si="2"/>
        <v>15</v>
      </c>
      <c r="I45" s="73">
        <v>9</v>
      </c>
      <c r="J45" s="73">
        <f t="shared" si="3"/>
        <v>25</v>
      </c>
      <c r="K45" s="87"/>
      <c r="L45" s="87"/>
      <c r="M45" s="73">
        <v>18</v>
      </c>
      <c r="N45" s="73">
        <f t="shared" si="5"/>
        <v>62.068965517241381</v>
      </c>
      <c r="O45" s="87">
        <v>12</v>
      </c>
      <c r="P45" s="73">
        <f t="shared" si="6"/>
        <v>48</v>
      </c>
      <c r="Q45" s="73"/>
    </row>
    <row r="46" spans="1:17" ht="40.5">
      <c r="A46" s="77" t="s">
        <v>468</v>
      </c>
      <c r="B46" s="77" t="s">
        <v>469</v>
      </c>
      <c r="C46" s="73">
        <v>19</v>
      </c>
      <c r="D46" s="73">
        <f t="shared" si="0"/>
        <v>39.583333333333329</v>
      </c>
      <c r="E46" s="73">
        <v>14</v>
      </c>
      <c r="F46" s="73">
        <f t="shared" si="1"/>
        <v>33.333333333333329</v>
      </c>
      <c r="G46" s="73">
        <v>2</v>
      </c>
      <c r="H46" s="73">
        <f t="shared" si="2"/>
        <v>5</v>
      </c>
      <c r="I46" s="73">
        <v>3</v>
      </c>
      <c r="J46" s="73">
        <f t="shared" si="3"/>
        <v>8.3333333333333321</v>
      </c>
      <c r="K46" s="87"/>
      <c r="L46" s="87"/>
      <c r="M46" s="73">
        <v>8</v>
      </c>
      <c r="N46" s="73">
        <f t="shared" si="5"/>
        <v>27.586206896551722</v>
      </c>
      <c r="O46" s="87">
        <v>9</v>
      </c>
      <c r="P46" s="73">
        <f t="shared" si="6"/>
        <v>36</v>
      </c>
      <c r="Q46" s="73"/>
    </row>
    <row r="47" spans="1:17" ht="20.25">
      <c r="A47" s="77" t="s">
        <v>470</v>
      </c>
      <c r="B47" s="77" t="s">
        <v>471</v>
      </c>
      <c r="C47" s="73">
        <v>21</v>
      </c>
      <c r="D47" s="73">
        <f t="shared" si="0"/>
        <v>43.75</v>
      </c>
      <c r="E47" s="73">
        <v>16</v>
      </c>
      <c r="F47" s="73">
        <f t="shared" si="1"/>
        <v>38.095238095238095</v>
      </c>
      <c r="G47" s="73">
        <v>3</v>
      </c>
      <c r="H47" s="73">
        <f t="shared" si="2"/>
        <v>7.5</v>
      </c>
      <c r="I47" s="73">
        <v>7</v>
      </c>
      <c r="J47" s="73">
        <f t="shared" si="3"/>
        <v>19.444444444444446</v>
      </c>
      <c r="K47" s="87"/>
      <c r="L47" s="87"/>
      <c r="M47" s="73">
        <v>4</v>
      </c>
      <c r="N47" s="73">
        <f t="shared" si="5"/>
        <v>13.793103448275861</v>
      </c>
      <c r="O47" s="87">
        <v>8</v>
      </c>
      <c r="P47" s="73">
        <f t="shared" si="6"/>
        <v>32</v>
      </c>
      <c r="Q47" s="73"/>
    </row>
    <row r="48" spans="1:17" ht="20.25">
      <c r="A48" s="77" t="s">
        <v>472</v>
      </c>
      <c r="B48" s="77" t="s">
        <v>473</v>
      </c>
      <c r="C48" s="73">
        <v>10</v>
      </c>
      <c r="D48" s="73">
        <f t="shared" si="0"/>
        <v>20.833333333333336</v>
      </c>
      <c r="E48" s="73">
        <v>11</v>
      </c>
      <c r="F48" s="73">
        <f t="shared" si="1"/>
        <v>26.190476190476193</v>
      </c>
      <c r="G48" s="73">
        <v>3</v>
      </c>
      <c r="H48" s="73">
        <f t="shared" si="2"/>
        <v>7.5</v>
      </c>
      <c r="I48" s="73">
        <v>2</v>
      </c>
      <c r="J48" s="73">
        <f t="shared" si="3"/>
        <v>5.5555555555555554</v>
      </c>
      <c r="K48" s="87"/>
      <c r="L48" s="87"/>
      <c r="M48" s="73">
        <v>19</v>
      </c>
      <c r="N48" s="73">
        <f t="shared" si="5"/>
        <v>65.517241379310349</v>
      </c>
      <c r="O48" s="87">
        <v>10</v>
      </c>
      <c r="P48" s="73">
        <f t="shared" si="6"/>
        <v>40</v>
      </c>
      <c r="Q48" s="73"/>
    </row>
    <row r="49" spans="1:17" ht="20.25">
      <c r="A49" s="77" t="s">
        <v>474</v>
      </c>
      <c r="B49" s="77" t="s">
        <v>475</v>
      </c>
      <c r="C49" s="73">
        <v>16</v>
      </c>
      <c r="D49" s="73">
        <f t="shared" si="0"/>
        <v>33.333333333333329</v>
      </c>
      <c r="E49" s="73">
        <v>20</v>
      </c>
      <c r="F49" s="73">
        <f t="shared" si="1"/>
        <v>47.619047619047613</v>
      </c>
      <c r="G49" s="73">
        <v>5</v>
      </c>
      <c r="H49" s="73">
        <f t="shared" si="2"/>
        <v>12.5</v>
      </c>
      <c r="I49" s="73">
        <v>15</v>
      </c>
      <c r="J49" s="73">
        <f t="shared" si="3"/>
        <v>41.666666666666671</v>
      </c>
      <c r="K49" s="87"/>
      <c r="L49" s="87"/>
      <c r="M49" s="73">
        <v>12</v>
      </c>
      <c r="N49" s="73">
        <f t="shared" si="5"/>
        <v>41.379310344827587</v>
      </c>
      <c r="O49" s="87">
        <v>7</v>
      </c>
      <c r="P49" s="73">
        <f t="shared" si="6"/>
        <v>28.000000000000004</v>
      </c>
      <c r="Q49" s="73"/>
    </row>
    <row r="50" spans="1:17" ht="35.25" customHeight="1">
      <c r="A50" s="77" t="s">
        <v>476</v>
      </c>
      <c r="B50" s="77" t="s">
        <v>477</v>
      </c>
      <c r="C50" s="73">
        <v>14</v>
      </c>
      <c r="D50" s="73">
        <f t="shared" si="0"/>
        <v>29.166666666666668</v>
      </c>
      <c r="E50" s="73">
        <v>16</v>
      </c>
      <c r="F50" s="73">
        <f t="shared" si="1"/>
        <v>38.095238095238095</v>
      </c>
      <c r="G50" s="73">
        <v>6</v>
      </c>
      <c r="H50" s="73">
        <f t="shared" si="2"/>
        <v>15</v>
      </c>
      <c r="I50" s="73">
        <v>10</v>
      </c>
      <c r="J50" s="73">
        <f t="shared" si="3"/>
        <v>27.777777777777779</v>
      </c>
      <c r="K50" s="87"/>
      <c r="L50" s="87"/>
      <c r="M50" s="73">
        <v>4</v>
      </c>
      <c r="N50" s="73">
        <f t="shared" si="5"/>
        <v>13.793103448275861</v>
      </c>
      <c r="O50" s="87">
        <v>9</v>
      </c>
      <c r="P50" s="73">
        <f t="shared" si="6"/>
        <v>36</v>
      </c>
      <c r="Q50" s="73"/>
    </row>
    <row r="51" spans="1:17" ht="20.25">
      <c r="A51" s="77" t="s">
        <v>478</v>
      </c>
      <c r="B51" s="77" t="s">
        <v>479</v>
      </c>
      <c r="C51" s="73">
        <v>12</v>
      </c>
      <c r="D51" s="73">
        <f t="shared" si="0"/>
        <v>25</v>
      </c>
      <c r="E51" s="73">
        <v>14</v>
      </c>
      <c r="F51" s="73">
        <f t="shared" si="1"/>
        <v>33.333333333333329</v>
      </c>
      <c r="G51" s="73">
        <v>4</v>
      </c>
      <c r="H51" s="73">
        <f t="shared" si="2"/>
        <v>10</v>
      </c>
      <c r="I51" s="73">
        <v>9</v>
      </c>
      <c r="J51" s="73">
        <f t="shared" si="3"/>
        <v>25</v>
      </c>
      <c r="K51" s="87"/>
      <c r="L51" s="87"/>
      <c r="M51" s="73">
        <v>5</v>
      </c>
      <c r="N51" s="73">
        <f t="shared" si="5"/>
        <v>17.241379310344829</v>
      </c>
      <c r="O51" s="87">
        <v>6</v>
      </c>
      <c r="P51" s="73">
        <f t="shared" si="6"/>
        <v>24</v>
      </c>
      <c r="Q51" s="73"/>
    </row>
    <row r="52" spans="1:17" ht="20.25">
      <c r="A52" s="77" t="s">
        <v>626</v>
      </c>
      <c r="B52" s="77"/>
      <c r="D52" s="73">
        <f t="shared" si="0"/>
        <v>0</v>
      </c>
      <c r="F52" s="73">
        <f t="shared" si="1"/>
        <v>0</v>
      </c>
      <c r="G52" s="73">
        <v>0</v>
      </c>
      <c r="H52" s="73">
        <f t="shared" si="2"/>
        <v>0</v>
      </c>
      <c r="I52" s="73">
        <v>0</v>
      </c>
      <c r="J52" s="73">
        <f t="shared" si="3"/>
        <v>0</v>
      </c>
      <c r="K52" s="87"/>
      <c r="L52" s="87"/>
      <c r="Q52" s="73"/>
    </row>
    <row r="53" spans="1:17" ht="40.5">
      <c r="A53" s="77" t="s">
        <v>480</v>
      </c>
      <c r="B53" s="77" t="s">
        <v>481</v>
      </c>
      <c r="C53" s="73">
        <v>4</v>
      </c>
      <c r="D53" s="73">
        <f t="shared" si="0"/>
        <v>8.3333333333333321</v>
      </c>
      <c r="E53" s="73">
        <v>7</v>
      </c>
      <c r="F53" s="73">
        <f t="shared" si="1"/>
        <v>16.666666666666664</v>
      </c>
      <c r="G53" s="73">
        <v>2</v>
      </c>
      <c r="H53" s="73">
        <f t="shared" si="2"/>
        <v>5</v>
      </c>
      <c r="I53" s="73">
        <v>0</v>
      </c>
      <c r="J53" s="73">
        <f t="shared" si="3"/>
        <v>0</v>
      </c>
      <c r="K53" s="87"/>
      <c r="L53" s="87"/>
      <c r="M53" s="73">
        <v>3</v>
      </c>
      <c r="N53" s="73">
        <f>M53/29*100</f>
        <v>10.344827586206897</v>
      </c>
      <c r="O53" s="87">
        <v>0</v>
      </c>
      <c r="P53" s="73">
        <f>O53/25*100</f>
        <v>0</v>
      </c>
      <c r="Q53" s="73"/>
    </row>
    <row r="54" spans="1:17" ht="20.25">
      <c r="A54" s="77" t="s">
        <v>482</v>
      </c>
      <c r="B54" s="77" t="s">
        <v>483</v>
      </c>
      <c r="C54" s="73">
        <v>11</v>
      </c>
      <c r="D54" s="73">
        <f t="shared" si="0"/>
        <v>22.916666666666664</v>
      </c>
      <c r="E54" s="73">
        <v>8</v>
      </c>
      <c r="F54" s="73">
        <f t="shared" si="1"/>
        <v>19.047619047619047</v>
      </c>
      <c r="G54" s="73">
        <v>6</v>
      </c>
      <c r="H54" s="73">
        <f t="shared" si="2"/>
        <v>15</v>
      </c>
      <c r="I54" s="73">
        <v>9</v>
      </c>
      <c r="J54" s="73">
        <f t="shared" si="3"/>
        <v>25</v>
      </c>
      <c r="K54" s="87"/>
      <c r="L54" s="87"/>
      <c r="M54" s="73">
        <v>8</v>
      </c>
      <c r="N54" s="73">
        <f>M54/29*100</f>
        <v>27.586206896551722</v>
      </c>
      <c r="O54" s="87">
        <v>8</v>
      </c>
      <c r="P54" s="73">
        <f>O54/25*100</f>
        <v>32</v>
      </c>
      <c r="Q54" s="73"/>
    </row>
    <row r="55" spans="1:17" ht="20.25">
      <c r="A55" s="77" t="s">
        <v>484</v>
      </c>
      <c r="B55" s="77" t="s">
        <v>485</v>
      </c>
      <c r="C55" s="73">
        <v>16</v>
      </c>
      <c r="D55" s="73">
        <f t="shared" si="0"/>
        <v>33.333333333333329</v>
      </c>
      <c r="E55" s="73">
        <v>17</v>
      </c>
      <c r="F55" s="73">
        <f t="shared" si="1"/>
        <v>40.476190476190474</v>
      </c>
      <c r="G55" s="73">
        <v>6</v>
      </c>
      <c r="H55" s="73">
        <f t="shared" si="2"/>
        <v>15</v>
      </c>
      <c r="I55" s="73">
        <v>11</v>
      </c>
      <c r="J55" s="73">
        <f t="shared" si="3"/>
        <v>30.555555555555557</v>
      </c>
      <c r="K55" s="87"/>
      <c r="L55" s="87"/>
      <c r="M55" s="73">
        <v>12</v>
      </c>
      <c r="N55" s="73">
        <f>M55/29*100</f>
        <v>41.379310344827587</v>
      </c>
      <c r="O55" s="87">
        <v>7</v>
      </c>
      <c r="P55" s="73">
        <f>O55/25*100</f>
        <v>28.000000000000004</v>
      </c>
      <c r="Q55" s="73"/>
    </row>
    <row r="56" spans="1:17" ht="20.25">
      <c r="A56" s="77" t="s">
        <v>486</v>
      </c>
      <c r="B56" s="77" t="s">
        <v>487</v>
      </c>
      <c r="C56" s="73">
        <v>8</v>
      </c>
      <c r="D56" s="73">
        <f t="shared" si="0"/>
        <v>16.666666666666664</v>
      </c>
      <c r="E56" s="73">
        <v>12</v>
      </c>
      <c r="F56" s="73">
        <f t="shared" si="1"/>
        <v>28.571428571428569</v>
      </c>
      <c r="G56" s="73">
        <v>7</v>
      </c>
      <c r="H56" s="73">
        <f t="shared" si="2"/>
        <v>17.5</v>
      </c>
      <c r="I56" s="73">
        <v>14</v>
      </c>
      <c r="J56" s="73">
        <f t="shared" si="3"/>
        <v>38.888888888888893</v>
      </c>
      <c r="K56" s="87"/>
      <c r="L56" s="87"/>
      <c r="M56" s="73">
        <v>4</v>
      </c>
      <c r="N56" s="73">
        <f>M56/29*100</f>
        <v>13.793103448275861</v>
      </c>
      <c r="O56" s="87">
        <v>6</v>
      </c>
      <c r="P56" s="73">
        <f>O56/25*100</f>
        <v>24</v>
      </c>
      <c r="Q56" s="73"/>
    </row>
    <row r="57" spans="1:17" ht="40.5">
      <c r="A57" s="77" t="s">
        <v>488</v>
      </c>
      <c r="B57" s="77" t="s">
        <v>489</v>
      </c>
      <c r="C57" s="73">
        <v>9</v>
      </c>
      <c r="D57" s="73">
        <f t="shared" si="0"/>
        <v>18.75</v>
      </c>
      <c r="E57" s="73">
        <v>13</v>
      </c>
      <c r="F57" s="73">
        <f t="shared" si="1"/>
        <v>30.952380952380953</v>
      </c>
      <c r="G57" s="73">
        <v>7</v>
      </c>
      <c r="H57" s="73">
        <f t="shared" si="2"/>
        <v>17.5</v>
      </c>
      <c r="I57" s="73">
        <v>5</v>
      </c>
      <c r="J57" s="73">
        <f t="shared" si="3"/>
        <v>13.888888888888889</v>
      </c>
      <c r="K57" s="87"/>
      <c r="L57" s="87"/>
      <c r="M57" s="73">
        <v>13</v>
      </c>
      <c r="N57" s="73">
        <f>M57/27*100</f>
        <v>48.148148148148145</v>
      </c>
      <c r="O57" s="87"/>
      <c r="P57" s="73"/>
      <c r="Q57" s="73"/>
    </row>
    <row r="58" spans="1:17" ht="20.25">
      <c r="A58" s="77" t="s">
        <v>490</v>
      </c>
      <c r="B58" s="77" t="s">
        <v>491</v>
      </c>
      <c r="C58" s="73">
        <v>7</v>
      </c>
      <c r="D58" s="73">
        <f t="shared" si="0"/>
        <v>14.583333333333334</v>
      </c>
      <c r="E58" s="73">
        <v>18</v>
      </c>
      <c r="F58" s="73">
        <f t="shared" si="1"/>
        <v>42.857142857142854</v>
      </c>
      <c r="G58" s="73">
        <v>0</v>
      </c>
      <c r="H58" s="73">
        <f t="shared" si="2"/>
        <v>0</v>
      </c>
      <c r="I58" s="73">
        <v>0</v>
      </c>
      <c r="J58" s="73">
        <f t="shared" si="3"/>
        <v>0</v>
      </c>
      <c r="K58" s="87"/>
      <c r="L58" s="87"/>
      <c r="M58" s="73">
        <v>12</v>
      </c>
      <c r="N58" s="73">
        <f t="shared" ref="N58:N81" si="7">M58/27*100</f>
        <v>44.444444444444443</v>
      </c>
      <c r="O58" s="87"/>
      <c r="P58" s="87"/>
      <c r="Q58" s="73"/>
    </row>
    <row r="59" spans="1:17" ht="20.25">
      <c r="A59" s="77" t="s">
        <v>492</v>
      </c>
      <c r="B59" s="77" t="s">
        <v>493</v>
      </c>
      <c r="C59" s="73">
        <v>12</v>
      </c>
      <c r="D59" s="73">
        <f t="shared" si="0"/>
        <v>25</v>
      </c>
      <c r="E59" s="73">
        <v>18</v>
      </c>
      <c r="F59" s="73">
        <f t="shared" si="1"/>
        <v>42.857142857142854</v>
      </c>
      <c r="G59" s="73">
        <v>6</v>
      </c>
      <c r="H59" s="73">
        <f t="shared" si="2"/>
        <v>15</v>
      </c>
      <c r="I59" s="73">
        <v>6</v>
      </c>
      <c r="J59" s="73">
        <f t="shared" si="3"/>
        <v>16.666666666666664</v>
      </c>
      <c r="K59" s="87"/>
      <c r="L59" s="87"/>
      <c r="M59" s="73">
        <v>12</v>
      </c>
      <c r="N59" s="73">
        <f t="shared" si="7"/>
        <v>44.444444444444443</v>
      </c>
      <c r="O59" s="73"/>
      <c r="P59" s="87"/>
      <c r="Q59" s="73"/>
    </row>
    <row r="60" spans="1:17" ht="20.25">
      <c r="A60" s="77" t="s">
        <v>494</v>
      </c>
      <c r="B60" s="77" t="s">
        <v>495</v>
      </c>
      <c r="C60" s="73">
        <v>12</v>
      </c>
      <c r="D60" s="73">
        <f t="shared" si="0"/>
        <v>25</v>
      </c>
      <c r="E60" s="73">
        <v>12</v>
      </c>
      <c r="F60" s="73">
        <f t="shared" si="1"/>
        <v>28.571428571428569</v>
      </c>
      <c r="G60" s="73">
        <v>2</v>
      </c>
      <c r="H60" s="73">
        <f t="shared" si="2"/>
        <v>5</v>
      </c>
      <c r="I60" s="73">
        <v>7</v>
      </c>
      <c r="J60" s="73">
        <f t="shared" si="3"/>
        <v>19.444444444444446</v>
      </c>
      <c r="K60" s="87"/>
      <c r="L60" s="87"/>
      <c r="M60" s="73">
        <v>14</v>
      </c>
      <c r="N60" s="73">
        <f t="shared" si="7"/>
        <v>51.851851851851848</v>
      </c>
      <c r="O60" s="73"/>
      <c r="P60" s="87"/>
      <c r="Q60" s="73"/>
    </row>
    <row r="61" spans="1:17" ht="40.5">
      <c r="A61" s="77" t="s">
        <v>496</v>
      </c>
      <c r="B61" s="77" t="s">
        <v>497</v>
      </c>
      <c r="C61" s="73">
        <v>18</v>
      </c>
      <c r="D61" s="73">
        <f t="shared" si="0"/>
        <v>37.5</v>
      </c>
      <c r="E61" s="73">
        <v>18</v>
      </c>
      <c r="F61" s="73">
        <f t="shared" si="1"/>
        <v>42.857142857142854</v>
      </c>
      <c r="G61" s="73">
        <v>8</v>
      </c>
      <c r="H61" s="73">
        <f t="shared" si="2"/>
        <v>20</v>
      </c>
      <c r="I61" s="73">
        <v>10</v>
      </c>
      <c r="J61" s="73">
        <f t="shared" si="3"/>
        <v>27.777777777777779</v>
      </c>
      <c r="K61" s="87"/>
      <c r="L61" s="87"/>
      <c r="M61" s="73">
        <v>18</v>
      </c>
      <c r="N61" s="73">
        <f t="shared" si="7"/>
        <v>66.666666666666657</v>
      </c>
      <c r="O61" s="73"/>
      <c r="P61" s="87"/>
      <c r="Q61" s="73"/>
    </row>
    <row r="62" spans="1:17" ht="40.5">
      <c r="A62" s="77" t="s">
        <v>498</v>
      </c>
      <c r="B62" s="77" t="s">
        <v>499</v>
      </c>
      <c r="C62" s="73">
        <v>12</v>
      </c>
      <c r="D62" s="73">
        <f t="shared" si="0"/>
        <v>25</v>
      </c>
      <c r="E62" s="73">
        <v>15</v>
      </c>
      <c r="F62" s="73">
        <f t="shared" si="1"/>
        <v>35.714285714285715</v>
      </c>
      <c r="G62" s="73">
        <v>3</v>
      </c>
      <c r="H62" s="73">
        <f t="shared" si="2"/>
        <v>7.5</v>
      </c>
      <c r="I62" s="73">
        <v>11</v>
      </c>
      <c r="J62" s="73">
        <f t="shared" si="3"/>
        <v>30.555555555555557</v>
      </c>
      <c r="K62" s="87"/>
      <c r="L62" s="87"/>
      <c r="M62" s="73">
        <v>20</v>
      </c>
      <c r="N62" s="73">
        <f t="shared" si="7"/>
        <v>74.074074074074076</v>
      </c>
      <c r="O62" s="73"/>
      <c r="P62" s="87"/>
      <c r="Q62" s="73"/>
    </row>
    <row r="63" spans="1:17" ht="20.25">
      <c r="A63" s="77" t="s">
        <v>500</v>
      </c>
      <c r="B63" s="77" t="s">
        <v>501</v>
      </c>
      <c r="C63" s="73">
        <v>18</v>
      </c>
      <c r="D63" s="73">
        <f t="shared" si="0"/>
        <v>37.5</v>
      </c>
      <c r="E63" s="73">
        <v>18</v>
      </c>
      <c r="F63" s="73">
        <f t="shared" si="1"/>
        <v>42.857142857142854</v>
      </c>
      <c r="G63" s="73">
        <v>7</v>
      </c>
      <c r="H63" s="73">
        <f t="shared" si="2"/>
        <v>17.5</v>
      </c>
      <c r="I63" s="73">
        <v>7</v>
      </c>
      <c r="J63" s="73">
        <f t="shared" si="3"/>
        <v>19.444444444444446</v>
      </c>
      <c r="K63" s="87"/>
      <c r="L63" s="87"/>
      <c r="M63" s="73">
        <v>15</v>
      </c>
      <c r="N63" s="73">
        <f t="shared" si="7"/>
        <v>55.555555555555557</v>
      </c>
      <c r="O63" s="73"/>
      <c r="P63" s="87"/>
      <c r="Q63" s="73"/>
    </row>
    <row r="64" spans="1:17" ht="20.25">
      <c r="A64" s="77" t="s">
        <v>502</v>
      </c>
      <c r="B64" s="77" t="s">
        <v>503</v>
      </c>
      <c r="C64" s="73">
        <v>16</v>
      </c>
      <c r="D64" s="73">
        <f t="shared" si="0"/>
        <v>33.333333333333329</v>
      </c>
      <c r="E64" s="73">
        <v>12</v>
      </c>
      <c r="F64" s="73">
        <f t="shared" si="1"/>
        <v>28.571428571428569</v>
      </c>
      <c r="G64" s="73">
        <v>9</v>
      </c>
      <c r="H64" s="73">
        <f t="shared" si="2"/>
        <v>22.5</v>
      </c>
      <c r="I64" s="73">
        <v>7</v>
      </c>
      <c r="J64" s="73">
        <f t="shared" si="3"/>
        <v>19.444444444444446</v>
      </c>
      <c r="K64" s="87"/>
      <c r="L64" s="87"/>
      <c r="M64" s="73">
        <v>13</v>
      </c>
      <c r="N64" s="73">
        <f t="shared" si="7"/>
        <v>48.148148148148145</v>
      </c>
      <c r="O64" s="73"/>
      <c r="P64" s="87"/>
      <c r="Q64" s="73"/>
    </row>
    <row r="65" spans="1:17" ht="16.5" customHeight="1">
      <c r="A65" s="77" t="s">
        <v>504</v>
      </c>
      <c r="B65" s="77" t="s">
        <v>505</v>
      </c>
      <c r="C65" s="73">
        <v>12</v>
      </c>
      <c r="D65" s="73">
        <f t="shared" si="0"/>
        <v>25</v>
      </c>
      <c r="E65" s="73">
        <v>13</v>
      </c>
      <c r="F65" s="73">
        <f t="shared" si="1"/>
        <v>30.952380952380953</v>
      </c>
      <c r="G65" s="73">
        <v>6</v>
      </c>
      <c r="H65" s="73">
        <f t="shared" si="2"/>
        <v>15</v>
      </c>
      <c r="I65" s="73">
        <v>7</v>
      </c>
      <c r="J65" s="73">
        <f t="shared" si="3"/>
        <v>19.444444444444446</v>
      </c>
      <c r="K65" s="87"/>
      <c r="L65" s="87"/>
      <c r="M65" s="73">
        <v>13</v>
      </c>
      <c r="N65" s="73">
        <f t="shared" si="7"/>
        <v>48.148148148148145</v>
      </c>
      <c r="O65" s="73"/>
      <c r="P65" s="87"/>
      <c r="Q65" s="73"/>
    </row>
    <row r="66" spans="1:17" ht="40.5">
      <c r="A66" s="77" t="s">
        <v>506</v>
      </c>
      <c r="B66" s="77" t="s">
        <v>507</v>
      </c>
      <c r="C66" s="73">
        <v>16</v>
      </c>
      <c r="D66" s="73">
        <f t="shared" si="0"/>
        <v>33.333333333333329</v>
      </c>
      <c r="E66" s="73">
        <v>21</v>
      </c>
      <c r="F66" s="73">
        <f t="shared" si="1"/>
        <v>50</v>
      </c>
      <c r="G66" s="73">
        <v>4</v>
      </c>
      <c r="H66" s="73">
        <f t="shared" si="2"/>
        <v>10</v>
      </c>
      <c r="I66" s="73">
        <v>16</v>
      </c>
      <c r="J66" s="73">
        <f t="shared" si="3"/>
        <v>44.444444444444443</v>
      </c>
      <c r="K66" s="87"/>
      <c r="L66" s="87"/>
      <c r="M66" s="73">
        <v>22</v>
      </c>
      <c r="N66" s="73">
        <f t="shared" si="7"/>
        <v>81.481481481481481</v>
      </c>
      <c r="O66" s="73"/>
      <c r="P66" s="87"/>
      <c r="Q66" s="73"/>
    </row>
    <row r="67" spans="1:17" ht="20.25">
      <c r="A67" s="77" t="s">
        <v>508</v>
      </c>
      <c r="B67" s="77" t="s">
        <v>509</v>
      </c>
      <c r="C67" s="73">
        <v>27</v>
      </c>
      <c r="D67" s="73">
        <f t="shared" si="0"/>
        <v>56.25</v>
      </c>
      <c r="E67" s="73">
        <v>17</v>
      </c>
      <c r="F67" s="73">
        <f t="shared" si="1"/>
        <v>40.476190476190474</v>
      </c>
      <c r="G67" s="73">
        <v>5</v>
      </c>
      <c r="H67" s="73">
        <f t="shared" si="2"/>
        <v>12.5</v>
      </c>
      <c r="I67" s="73">
        <v>13</v>
      </c>
      <c r="J67" s="73">
        <f t="shared" si="3"/>
        <v>36.111111111111107</v>
      </c>
      <c r="K67" s="87"/>
      <c r="L67" s="87"/>
      <c r="M67" s="73">
        <v>23</v>
      </c>
      <c r="N67" s="73">
        <f t="shared" si="7"/>
        <v>85.18518518518519</v>
      </c>
      <c r="O67" s="73"/>
      <c r="P67" s="87"/>
      <c r="Q67" s="73"/>
    </row>
    <row r="68" spans="1:17" ht="20.25">
      <c r="A68" s="77" t="s">
        <v>510</v>
      </c>
      <c r="B68" s="77" t="s">
        <v>511</v>
      </c>
      <c r="C68" s="73">
        <v>21</v>
      </c>
      <c r="D68" s="73">
        <f t="shared" si="0"/>
        <v>43.75</v>
      </c>
      <c r="E68" s="73">
        <v>18</v>
      </c>
      <c r="F68" s="73">
        <f t="shared" si="1"/>
        <v>42.857142857142854</v>
      </c>
      <c r="G68" s="73">
        <v>9</v>
      </c>
      <c r="H68" s="73">
        <f t="shared" si="2"/>
        <v>22.5</v>
      </c>
      <c r="I68" s="73">
        <v>11</v>
      </c>
      <c r="J68" s="73">
        <f t="shared" si="3"/>
        <v>30.555555555555557</v>
      </c>
      <c r="K68" s="87"/>
      <c r="L68" s="87"/>
      <c r="M68" s="73">
        <v>19</v>
      </c>
      <c r="N68" s="73">
        <f t="shared" si="7"/>
        <v>70.370370370370367</v>
      </c>
      <c r="O68" s="73"/>
      <c r="P68" s="87"/>
      <c r="Q68" s="73"/>
    </row>
    <row r="69" spans="1:17" ht="20.25">
      <c r="A69" s="77" t="s">
        <v>512</v>
      </c>
      <c r="B69" s="77" t="s">
        <v>513</v>
      </c>
      <c r="C69" s="73">
        <v>18</v>
      </c>
      <c r="D69" s="73">
        <f t="shared" si="0"/>
        <v>37.5</v>
      </c>
      <c r="E69" s="73">
        <v>10</v>
      </c>
      <c r="F69" s="73">
        <f t="shared" si="1"/>
        <v>23.809523809523807</v>
      </c>
      <c r="G69" s="73">
        <v>2</v>
      </c>
      <c r="H69" s="73">
        <f t="shared" si="2"/>
        <v>5</v>
      </c>
      <c r="I69" s="73">
        <v>10</v>
      </c>
      <c r="J69" s="73">
        <f t="shared" si="3"/>
        <v>27.777777777777779</v>
      </c>
      <c r="K69" s="87"/>
      <c r="L69" s="87"/>
      <c r="M69" s="73">
        <v>10</v>
      </c>
      <c r="N69" s="73">
        <f t="shared" si="7"/>
        <v>37.037037037037038</v>
      </c>
      <c r="O69" s="73"/>
      <c r="P69" s="87"/>
      <c r="Q69" s="73"/>
    </row>
    <row r="70" spans="1:17" ht="33" customHeight="1">
      <c r="A70" s="77" t="s">
        <v>514</v>
      </c>
      <c r="B70" s="77" t="s">
        <v>515</v>
      </c>
      <c r="C70" s="73">
        <v>6</v>
      </c>
      <c r="D70" s="73">
        <f t="shared" si="0"/>
        <v>12.5</v>
      </c>
      <c r="E70" s="73">
        <v>8</v>
      </c>
      <c r="F70" s="73">
        <f t="shared" si="1"/>
        <v>19.047619047619047</v>
      </c>
      <c r="G70" s="73">
        <v>4</v>
      </c>
      <c r="H70" s="73">
        <f t="shared" si="2"/>
        <v>10</v>
      </c>
      <c r="I70" s="73">
        <v>5</v>
      </c>
      <c r="J70" s="73">
        <f t="shared" si="3"/>
        <v>13.888888888888889</v>
      </c>
      <c r="K70" s="87"/>
      <c r="L70" s="87"/>
      <c r="M70" s="73">
        <v>4</v>
      </c>
      <c r="N70" s="73">
        <f t="shared" si="7"/>
        <v>14.814814814814813</v>
      </c>
      <c r="O70" s="73"/>
      <c r="P70" s="87"/>
      <c r="Q70" s="73"/>
    </row>
    <row r="71" spans="1:17" ht="20.25">
      <c r="A71" s="77" t="s">
        <v>516</v>
      </c>
      <c r="B71" s="77" t="s">
        <v>517</v>
      </c>
      <c r="C71" s="73">
        <v>8</v>
      </c>
      <c r="D71" s="73">
        <f t="shared" si="0"/>
        <v>16.666666666666664</v>
      </c>
      <c r="E71" s="73">
        <v>3</v>
      </c>
      <c r="F71" s="73">
        <f t="shared" si="1"/>
        <v>7.1428571428571423</v>
      </c>
      <c r="G71" s="73">
        <v>0</v>
      </c>
      <c r="H71" s="73">
        <f t="shared" si="2"/>
        <v>0</v>
      </c>
      <c r="I71" s="73">
        <v>0</v>
      </c>
      <c r="J71" s="73">
        <f t="shared" si="3"/>
        <v>0</v>
      </c>
      <c r="K71" s="87"/>
      <c r="L71" s="87"/>
      <c r="M71" s="73">
        <v>8</v>
      </c>
      <c r="N71" s="73">
        <f t="shared" si="7"/>
        <v>29.629629629629626</v>
      </c>
      <c r="O71" s="73"/>
      <c r="P71" s="87"/>
      <c r="Q71" s="73"/>
    </row>
    <row r="72" spans="1:17" ht="20.25">
      <c r="A72" s="77" t="s">
        <v>518</v>
      </c>
      <c r="B72" s="77" t="s">
        <v>519</v>
      </c>
      <c r="C72" s="73">
        <v>5</v>
      </c>
      <c r="D72" s="73">
        <f t="shared" si="0"/>
        <v>10.416666666666668</v>
      </c>
      <c r="E72" s="73">
        <v>15</v>
      </c>
      <c r="F72" s="73">
        <f t="shared" si="1"/>
        <v>35.714285714285715</v>
      </c>
      <c r="G72" s="73">
        <v>0</v>
      </c>
      <c r="H72" s="73">
        <f t="shared" si="2"/>
        <v>0</v>
      </c>
      <c r="I72" s="73">
        <v>0</v>
      </c>
      <c r="J72" s="73">
        <f t="shared" si="3"/>
        <v>0</v>
      </c>
      <c r="K72" s="87"/>
      <c r="L72" s="87"/>
      <c r="M72" s="73">
        <v>15</v>
      </c>
      <c r="N72" s="73">
        <f t="shared" si="7"/>
        <v>55.555555555555557</v>
      </c>
      <c r="O72" s="73"/>
      <c r="P72" s="87"/>
      <c r="Q72" s="73"/>
    </row>
    <row r="73" spans="1:17" ht="20.25">
      <c r="A73" s="77" t="s">
        <v>520</v>
      </c>
      <c r="B73" s="77" t="s">
        <v>521</v>
      </c>
      <c r="C73" s="73">
        <v>6</v>
      </c>
      <c r="D73" s="73">
        <f t="shared" si="0"/>
        <v>12.5</v>
      </c>
      <c r="E73" s="73">
        <v>13</v>
      </c>
      <c r="F73" s="73">
        <f t="shared" si="1"/>
        <v>30.952380952380953</v>
      </c>
      <c r="G73" s="73">
        <v>2</v>
      </c>
      <c r="H73" s="73">
        <f t="shared" si="2"/>
        <v>5</v>
      </c>
      <c r="I73" s="73">
        <v>5</v>
      </c>
      <c r="J73" s="73">
        <f t="shared" si="3"/>
        <v>13.888888888888889</v>
      </c>
      <c r="K73" s="87"/>
      <c r="L73" s="87"/>
      <c r="M73" s="73">
        <v>6</v>
      </c>
      <c r="N73" s="73">
        <f t="shared" si="7"/>
        <v>22.222222222222221</v>
      </c>
      <c r="O73" s="73"/>
      <c r="P73" s="87"/>
      <c r="Q73" s="73"/>
    </row>
    <row r="74" spans="1:17" ht="20.25">
      <c r="A74" s="77" t="s">
        <v>627</v>
      </c>
      <c r="B74" s="77"/>
      <c r="C74" s="73"/>
      <c r="D74" s="73">
        <f>C74/48*100</f>
        <v>0</v>
      </c>
      <c r="E74" s="73">
        <v>3</v>
      </c>
      <c r="F74" s="73">
        <f t="shared" ref="F74:F81" si="8">E74/42*100</f>
        <v>7.1428571428571423</v>
      </c>
      <c r="G74" s="73">
        <v>0</v>
      </c>
      <c r="H74" s="73">
        <f t="shared" ref="H74:H81" si="9">G74/40*100</f>
        <v>0</v>
      </c>
      <c r="I74" s="73">
        <v>0</v>
      </c>
      <c r="J74" s="73">
        <f t="shared" ref="J74:J81" si="10">I74/36*100</f>
        <v>0</v>
      </c>
      <c r="K74" s="87"/>
      <c r="L74" s="87"/>
      <c r="M74" s="73">
        <v>0</v>
      </c>
      <c r="N74" s="73">
        <f t="shared" si="7"/>
        <v>0</v>
      </c>
      <c r="O74" s="73"/>
      <c r="P74" s="87"/>
      <c r="Q74" s="73"/>
    </row>
    <row r="75" spans="1:17" ht="20.25">
      <c r="A75" s="77" t="s">
        <v>522</v>
      </c>
      <c r="B75" s="77" t="s">
        <v>523</v>
      </c>
      <c r="C75" s="73">
        <v>6</v>
      </c>
      <c r="D75" s="73">
        <f t="shared" ref="D75:D81" si="11">C75/48*100</f>
        <v>12.5</v>
      </c>
      <c r="E75" s="73">
        <v>1</v>
      </c>
      <c r="F75" s="73">
        <f t="shared" si="8"/>
        <v>2.3809523809523809</v>
      </c>
      <c r="G75" s="73">
        <v>0</v>
      </c>
      <c r="H75" s="73">
        <f t="shared" si="9"/>
        <v>0</v>
      </c>
      <c r="I75" s="73">
        <v>0</v>
      </c>
      <c r="J75" s="73">
        <f t="shared" si="10"/>
        <v>0</v>
      </c>
      <c r="K75" s="87"/>
      <c r="L75" s="87"/>
      <c r="M75" s="73">
        <v>9</v>
      </c>
      <c r="N75" s="73">
        <f t="shared" si="7"/>
        <v>33.333333333333329</v>
      </c>
      <c r="O75" s="73"/>
      <c r="P75" s="87"/>
      <c r="Q75" s="73"/>
    </row>
    <row r="76" spans="1:17" ht="20.25">
      <c r="A76" s="77" t="s">
        <v>524</v>
      </c>
      <c r="B76" s="77" t="s">
        <v>525</v>
      </c>
      <c r="C76" s="73">
        <v>0</v>
      </c>
      <c r="D76" s="73">
        <f t="shared" si="11"/>
        <v>0</v>
      </c>
      <c r="E76" s="73">
        <v>10</v>
      </c>
      <c r="F76" s="73">
        <f t="shared" si="8"/>
        <v>23.809523809523807</v>
      </c>
      <c r="G76" s="73">
        <v>1</v>
      </c>
      <c r="H76" s="73">
        <f t="shared" si="9"/>
        <v>2.5</v>
      </c>
      <c r="I76" s="73">
        <v>0</v>
      </c>
      <c r="J76" s="73">
        <f t="shared" si="10"/>
        <v>0</v>
      </c>
      <c r="K76" s="87"/>
      <c r="L76" s="87"/>
      <c r="M76" s="73">
        <v>0</v>
      </c>
      <c r="N76" s="73">
        <f t="shared" si="7"/>
        <v>0</v>
      </c>
      <c r="O76" s="73"/>
      <c r="P76" s="87"/>
      <c r="Q76" s="73"/>
    </row>
    <row r="77" spans="1:17" ht="20.25">
      <c r="A77" s="77" t="s">
        <v>526</v>
      </c>
      <c r="B77" s="77" t="s">
        <v>527</v>
      </c>
      <c r="C77" s="73">
        <v>6</v>
      </c>
      <c r="D77" s="73">
        <f t="shared" si="11"/>
        <v>12.5</v>
      </c>
      <c r="E77" s="73">
        <v>15</v>
      </c>
      <c r="F77" s="73">
        <f t="shared" si="8"/>
        <v>35.714285714285715</v>
      </c>
      <c r="G77" s="73">
        <v>0</v>
      </c>
      <c r="H77" s="73">
        <f t="shared" si="9"/>
        <v>0</v>
      </c>
      <c r="I77" s="73">
        <v>11</v>
      </c>
      <c r="J77" s="73">
        <f t="shared" si="10"/>
        <v>30.555555555555557</v>
      </c>
      <c r="K77" s="87"/>
      <c r="L77" s="87"/>
      <c r="M77" s="73">
        <v>8</v>
      </c>
      <c r="N77" s="73">
        <f t="shared" si="7"/>
        <v>29.629629629629626</v>
      </c>
      <c r="O77" s="73"/>
      <c r="P77" s="87"/>
      <c r="Q77" s="73"/>
    </row>
    <row r="78" spans="1:17" ht="33" customHeight="1">
      <c r="A78" s="77" t="s">
        <v>528</v>
      </c>
      <c r="B78" s="77" t="s">
        <v>529</v>
      </c>
      <c r="C78" s="73">
        <v>8</v>
      </c>
      <c r="D78" s="73">
        <f t="shared" si="11"/>
        <v>16.666666666666664</v>
      </c>
      <c r="E78" s="73">
        <v>25</v>
      </c>
      <c r="F78" s="73">
        <f t="shared" si="8"/>
        <v>59.523809523809526</v>
      </c>
      <c r="G78" s="73">
        <v>7</v>
      </c>
      <c r="H78" s="73">
        <f t="shared" si="9"/>
        <v>17.5</v>
      </c>
      <c r="I78" s="73">
        <v>13</v>
      </c>
      <c r="J78" s="73">
        <f t="shared" si="10"/>
        <v>36.111111111111107</v>
      </c>
      <c r="K78" s="87"/>
      <c r="L78" s="87"/>
      <c r="M78" s="73">
        <v>10</v>
      </c>
      <c r="N78" s="73">
        <f t="shared" si="7"/>
        <v>37.037037037037038</v>
      </c>
      <c r="O78" s="73"/>
      <c r="P78" s="87"/>
      <c r="Q78" s="73"/>
    </row>
    <row r="79" spans="1:17" ht="20.25">
      <c r="A79" s="77" t="s">
        <v>530</v>
      </c>
      <c r="B79" s="77" t="s">
        <v>531</v>
      </c>
      <c r="C79" s="73">
        <v>20</v>
      </c>
      <c r="D79" s="73">
        <f t="shared" si="11"/>
        <v>41.666666666666671</v>
      </c>
      <c r="E79" s="73">
        <v>6</v>
      </c>
      <c r="F79" s="73">
        <f t="shared" si="8"/>
        <v>14.285714285714285</v>
      </c>
      <c r="G79" s="73">
        <v>5</v>
      </c>
      <c r="H79" s="73">
        <f t="shared" si="9"/>
        <v>12.5</v>
      </c>
      <c r="I79" s="73">
        <v>6</v>
      </c>
      <c r="J79" s="73">
        <f t="shared" si="10"/>
        <v>16.666666666666664</v>
      </c>
      <c r="K79" s="87"/>
      <c r="L79" s="87"/>
      <c r="M79" s="73">
        <v>19</v>
      </c>
      <c r="N79" s="73">
        <f t="shared" si="7"/>
        <v>70.370370370370367</v>
      </c>
      <c r="O79" s="73"/>
      <c r="P79" s="87"/>
      <c r="Q79" s="73"/>
    </row>
    <row r="80" spans="1:17" ht="20.25">
      <c r="A80" s="77" t="s">
        <v>532</v>
      </c>
      <c r="B80" s="77" t="s">
        <v>533</v>
      </c>
      <c r="C80" s="73">
        <v>2</v>
      </c>
      <c r="D80" s="73">
        <f t="shared" si="11"/>
        <v>4.1666666666666661</v>
      </c>
      <c r="E80" s="73">
        <v>0</v>
      </c>
      <c r="F80" s="73">
        <f t="shared" si="8"/>
        <v>0</v>
      </c>
      <c r="G80" s="73">
        <v>0</v>
      </c>
      <c r="H80" s="73">
        <f t="shared" si="9"/>
        <v>0</v>
      </c>
      <c r="I80" s="73">
        <v>6</v>
      </c>
      <c r="J80" s="73">
        <f t="shared" si="10"/>
        <v>16.666666666666664</v>
      </c>
      <c r="K80" s="87"/>
      <c r="L80" s="87"/>
      <c r="M80" s="73">
        <v>5</v>
      </c>
      <c r="N80" s="73">
        <f t="shared" si="7"/>
        <v>18.518518518518519</v>
      </c>
      <c r="O80" s="73"/>
      <c r="P80" s="87"/>
      <c r="Q80" s="73"/>
    </row>
    <row r="81" spans="1:17" ht="20.25">
      <c r="A81" s="76" t="s">
        <v>534</v>
      </c>
      <c r="B81" s="78" t="s">
        <v>535</v>
      </c>
      <c r="C81" s="73">
        <v>2</v>
      </c>
      <c r="D81" s="73">
        <f t="shared" si="11"/>
        <v>4.1666666666666661</v>
      </c>
      <c r="E81" s="73">
        <v>0</v>
      </c>
      <c r="F81" s="73">
        <f t="shared" si="8"/>
        <v>0</v>
      </c>
      <c r="G81" s="73">
        <v>2</v>
      </c>
      <c r="H81" s="73">
        <f t="shared" si="9"/>
        <v>5</v>
      </c>
      <c r="I81" s="73">
        <v>0</v>
      </c>
      <c r="J81" s="73">
        <f t="shared" si="10"/>
        <v>0</v>
      </c>
      <c r="K81" s="73"/>
      <c r="L81" s="87"/>
      <c r="M81" s="73">
        <v>0</v>
      </c>
      <c r="N81" s="73">
        <f t="shared" si="7"/>
        <v>0</v>
      </c>
      <c r="O81" s="73"/>
      <c r="P81" s="87"/>
      <c r="Q81" s="73"/>
    </row>
    <row r="82" spans="1:17" ht="20.25">
      <c r="A82" s="79"/>
      <c r="B82" s="80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1:17" ht="20.25">
      <c r="A83" s="79"/>
      <c r="B83" s="80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1:17" ht="20.25">
      <c r="A84" s="79"/>
      <c r="B84" s="80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1:17" ht="14.25">
      <c r="A85" s="100" t="s">
        <v>383</v>
      </c>
      <c r="B85" s="100"/>
      <c r="L85" s="100" t="s">
        <v>7</v>
      </c>
      <c r="M85" s="100"/>
      <c r="N85" s="100"/>
      <c r="O85" s="100"/>
      <c r="P85" s="100"/>
      <c r="Q85" s="100"/>
    </row>
    <row r="86" spans="1:17" ht="14.25">
      <c r="A86" s="100" t="s">
        <v>384</v>
      </c>
      <c r="B86" s="100"/>
      <c r="L86" s="3" t="s">
        <v>4</v>
      </c>
      <c r="M86" s="3"/>
      <c r="N86" s="3"/>
      <c r="O86" s="5"/>
      <c r="P86"/>
      <c r="Q86" s="2"/>
    </row>
  </sheetData>
  <mergeCells count="17">
    <mergeCell ref="M5:N7"/>
    <mergeCell ref="I5:J7"/>
    <mergeCell ref="A5:A8"/>
    <mergeCell ref="B5:B8"/>
    <mergeCell ref="E5:F7"/>
    <mergeCell ref="G5:H7"/>
    <mergeCell ref="C5:D7"/>
    <mergeCell ref="A85:B85"/>
    <mergeCell ref="A86:B86"/>
    <mergeCell ref="Q5:Q7"/>
    <mergeCell ref="L85:Q85"/>
    <mergeCell ref="A1:P1"/>
    <mergeCell ref="A3:P3"/>
    <mergeCell ref="A4:P4"/>
    <mergeCell ref="K5:L7"/>
    <mergeCell ref="O5:P7"/>
    <mergeCell ref="A2:P2"/>
  </mergeCells>
  <phoneticPr fontId="0" type="noConversion"/>
  <conditionalFormatting sqref="P87:P65536 L87:L65536 M86 Q86 O86 N87:N65536 L1:L81 P1:P51 P53:P81 J1:J1048576 D1:D1048576 N1:N29 N31:N51 N53:N81 F1:F1048576 H1:H1048576">
    <cfRule type="cellIs" dxfId="24" priority="16" stopIfTrue="1" operator="lessThan">
      <formula>75</formula>
    </cfRule>
  </conditionalFormatting>
  <conditionalFormatting sqref="U12">
    <cfRule type="cellIs" dxfId="23" priority="15" stopIfTrue="1" operator="lessThan">
      <formula>100</formula>
    </cfRule>
  </conditionalFormatting>
  <printOptions horizontalCentered="1"/>
  <pageMargins left="0.28000000000000003" right="0.35" top="0.2" bottom="0" header="0.2" footer="0.24"/>
  <pageSetup paperSize="9"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5"/>
  <sheetViews>
    <sheetView view="pageBreakPreview" topLeftCell="A70" zoomScale="55" zoomScaleSheetLayoutView="55" workbookViewId="0">
      <selection activeCell="A80" sqref="A80:P80"/>
    </sheetView>
  </sheetViews>
  <sheetFormatPr defaultRowHeight="12.75"/>
  <cols>
    <col min="1" max="1" width="13.85546875" style="1" customWidth="1"/>
    <col min="2" max="2" width="46.5703125" style="1" customWidth="1"/>
    <col min="3" max="3" width="4.85546875" style="1" hidden="1" customWidth="1"/>
    <col min="4" max="4" width="9" style="1" customWidth="1"/>
    <col min="5" max="5" width="0.140625" style="1" customWidth="1"/>
    <col min="6" max="6" width="9.5703125" style="1" customWidth="1"/>
    <col min="7" max="7" width="4.42578125" style="1" hidden="1" customWidth="1"/>
    <col min="8" max="8" width="8.5703125" style="1" customWidth="1"/>
    <col min="9" max="9" width="4.28515625" style="1" hidden="1" customWidth="1"/>
    <col min="10" max="10" width="10" style="1" customWidth="1"/>
    <col min="11" max="11" width="4.42578125" style="1" hidden="1" customWidth="1"/>
    <col min="12" max="12" width="10.85546875" style="1" customWidth="1"/>
    <col min="13" max="13" width="0.140625" style="1" customWidth="1"/>
    <col min="14" max="14" width="11.5703125" style="2" customWidth="1"/>
    <col min="15" max="15" width="4.85546875" style="1" hidden="1" customWidth="1"/>
    <col min="16" max="16" width="11.5703125" style="2" customWidth="1"/>
    <col min="17" max="16384" width="9.140625" style="1"/>
  </cols>
  <sheetData>
    <row r="1" spans="1:17" ht="18.7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7" ht="15.75">
      <c r="A2" s="110" t="s">
        <v>300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7" ht="16.5">
      <c r="A3" s="105" t="s">
        <v>279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17" ht="16.5" thickBot="1">
      <c r="A4" s="106" t="s">
        <v>299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</row>
    <row r="5" spans="1:17" ht="15" customHeight="1">
      <c r="A5" s="111" t="s">
        <v>1</v>
      </c>
      <c r="B5" s="114" t="s">
        <v>2</v>
      </c>
      <c r="C5" s="101" t="s">
        <v>292</v>
      </c>
      <c r="D5" s="107"/>
      <c r="E5" s="101" t="s">
        <v>293</v>
      </c>
      <c r="F5" s="107"/>
      <c r="G5" s="101" t="s">
        <v>294</v>
      </c>
      <c r="H5" s="107"/>
      <c r="I5" s="101" t="s">
        <v>295</v>
      </c>
      <c r="J5" s="107"/>
      <c r="K5" s="101" t="s">
        <v>296</v>
      </c>
      <c r="L5" s="107"/>
      <c r="M5" s="101" t="s">
        <v>297</v>
      </c>
      <c r="N5" s="107"/>
      <c r="O5" s="101" t="s">
        <v>298</v>
      </c>
      <c r="P5" s="107"/>
    </row>
    <row r="6" spans="1:17" ht="15" customHeight="1">
      <c r="A6" s="112"/>
      <c r="B6" s="115"/>
      <c r="C6" s="102"/>
      <c r="D6" s="108"/>
      <c r="E6" s="102"/>
      <c r="F6" s="108"/>
      <c r="G6" s="102"/>
      <c r="H6" s="108"/>
      <c r="I6" s="102"/>
      <c r="J6" s="108"/>
      <c r="K6" s="102"/>
      <c r="L6" s="108"/>
      <c r="M6" s="102"/>
      <c r="N6" s="108"/>
      <c r="O6" s="102"/>
      <c r="P6" s="108"/>
    </row>
    <row r="7" spans="1:17" ht="13.5" customHeight="1" thickBot="1">
      <c r="A7" s="112"/>
      <c r="B7" s="115"/>
      <c r="C7" s="103"/>
      <c r="D7" s="109"/>
      <c r="E7" s="103"/>
      <c r="F7" s="109"/>
      <c r="G7" s="103"/>
      <c r="H7" s="109"/>
      <c r="I7" s="103"/>
      <c r="J7" s="109"/>
      <c r="K7" s="103"/>
      <c r="L7" s="109"/>
      <c r="M7" s="103"/>
      <c r="N7" s="109"/>
      <c r="O7" s="103"/>
      <c r="P7" s="109"/>
    </row>
    <row r="8" spans="1:17" ht="15" customHeight="1">
      <c r="A8" s="113"/>
      <c r="B8" s="116"/>
      <c r="C8" s="4">
        <v>10</v>
      </c>
      <c r="D8" s="4" t="s">
        <v>3</v>
      </c>
      <c r="E8" s="4">
        <v>9</v>
      </c>
      <c r="F8" s="6" t="s">
        <v>3</v>
      </c>
      <c r="G8" s="7">
        <v>9</v>
      </c>
      <c r="H8" s="8" t="s">
        <v>3</v>
      </c>
      <c r="I8" s="4">
        <v>6</v>
      </c>
      <c r="J8" s="4" t="s">
        <v>3</v>
      </c>
      <c r="K8" s="4">
        <v>6</v>
      </c>
      <c r="L8" s="4" t="s">
        <v>3</v>
      </c>
      <c r="M8" s="4">
        <v>4</v>
      </c>
      <c r="N8" s="4" t="s">
        <v>3</v>
      </c>
      <c r="O8" s="4">
        <v>5</v>
      </c>
      <c r="P8" s="4" t="s">
        <v>3</v>
      </c>
    </row>
    <row r="9" spans="1:17" s="24" customFormat="1" ht="24.95" customHeight="1">
      <c r="A9" s="33" t="s">
        <v>8</v>
      </c>
      <c r="B9" s="34" t="s">
        <v>9</v>
      </c>
      <c r="C9" s="25">
        <v>0</v>
      </c>
      <c r="D9" s="25">
        <f>C9/10*100</f>
        <v>0</v>
      </c>
      <c r="E9" s="25">
        <v>3</v>
      </c>
      <c r="F9" s="25">
        <f>E9/9*100</f>
        <v>33.333333333333329</v>
      </c>
      <c r="G9" s="35">
        <v>4</v>
      </c>
      <c r="H9" s="25">
        <f>G9/9*100</f>
        <v>44.444444444444443</v>
      </c>
      <c r="I9" s="36">
        <v>3</v>
      </c>
      <c r="J9" s="25">
        <f>I9/6*100</f>
        <v>50</v>
      </c>
      <c r="K9" s="25">
        <v>1</v>
      </c>
      <c r="L9" s="25">
        <f>K9/6*100</f>
        <v>16.666666666666664</v>
      </c>
      <c r="M9" s="25">
        <v>2</v>
      </c>
      <c r="N9" s="25">
        <f>M9/4*100</f>
        <v>50</v>
      </c>
      <c r="O9" s="25">
        <v>1</v>
      </c>
      <c r="P9" s="25">
        <f>O9/5*100</f>
        <v>20</v>
      </c>
      <c r="Q9" s="26">
        <f>(D9+F9+H9+J9+L9+N9+P9)/7</f>
        <v>30.634920634920633</v>
      </c>
    </row>
    <row r="10" spans="1:17" s="24" customFormat="1" ht="24.95" customHeight="1">
      <c r="A10" s="33" t="s">
        <v>10</v>
      </c>
      <c r="B10" s="34" t="s">
        <v>11</v>
      </c>
      <c r="C10" s="25">
        <v>5</v>
      </c>
      <c r="D10" s="25">
        <f t="shared" ref="D10:D73" si="0">C10/10*100</f>
        <v>50</v>
      </c>
      <c r="E10" s="30">
        <v>7</v>
      </c>
      <c r="F10" s="25" t="s">
        <v>5</v>
      </c>
      <c r="G10" s="35">
        <v>8</v>
      </c>
      <c r="H10" s="25" t="s">
        <v>5</v>
      </c>
      <c r="I10" s="36">
        <v>4</v>
      </c>
      <c r="J10" s="25">
        <f t="shared" ref="J10:J72" si="1">I10/6*100</f>
        <v>66.666666666666657</v>
      </c>
      <c r="K10" s="25">
        <v>6</v>
      </c>
      <c r="L10" s="25" t="s">
        <v>5</v>
      </c>
      <c r="M10" s="25">
        <v>4</v>
      </c>
      <c r="N10" s="25" t="s">
        <v>5</v>
      </c>
      <c r="O10" s="25">
        <v>4</v>
      </c>
      <c r="P10" s="25">
        <f t="shared" ref="P10:P24" si="2">O10/5*100</f>
        <v>80</v>
      </c>
      <c r="Q10" s="26" t="e">
        <f t="shared" ref="Q10:Q73" si="3">(D10+F10+H10+J10+L10+N10+P10)/7</f>
        <v>#VALUE!</v>
      </c>
    </row>
    <row r="11" spans="1:17" s="24" customFormat="1" ht="24.95" customHeight="1">
      <c r="A11" s="33" t="s">
        <v>12</v>
      </c>
      <c r="B11" s="34" t="s">
        <v>13</v>
      </c>
      <c r="C11" s="25">
        <v>4</v>
      </c>
      <c r="D11" s="25">
        <f t="shared" si="0"/>
        <v>40</v>
      </c>
      <c r="E11" s="25">
        <v>5</v>
      </c>
      <c r="F11" s="25">
        <f t="shared" ref="F11:F73" si="4">E11/9*100</f>
        <v>55.555555555555557</v>
      </c>
      <c r="G11" s="35">
        <v>5</v>
      </c>
      <c r="H11" s="25">
        <f>G11/9*100</f>
        <v>55.555555555555557</v>
      </c>
      <c r="I11" s="36">
        <v>2</v>
      </c>
      <c r="J11" s="25">
        <f t="shared" si="1"/>
        <v>33.333333333333329</v>
      </c>
      <c r="K11" s="25">
        <v>6</v>
      </c>
      <c r="L11" s="25" t="s">
        <v>5</v>
      </c>
      <c r="M11" s="25">
        <v>4</v>
      </c>
      <c r="N11" s="25" t="s">
        <v>5</v>
      </c>
      <c r="O11" s="25">
        <v>4</v>
      </c>
      <c r="P11" s="25">
        <f t="shared" si="2"/>
        <v>80</v>
      </c>
      <c r="Q11" s="26" t="e">
        <f t="shared" si="3"/>
        <v>#VALUE!</v>
      </c>
    </row>
    <row r="12" spans="1:17" s="24" customFormat="1" ht="24.95" customHeight="1">
      <c r="A12" s="33" t="s">
        <v>14</v>
      </c>
      <c r="B12" s="34" t="s">
        <v>15</v>
      </c>
      <c r="C12" s="25">
        <v>8</v>
      </c>
      <c r="D12" s="25" t="s">
        <v>5</v>
      </c>
      <c r="E12" s="25" t="s">
        <v>5</v>
      </c>
      <c r="F12" s="25" t="s">
        <v>5</v>
      </c>
      <c r="G12" s="25" t="s">
        <v>5</v>
      </c>
      <c r="H12" s="25" t="s">
        <v>5</v>
      </c>
      <c r="I12" s="25" t="s">
        <v>5</v>
      </c>
      <c r="J12" s="25" t="s">
        <v>5</v>
      </c>
      <c r="K12" s="25">
        <v>5</v>
      </c>
      <c r="L12" s="25" t="s">
        <v>5</v>
      </c>
      <c r="M12" s="25">
        <v>4</v>
      </c>
      <c r="N12" s="25" t="s">
        <v>5</v>
      </c>
      <c r="O12" s="25">
        <v>3</v>
      </c>
      <c r="P12" s="25">
        <f t="shared" si="2"/>
        <v>60</v>
      </c>
      <c r="Q12" s="26" t="e">
        <f t="shared" si="3"/>
        <v>#VALUE!</v>
      </c>
    </row>
    <row r="13" spans="1:17" s="24" customFormat="1" ht="24.95" customHeight="1">
      <c r="A13" s="33" t="s">
        <v>16</v>
      </c>
      <c r="B13" s="34" t="s">
        <v>17</v>
      </c>
      <c r="C13" s="25">
        <v>2</v>
      </c>
      <c r="D13" s="25">
        <f t="shared" si="0"/>
        <v>20</v>
      </c>
      <c r="E13" s="25">
        <v>3</v>
      </c>
      <c r="F13" s="25">
        <f t="shared" si="4"/>
        <v>33.333333333333329</v>
      </c>
      <c r="G13" s="35">
        <v>3</v>
      </c>
      <c r="H13" s="25">
        <f>G13/9*100</f>
        <v>33.333333333333329</v>
      </c>
      <c r="I13" s="36">
        <v>2</v>
      </c>
      <c r="J13" s="25">
        <f t="shared" si="1"/>
        <v>33.333333333333329</v>
      </c>
      <c r="K13" s="25">
        <v>1</v>
      </c>
      <c r="L13" s="25">
        <f t="shared" ref="L13:L73" si="5">K13/6*100</f>
        <v>16.666666666666664</v>
      </c>
      <c r="M13" s="25">
        <v>4</v>
      </c>
      <c r="N13" s="25" t="s">
        <v>5</v>
      </c>
      <c r="O13" s="25">
        <v>3</v>
      </c>
      <c r="P13" s="25">
        <f t="shared" si="2"/>
        <v>60</v>
      </c>
      <c r="Q13" s="26" t="e">
        <f t="shared" si="3"/>
        <v>#VALUE!</v>
      </c>
    </row>
    <row r="14" spans="1:17" s="24" customFormat="1" ht="24.95" customHeight="1">
      <c r="A14" s="33" t="s">
        <v>18</v>
      </c>
      <c r="B14" s="34" t="s">
        <v>19</v>
      </c>
      <c r="C14" s="25">
        <v>7</v>
      </c>
      <c r="D14" s="25">
        <f t="shared" si="0"/>
        <v>70</v>
      </c>
      <c r="E14" s="25">
        <v>5</v>
      </c>
      <c r="F14" s="25">
        <f t="shared" si="4"/>
        <v>55.555555555555557</v>
      </c>
      <c r="G14" s="35">
        <v>5</v>
      </c>
      <c r="H14" s="25">
        <f>G14/9*100</f>
        <v>55.555555555555557</v>
      </c>
      <c r="I14" s="36">
        <v>4</v>
      </c>
      <c r="J14" s="25">
        <f t="shared" si="1"/>
        <v>66.666666666666657</v>
      </c>
      <c r="K14" s="25">
        <v>6</v>
      </c>
      <c r="L14" s="25" t="s">
        <v>5</v>
      </c>
      <c r="M14" s="25">
        <v>2</v>
      </c>
      <c r="N14" s="25">
        <f t="shared" ref="N14:N23" si="6">M14/4*100</f>
        <v>50</v>
      </c>
      <c r="O14" s="25">
        <v>5</v>
      </c>
      <c r="P14" s="25" t="s">
        <v>5</v>
      </c>
      <c r="Q14" s="26" t="e">
        <f t="shared" si="3"/>
        <v>#VALUE!</v>
      </c>
    </row>
    <row r="15" spans="1:17" s="24" customFormat="1" ht="24.95" customHeight="1">
      <c r="A15" s="33" t="s">
        <v>20</v>
      </c>
      <c r="B15" s="34" t="s">
        <v>21</v>
      </c>
      <c r="C15" s="25">
        <v>9</v>
      </c>
      <c r="D15" s="25" t="s">
        <v>5</v>
      </c>
      <c r="E15" s="25" t="s">
        <v>5</v>
      </c>
      <c r="F15" s="25" t="s">
        <v>5</v>
      </c>
      <c r="G15" s="25" t="s">
        <v>5</v>
      </c>
      <c r="H15" s="25" t="s">
        <v>5</v>
      </c>
      <c r="I15" s="25" t="s">
        <v>5</v>
      </c>
      <c r="J15" s="25" t="s">
        <v>5</v>
      </c>
      <c r="K15" s="25">
        <v>6</v>
      </c>
      <c r="L15" s="25" t="s">
        <v>5</v>
      </c>
      <c r="M15" s="25">
        <v>4</v>
      </c>
      <c r="N15" s="25" t="s">
        <v>5</v>
      </c>
      <c r="O15" s="25">
        <v>5</v>
      </c>
      <c r="P15" s="25" t="s">
        <v>5</v>
      </c>
      <c r="Q15" s="26" t="e">
        <f t="shared" si="3"/>
        <v>#VALUE!</v>
      </c>
    </row>
    <row r="16" spans="1:17" s="24" customFormat="1" ht="24.95" customHeight="1">
      <c r="A16" s="33" t="s">
        <v>22</v>
      </c>
      <c r="B16" s="12" t="s">
        <v>23</v>
      </c>
      <c r="C16" s="25">
        <v>5</v>
      </c>
      <c r="D16" s="25">
        <f t="shared" si="0"/>
        <v>50</v>
      </c>
      <c r="E16" s="25">
        <v>5</v>
      </c>
      <c r="F16" s="25">
        <f t="shared" si="4"/>
        <v>55.555555555555557</v>
      </c>
      <c r="G16" s="35">
        <v>5</v>
      </c>
      <c r="H16" s="25">
        <f>G16/9*100</f>
        <v>55.555555555555557</v>
      </c>
      <c r="I16" s="36">
        <v>3</v>
      </c>
      <c r="J16" s="25">
        <f t="shared" si="1"/>
        <v>50</v>
      </c>
      <c r="K16" s="25">
        <v>6</v>
      </c>
      <c r="L16" s="25" t="s">
        <v>5</v>
      </c>
      <c r="M16" s="25">
        <v>4</v>
      </c>
      <c r="N16" s="25" t="s">
        <v>5</v>
      </c>
      <c r="O16" s="25">
        <v>3</v>
      </c>
      <c r="P16" s="25">
        <f t="shared" si="2"/>
        <v>60</v>
      </c>
      <c r="Q16" s="26" t="e">
        <f t="shared" si="3"/>
        <v>#VALUE!</v>
      </c>
    </row>
    <row r="17" spans="1:17" s="24" customFormat="1" ht="24.95" customHeight="1">
      <c r="A17" s="33" t="s">
        <v>24</v>
      </c>
      <c r="B17" s="34" t="s">
        <v>25</v>
      </c>
      <c r="C17" s="25">
        <v>3</v>
      </c>
      <c r="D17" s="25">
        <f t="shared" si="0"/>
        <v>30</v>
      </c>
      <c r="E17" s="25">
        <v>3</v>
      </c>
      <c r="F17" s="25">
        <f t="shared" si="4"/>
        <v>33.333333333333329</v>
      </c>
      <c r="G17" s="35">
        <v>3</v>
      </c>
      <c r="H17" s="25">
        <f>G17/9*100</f>
        <v>33.333333333333329</v>
      </c>
      <c r="I17" s="36">
        <v>3</v>
      </c>
      <c r="J17" s="25">
        <f t="shared" si="1"/>
        <v>50</v>
      </c>
      <c r="K17" s="30">
        <v>5</v>
      </c>
      <c r="L17" s="25" t="s">
        <v>5</v>
      </c>
      <c r="M17" s="25">
        <v>1</v>
      </c>
      <c r="N17" s="25">
        <f t="shared" si="6"/>
        <v>25</v>
      </c>
      <c r="O17" s="25">
        <v>2</v>
      </c>
      <c r="P17" s="25">
        <f t="shared" si="2"/>
        <v>40</v>
      </c>
      <c r="Q17" s="26" t="e">
        <f t="shared" si="3"/>
        <v>#VALUE!</v>
      </c>
    </row>
    <row r="18" spans="1:17" s="24" customFormat="1" ht="24.95" customHeight="1">
      <c r="A18" s="33" t="s">
        <v>26</v>
      </c>
      <c r="B18" s="34" t="s">
        <v>27</v>
      </c>
      <c r="C18" s="25">
        <v>3</v>
      </c>
      <c r="D18" s="25">
        <f t="shared" si="0"/>
        <v>30</v>
      </c>
      <c r="E18" s="25">
        <v>3</v>
      </c>
      <c r="F18" s="25">
        <f t="shared" si="4"/>
        <v>33.333333333333329</v>
      </c>
      <c r="G18" s="35">
        <v>5</v>
      </c>
      <c r="H18" s="25">
        <f>G18/9*100</f>
        <v>55.555555555555557</v>
      </c>
      <c r="I18" s="36">
        <v>2</v>
      </c>
      <c r="J18" s="25">
        <f t="shared" si="1"/>
        <v>33.333333333333329</v>
      </c>
      <c r="K18" s="25">
        <v>3</v>
      </c>
      <c r="L18" s="25">
        <f t="shared" si="5"/>
        <v>50</v>
      </c>
      <c r="M18" s="25">
        <v>3</v>
      </c>
      <c r="N18" s="25">
        <f t="shared" si="6"/>
        <v>75</v>
      </c>
      <c r="O18" s="25">
        <v>4</v>
      </c>
      <c r="P18" s="25">
        <f t="shared" si="2"/>
        <v>80</v>
      </c>
      <c r="Q18" s="26">
        <f t="shared" si="3"/>
        <v>51.031746031746032</v>
      </c>
    </row>
    <row r="19" spans="1:17" s="24" customFormat="1" ht="24.95" customHeight="1">
      <c r="A19" s="33" t="s">
        <v>28</v>
      </c>
      <c r="B19" s="34" t="s">
        <v>29</v>
      </c>
      <c r="C19" s="25">
        <v>6</v>
      </c>
      <c r="D19" s="25">
        <f t="shared" si="0"/>
        <v>60</v>
      </c>
      <c r="E19" s="25">
        <v>5</v>
      </c>
      <c r="F19" s="25">
        <f t="shared" si="4"/>
        <v>55.555555555555557</v>
      </c>
      <c r="G19" s="35">
        <v>5</v>
      </c>
      <c r="H19" s="25">
        <f>G19/9*100</f>
        <v>55.555555555555557</v>
      </c>
      <c r="I19" s="36">
        <v>3</v>
      </c>
      <c r="J19" s="25">
        <f t="shared" si="1"/>
        <v>50</v>
      </c>
      <c r="K19" s="25">
        <v>0</v>
      </c>
      <c r="L19" s="25">
        <f t="shared" si="5"/>
        <v>0</v>
      </c>
      <c r="M19" s="25">
        <v>2</v>
      </c>
      <c r="N19" s="25">
        <f t="shared" si="6"/>
        <v>50</v>
      </c>
      <c r="O19" s="25">
        <v>3</v>
      </c>
      <c r="P19" s="25">
        <f t="shared" si="2"/>
        <v>60</v>
      </c>
      <c r="Q19" s="26">
        <f t="shared" si="3"/>
        <v>47.301587301587297</v>
      </c>
    </row>
    <row r="20" spans="1:17" s="24" customFormat="1" ht="24.95" customHeight="1">
      <c r="A20" s="33" t="s">
        <v>30</v>
      </c>
      <c r="B20" s="34" t="s">
        <v>31</v>
      </c>
      <c r="C20" s="25">
        <v>8</v>
      </c>
      <c r="D20" s="25" t="s">
        <v>5</v>
      </c>
      <c r="E20" s="25" t="s">
        <v>5</v>
      </c>
      <c r="F20" s="25" t="s">
        <v>5</v>
      </c>
      <c r="G20" s="25" t="s">
        <v>5</v>
      </c>
      <c r="H20" s="25" t="s">
        <v>5</v>
      </c>
      <c r="I20" s="25" t="s">
        <v>5</v>
      </c>
      <c r="J20" s="25" t="s">
        <v>5</v>
      </c>
      <c r="K20" s="25" t="s">
        <v>5</v>
      </c>
      <c r="L20" s="25" t="s">
        <v>5</v>
      </c>
      <c r="M20" s="25" t="s">
        <v>5</v>
      </c>
      <c r="N20" s="25" t="s">
        <v>5</v>
      </c>
      <c r="O20" s="25">
        <v>4</v>
      </c>
      <c r="P20" s="25">
        <f t="shared" si="2"/>
        <v>80</v>
      </c>
      <c r="Q20" s="26" t="e">
        <f t="shared" si="3"/>
        <v>#VALUE!</v>
      </c>
    </row>
    <row r="21" spans="1:17" s="24" customFormat="1" ht="24.95" customHeight="1">
      <c r="A21" s="33" t="s">
        <v>32</v>
      </c>
      <c r="B21" s="34" t="s">
        <v>33</v>
      </c>
      <c r="C21" s="25">
        <v>7</v>
      </c>
      <c r="D21" s="25">
        <f t="shared" si="0"/>
        <v>70</v>
      </c>
      <c r="E21" s="25">
        <v>7</v>
      </c>
      <c r="F21" s="25" t="s">
        <v>5</v>
      </c>
      <c r="G21" s="25" t="s">
        <v>5</v>
      </c>
      <c r="H21" s="25" t="s">
        <v>5</v>
      </c>
      <c r="I21" s="25" t="s">
        <v>5</v>
      </c>
      <c r="J21" s="25" t="s">
        <v>5</v>
      </c>
      <c r="K21" s="25" t="s">
        <v>5</v>
      </c>
      <c r="L21" s="25" t="s">
        <v>5</v>
      </c>
      <c r="M21" s="25" t="s">
        <v>5</v>
      </c>
      <c r="N21" s="25" t="s">
        <v>5</v>
      </c>
      <c r="O21" s="25">
        <v>4</v>
      </c>
      <c r="P21" s="25">
        <f t="shared" si="2"/>
        <v>80</v>
      </c>
      <c r="Q21" s="26" t="e">
        <f t="shared" si="3"/>
        <v>#VALUE!</v>
      </c>
    </row>
    <row r="22" spans="1:17" s="24" customFormat="1" ht="24.95" customHeight="1">
      <c r="A22" s="33" t="s">
        <v>34</v>
      </c>
      <c r="B22" s="34" t="s">
        <v>35</v>
      </c>
      <c r="C22" s="25">
        <v>7</v>
      </c>
      <c r="D22" s="25">
        <f t="shared" si="0"/>
        <v>70</v>
      </c>
      <c r="E22" s="25">
        <v>8</v>
      </c>
      <c r="F22" s="25" t="s">
        <v>5</v>
      </c>
      <c r="G22" s="25" t="s">
        <v>5</v>
      </c>
      <c r="H22" s="25" t="s">
        <v>5</v>
      </c>
      <c r="I22" s="36">
        <v>4</v>
      </c>
      <c r="J22" s="25">
        <f t="shared" si="1"/>
        <v>66.666666666666657</v>
      </c>
      <c r="K22" s="25">
        <v>6</v>
      </c>
      <c r="L22" s="25" t="s">
        <v>5</v>
      </c>
      <c r="M22" s="25" t="s">
        <v>5</v>
      </c>
      <c r="N22" s="25" t="s">
        <v>5</v>
      </c>
      <c r="O22" s="25">
        <v>4</v>
      </c>
      <c r="P22" s="25">
        <f t="shared" si="2"/>
        <v>80</v>
      </c>
      <c r="Q22" s="26" t="e">
        <f t="shared" si="3"/>
        <v>#VALUE!</v>
      </c>
    </row>
    <row r="23" spans="1:17" s="24" customFormat="1" ht="24.95" customHeight="1">
      <c r="A23" s="37" t="s">
        <v>36</v>
      </c>
      <c r="B23" s="38" t="s">
        <v>37</v>
      </c>
      <c r="C23" s="27">
        <v>0</v>
      </c>
      <c r="D23" s="27">
        <f t="shared" si="0"/>
        <v>0</v>
      </c>
      <c r="E23" s="27">
        <v>0</v>
      </c>
      <c r="F23" s="27">
        <f t="shared" si="4"/>
        <v>0</v>
      </c>
      <c r="G23" s="39">
        <v>0</v>
      </c>
      <c r="H23" s="27">
        <f>G23/9*100</f>
        <v>0</v>
      </c>
      <c r="I23" s="40">
        <v>0</v>
      </c>
      <c r="J23" s="27">
        <f t="shared" si="1"/>
        <v>0</v>
      </c>
      <c r="K23" s="27">
        <v>0</v>
      </c>
      <c r="L23" s="27">
        <f t="shared" si="5"/>
        <v>0</v>
      </c>
      <c r="M23" s="27">
        <v>0</v>
      </c>
      <c r="N23" s="27">
        <f t="shared" si="6"/>
        <v>0</v>
      </c>
      <c r="O23" s="27">
        <v>0</v>
      </c>
      <c r="P23" s="27">
        <f t="shared" si="2"/>
        <v>0</v>
      </c>
      <c r="Q23" s="26">
        <f t="shared" si="3"/>
        <v>0</v>
      </c>
    </row>
    <row r="24" spans="1:17" s="24" customFormat="1" ht="24.95" customHeight="1">
      <c r="A24" s="33" t="s">
        <v>38</v>
      </c>
      <c r="B24" s="34" t="s">
        <v>39</v>
      </c>
      <c r="C24" s="25">
        <v>3</v>
      </c>
      <c r="D24" s="25">
        <f t="shared" si="0"/>
        <v>30</v>
      </c>
      <c r="E24" s="25">
        <v>6</v>
      </c>
      <c r="F24" s="25">
        <f t="shared" si="4"/>
        <v>66.666666666666657</v>
      </c>
      <c r="G24" s="35">
        <v>5</v>
      </c>
      <c r="H24" s="25">
        <f>G24/9*100</f>
        <v>55.555555555555557</v>
      </c>
      <c r="I24" s="36">
        <v>3</v>
      </c>
      <c r="J24" s="25">
        <f t="shared" si="1"/>
        <v>50</v>
      </c>
      <c r="K24" s="25">
        <v>5</v>
      </c>
      <c r="L24" s="25" t="s">
        <v>5</v>
      </c>
      <c r="M24" s="25" t="s">
        <v>5</v>
      </c>
      <c r="N24" s="25" t="s">
        <v>5</v>
      </c>
      <c r="O24" s="25">
        <v>3</v>
      </c>
      <c r="P24" s="25">
        <f t="shared" si="2"/>
        <v>60</v>
      </c>
      <c r="Q24" s="26" t="e">
        <f t="shared" si="3"/>
        <v>#VALUE!</v>
      </c>
    </row>
    <row r="25" spans="1:17" s="24" customFormat="1" ht="24.95" customHeight="1">
      <c r="A25" s="33" t="s">
        <v>40</v>
      </c>
      <c r="B25" s="34" t="s">
        <v>41</v>
      </c>
      <c r="C25" s="25">
        <v>4</v>
      </c>
      <c r="D25" s="25">
        <f t="shared" si="0"/>
        <v>40</v>
      </c>
      <c r="E25" s="25">
        <v>6</v>
      </c>
      <c r="F25" s="25">
        <f t="shared" si="4"/>
        <v>66.666666666666657</v>
      </c>
      <c r="G25" s="35">
        <v>7</v>
      </c>
      <c r="H25" s="25" t="s">
        <v>5</v>
      </c>
      <c r="I25" s="25" t="s">
        <v>5</v>
      </c>
      <c r="J25" s="25" t="s">
        <v>5</v>
      </c>
      <c r="K25" s="25" t="s">
        <v>5</v>
      </c>
      <c r="L25" s="25" t="s">
        <v>5</v>
      </c>
      <c r="M25" s="25" t="s">
        <v>5</v>
      </c>
      <c r="N25" s="25" t="s">
        <v>5</v>
      </c>
      <c r="O25" s="25" t="s">
        <v>5</v>
      </c>
      <c r="P25" s="25" t="s">
        <v>5</v>
      </c>
      <c r="Q25" s="26" t="e">
        <f t="shared" si="3"/>
        <v>#VALUE!</v>
      </c>
    </row>
    <row r="26" spans="1:17" s="24" customFormat="1" ht="24.95" customHeight="1">
      <c r="A26" s="33" t="s">
        <v>42</v>
      </c>
      <c r="B26" s="34" t="s">
        <v>43</v>
      </c>
      <c r="C26" s="25">
        <v>9</v>
      </c>
      <c r="D26" s="25" t="s">
        <v>5</v>
      </c>
      <c r="E26" s="25" t="s">
        <v>5</v>
      </c>
      <c r="F26" s="25" t="s">
        <v>5</v>
      </c>
      <c r="G26" s="35">
        <v>8</v>
      </c>
      <c r="H26" s="25" t="s">
        <v>5</v>
      </c>
      <c r="I26" s="25" t="s">
        <v>5</v>
      </c>
      <c r="J26" s="25" t="s">
        <v>5</v>
      </c>
      <c r="K26" s="25" t="s">
        <v>5</v>
      </c>
      <c r="L26" s="25" t="s">
        <v>5</v>
      </c>
      <c r="M26" s="25" t="s">
        <v>5</v>
      </c>
      <c r="N26" s="25" t="s">
        <v>5</v>
      </c>
      <c r="O26" s="25" t="s">
        <v>5</v>
      </c>
      <c r="P26" s="25" t="s">
        <v>5</v>
      </c>
      <c r="Q26" s="26" t="e">
        <f t="shared" si="3"/>
        <v>#VALUE!</v>
      </c>
    </row>
    <row r="27" spans="1:17" s="24" customFormat="1" ht="24.95" customHeight="1">
      <c r="A27" s="33" t="s">
        <v>44</v>
      </c>
      <c r="B27" s="34" t="s">
        <v>45</v>
      </c>
      <c r="C27" s="25">
        <v>3</v>
      </c>
      <c r="D27" s="25">
        <f t="shared" si="0"/>
        <v>30</v>
      </c>
      <c r="E27" s="25">
        <v>3</v>
      </c>
      <c r="F27" s="25">
        <f t="shared" si="4"/>
        <v>33.333333333333329</v>
      </c>
      <c r="G27" s="35">
        <v>3</v>
      </c>
      <c r="H27" s="25">
        <f>G27/9*100</f>
        <v>33.333333333333329</v>
      </c>
      <c r="I27" s="36">
        <v>3</v>
      </c>
      <c r="J27" s="25">
        <f t="shared" si="1"/>
        <v>50</v>
      </c>
      <c r="K27" s="25">
        <v>2</v>
      </c>
      <c r="L27" s="25">
        <f t="shared" si="5"/>
        <v>33.333333333333329</v>
      </c>
      <c r="M27" s="25">
        <v>4</v>
      </c>
      <c r="N27" s="25" t="s">
        <v>5</v>
      </c>
      <c r="O27" s="25" t="s">
        <v>5</v>
      </c>
      <c r="P27" s="25" t="s">
        <v>5</v>
      </c>
      <c r="Q27" s="26" t="e">
        <f t="shared" si="3"/>
        <v>#VALUE!</v>
      </c>
    </row>
    <row r="28" spans="1:17" s="24" customFormat="1" ht="24.95" customHeight="1" thickBot="1">
      <c r="A28" s="33" t="s">
        <v>46</v>
      </c>
      <c r="B28" s="34" t="s">
        <v>47</v>
      </c>
      <c r="C28" s="28">
        <v>0</v>
      </c>
      <c r="D28" s="25">
        <f t="shared" si="0"/>
        <v>0</v>
      </c>
      <c r="E28" s="25">
        <v>0</v>
      </c>
      <c r="F28" s="25">
        <f t="shared" si="4"/>
        <v>0</v>
      </c>
      <c r="G28" s="35">
        <v>0</v>
      </c>
      <c r="H28" s="25">
        <f>G28/9*100</f>
        <v>0</v>
      </c>
      <c r="I28" s="35">
        <v>0</v>
      </c>
      <c r="J28" s="25">
        <f t="shared" si="1"/>
        <v>0</v>
      </c>
      <c r="K28" s="25">
        <v>0</v>
      </c>
      <c r="L28" s="25">
        <f t="shared" si="5"/>
        <v>0</v>
      </c>
      <c r="M28" s="25">
        <v>0</v>
      </c>
      <c r="N28" s="25">
        <f>M28/4*100</f>
        <v>0</v>
      </c>
      <c r="O28" s="25">
        <v>0</v>
      </c>
      <c r="P28" s="25">
        <f>O28/3*100</f>
        <v>0</v>
      </c>
      <c r="Q28" s="26">
        <f t="shared" si="3"/>
        <v>0</v>
      </c>
    </row>
    <row r="29" spans="1:17" s="24" customFormat="1" ht="24.95" customHeight="1">
      <c r="A29" s="33" t="s">
        <v>48</v>
      </c>
      <c r="B29" s="34" t="s">
        <v>49</v>
      </c>
      <c r="C29" s="29">
        <v>1</v>
      </c>
      <c r="D29" s="25">
        <v>10</v>
      </c>
      <c r="E29" s="25">
        <v>0</v>
      </c>
      <c r="F29" s="25">
        <f t="shared" si="4"/>
        <v>0</v>
      </c>
      <c r="G29" s="35">
        <v>1</v>
      </c>
      <c r="H29" s="25">
        <f>G29/9*100</f>
        <v>11.111111111111111</v>
      </c>
      <c r="I29" s="35">
        <v>2</v>
      </c>
      <c r="J29" s="25">
        <f t="shared" si="1"/>
        <v>33.333333333333329</v>
      </c>
      <c r="K29" s="25">
        <v>2</v>
      </c>
      <c r="L29" s="25">
        <f t="shared" si="5"/>
        <v>33.333333333333329</v>
      </c>
      <c r="M29" s="25">
        <v>1</v>
      </c>
      <c r="N29" s="25">
        <f>M29/4*100</f>
        <v>25</v>
      </c>
      <c r="O29" s="25">
        <v>0</v>
      </c>
      <c r="P29" s="25">
        <f>O29/3*100</f>
        <v>0</v>
      </c>
      <c r="Q29" s="26">
        <f t="shared" si="3"/>
        <v>16.111111111111111</v>
      </c>
    </row>
    <row r="30" spans="1:17" s="24" customFormat="1" ht="24.95" customHeight="1">
      <c r="A30" s="33" t="s">
        <v>50</v>
      </c>
      <c r="B30" s="34" t="s">
        <v>51</v>
      </c>
      <c r="C30" s="25">
        <v>6</v>
      </c>
      <c r="D30" s="25">
        <f t="shared" si="0"/>
        <v>60</v>
      </c>
      <c r="E30" s="25">
        <v>6</v>
      </c>
      <c r="F30" s="25">
        <f t="shared" si="4"/>
        <v>66.666666666666657</v>
      </c>
      <c r="G30" s="35">
        <v>6</v>
      </c>
      <c r="H30" s="25">
        <f>G30/9*100</f>
        <v>66.666666666666657</v>
      </c>
      <c r="I30" s="35">
        <v>4</v>
      </c>
      <c r="J30" s="25">
        <f t="shared" si="1"/>
        <v>66.666666666666657</v>
      </c>
      <c r="K30" s="25">
        <v>6</v>
      </c>
      <c r="L30" s="25" t="s">
        <v>5</v>
      </c>
      <c r="M30" s="25" t="s">
        <v>5</v>
      </c>
      <c r="N30" s="25" t="s">
        <v>5</v>
      </c>
      <c r="O30" s="25" t="s">
        <v>5</v>
      </c>
      <c r="P30" s="25" t="s">
        <v>5</v>
      </c>
      <c r="Q30" s="26" t="e">
        <f t="shared" si="3"/>
        <v>#VALUE!</v>
      </c>
    </row>
    <row r="31" spans="1:17" s="24" customFormat="1" ht="24.95" customHeight="1">
      <c r="A31" s="33" t="s">
        <v>52</v>
      </c>
      <c r="B31" s="34" t="s">
        <v>53</v>
      </c>
      <c r="C31" s="25">
        <v>4</v>
      </c>
      <c r="D31" s="25">
        <f t="shared" si="0"/>
        <v>40</v>
      </c>
      <c r="E31" s="25">
        <v>7</v>
      </c>
      <c r="F31" s="25" t="s">
        <v>5</v>
      </c>
      <c r="G31" s="25" t="s">
        <v>5</v>
      </c>
      <c r="H31" s="25" t="s">
        <v>5</v>
      </c>
      <c r="I31" s="25" t="s">
        <v>5</v>
      </c>
      <c r="J31" s="25" t="s">
        <v>5</v>
      </c>
      <c r="K31" s="25">
        <v>4</v>
      </c>
      <c r="L31" s="25">
        <f t="shared" si="5"/>
        <v>66.666666666666657</v>
      </c>
      <c r="M31" s="25">
        <v>4</v>
      </c>
      <c r="N31" s="25" t="s">
        <v>5</v>
      </c>
      <c r="O31" s="25" t="s">
        <v>5</v>
      </c>
      <c r="P31" s="25" t="s">
        <v>5</v>
      </c>
      <c r="Q31" s="26" t="e">
        <f t="shared" si="3"/>
        <v>#VALUE!</v>
      </c>
    </row>
    <row r="32" spans="1:17" s="24" customFormat="1" ht="24.95" customHeight="1">
      <c r="A32" s="33" t="s">
        <v>54</v>
      </c>
      <c r="B32" s="34" t="s">
        <v>55</v>
      </c>
      <c r="C32" s="25">
        <v>8</v>
      </c>
      <c r="D32" s="25" t="s">
        <v>5</v>
      </c>
      <c r="E32" s="25" t="s">
        <v>5</v>
      </c>
      <c r="F32" s="25" t="s">
        <v>5</v>
      </c>
      <c r="G32" s="25" t="s">
        <v>5</v>
      </c>
      <c r="H32" s="25" t="s">
        <v>5</v>
      </c>
      <c r="I32" s="35">
        <v>4</v>
      </c>
      <c r="J32" s="25">
        <f t="shared" si="1"/>
        <v>66.666666666666657</v>
      </c>
      <c r="K32" s="25">
        <v>4</v>
      </c>
      <c r="L32" s="25">
        <f t="shared" si="5"/>
        <v>66.666666666666657</v>
      </c>
      <c r="M32" s="25">
        <v>4</v>
      </c>
      <c r="N32" s="25" t="s">
        <v>5</v>
      </c>
      <c r="O32" s="25" t="s">
        <v>5</v>
      </c>
      <c r="P32" s="25" t="s">
        <v>5</v>
      </c>
      <c r="Q32" s="26" t="e">
        <f t="shared" si="3"/>
        <v>#VALUE!</v>
      </c>
    </row>
    <row r="33" spans="1:17" s="24" customFormat="1" ht="24.95" customHeight="1">
      <c r="A33" s="33" t="s">
        <v>56</v>
      </c>
      <c r="B33" s="34" t="s">
        <v>57</v>
      </c>
      <c r="C33" s="25">
        <v>6</v>
      </c>
      <c r="D33" s="25">
        <f t="shared" si="0"/>
        <v>60</v>
      </c>
      <c r="E33" s="25">
        <v>7</v>
      </c>
      <c r="F33" s="25" t="s">
        <v>5</v>
      </c>
      <c r="G33" s="25" t="s">
        <v>5</v>
      </c>
      <c r="H33" s="25" t="s">
        <v>5</v>
      </c>
      <c r="I33" s="35">
        <v>5</v>
      </c>
      <c r="J33" s="25" t="s">
        <v>5</v>
      </c>
      <c r="K33" s="25" t="s">
        <v>5</v>
      </c>
      <c r="L33" s="25" t="s">
        <v>5</v>
      </c>
      <c r="M33" s="25">
        <v>4</v>
      </c>
      <c r="N33" s="25" t="s">
        <v>5</v>
      </c>
      <c r="O33" s="25" t="s">
        <v>5</v>
      </c>
      <c r="P33" s="25" t="s">
        <v>5</v>
      </c>
      <c r="Q33" s="26" t="e">
        <f t="shared" si="3"/>
        <v>#VALUE!</v>
      </c>
    </row>
    <row r="34" spans="1:17" s="24" customFormat="1" ht="24.95" customHeight="1">
      <c r="A34" s="33" t="s">
        <v>58</v>
      </c>
      <c r="B34" s="34" t="s">
        <v>59</v>
      </c>
      <c r="C34" s="30">
        <v>9</v>
      </c>
      <c r="D34" s="25" t="s">
        <v>5</v>
      </c>
      <c r="E34" s="30">
        <v>6</v>
      </c>
      <c r="F34" s="25">
        <f t="shared" si="4"/>
        <v>66.666666666666657</v>
      </c>
      <c r="G34" s="41">
        <v>6</v>
      </c>
      <c r="H34" s="25">
        <f>G34/9*100</f>
        <v>66.666666666666657</v>
      </c>
      <c r="I34" s="35">
        <v>5</v>
      </c>
      <c r="J34" s="25" t="s">
        <v>5</v>
      </c>
      <c r="K34" s="30">
        <v>4</v>
      </c>
      <c r="L34" s="25">
        <f t="shared" si="5"/>
        <v>66.666666666666657</v>
      </c>
      <c r="M34" s="25">
        <v>4</v>
      </c>
      <c r="N34" s="25" t="s">
        <v>5</v>
      </c>
      <c r="O34" s="25" t="s">
        <v>5</v>
      </c>
      <c r="P34" s="25" t="s">
        <v>5</v>
      </c>
      <c r="Q34" s="26" t="e">
        <f t="shared" si="3"/>
        <v>#VALUE!</v>
      </c>
    </row>
    <row r="35" spans="1:17" s="24" customFormat="1" ht="24.95" customHeight="1">
      <c r="A35" s="33" t="s">
        <v>60</v>
      </c>
      <c r="B35" s="34" t="s">
        <v>61</v>
      </c>
      <c r="C35" s="25">
        <v>8</v>
      </c>
      <c r="D35" s="25" t="s">
        <v>5</v>
      </c>
      <c r="E35" s="25">
        <v>8</v>
      </c>
      <c r="F35" s="25" t="s">
        <v>5</v>
      </c>
      <c r="G35" s="25" t="s">
        <v>5</v>
      </c>
      <c r="H35" s="25" t="s">
        <v>5</v>
      </c>
      <c r="I35" s="25" t="s">
        <v>5</v>
      </c>
      <c r="J35" s="25" t="s">
        <v>5</v>
      </c>
      <c r="K35" s="25">
        <v>4</v>
      </c>
      <c r="L35" s="25">
        <f t="shared" si="5"/>
        <v>66.666666666666657</v>
      </c>
      <c r="M35" s="25">
        <v>4</v>
      </c>
      <c r="N35" s="25" t="s">
        <v>5</v>
      </c>
      <c r="O35" s="25" t="s">
        <v>5</v>
      </c>
      <c r="P35" s="25" t="s">
        <v>5</v>
      </c>
      <c r="Q35" s="26" t="e">
        <f t="shared" si="3"/>
        <v>#VALUE!</v>
      </c>
    </row>
    <row r="36" spans="1:17" s="24" customFormat="1" ht="24.95" customHeight="1">
      <c r="A36" s="33" t="s">
        <v>62</v>
      </c>
      <c r="B36" s="34" t="s">
        <v>63</v>
      </c>
      <c r="C36" s="25">
        <v>7</v>
      </c>
      <c r="D36" s="25">
        <f t="shared" si="0"/>
        <v>70</v>
      </c>
      <c r="E36" s="25">
        <v>6</v>
      </c>
      <c r="F36" s="25">
        <f t="shared" si="4"/>
        <v>66.666666666666657</v>
      </c>
      <c r="G36" s="35">
        <v>7</v>
      </c>
      <c r="H36" s="25" t="s">
        <v>5</v>
      </c>
      <c r="I36" s="35">
        <v>3</v>
      </c>
      <c r="J36" s="25">
        <f t="shared" si="1"/>
        <v>50</v>
      </c>
      <c r="K36" s="25">
        <v>4</v>
      </c>
      <c r="L36" s="25">
        <f t="shared" si="5"/>
        <v>66.666666666666657</v>
      </c>
      <c r="M36" s="25">
        <v>3</v>
      </c>
      <c r="N36" s="25">
        <f>M36/4*100</f>
        <v>75</v>
      </c>
      <c r="O36" s="25">
        <v>3</v>
      </c>
      <c r="P36" s="25" t="s">
        <v>5</v>
      </c>
      <c r="Q36" s="26" t="e">
        <f t="shared" si="3"/>
        <v>#VALUE!</v>
      </c>
    </row>
    <row r="37" spans="1:17" s="24" customFormat="1" ht="24.95" customHeight="1">
      <c r="A37" s="33" t="s">
        <v>64</v>
      </c>
      <c r="B37" s="34" t="s">
        <v>65</v>
      </c>
      <c r="C37" s="25">
        <v>7</v>
      </c>
      <c r="D37" s="25">
        <f t="shared" si="0"/>
        <v>70</v>
      </c>
      <c r="E37" s="25">
        <v>6</v>
      </c>
      <c r="F37" s="25">
        <f t="shared" si="4"/>
        <v>66.666666666666657</v>
      </c>
      <c r="G37" s="35">
        <v>6</v>
      </c>
      <c r="H37" s="25">
        <f>G37/9*100</f>
        <v>66.666666666666657</v>
      </c>
      <c r="I37" s="35">
        <v>4</v>
      </c>
      <c r="J37" s="25">
        <f t="shared" si="1"/>
        <v>66.666666666666657</v>
      </c>
      <c r="K37" s="25">
        <v>4</v>
      </c>
      <c r="L37" s="25">
        <f t="shared" si="5"/>
        <v>66.666666666666657</v>
      </c>
      <c r="M37" s="25">
        <v>4</v>
      </c>
      <c r="N37" s="25" t="s">
        <v>5</v>
      </c>
      <c r="O37" s="25" t="s">
        <v>5</v>
      </c>
      <c r="P37" s="25" t="s">
        <v>5</v>
      </c>
      <c r="Q37" s="26" t="e">
        <f t="shared" si="3"/>
        <v>#VALUE!</v>
      </c>
    </row>
    <row r="38" spans="1:17" s="24" customFormat="1" ht="24.95" customHeight="1">
      <c r="A38" s="33" t="s">
        <v>66</v>
      </c>
      <c r="B38" s="34" t="s">
        <v>67</v>
      </c>
      <c r="C38" s="25">
        <v>8</v>
      </c>
      <c r="D38" s="25" t="s">
        <v>5</v>
      </c>
      <c r="E38" s="25" t="s">
        <v>5</v>
      </c>
      <c r="F38" s="25" t="s">
        <v>5</v>
      </c>
      <c r="G38" s="25" t="s">
        <v>5</v>
      </c>
      <c r="H38" s="25" t="s">
        <v>5</v>
      </c>
      <c r="I38" s="25" t="s">
        <v>5</v>
      </c>
      <c r="J38" s="25" t="s">
        <v>5</v>
      </c>
      <c r="K38" s="25" t="s">
        <v>5</v>
      </c>
      <c r="L38" s="25" t="s">
        <v>5</v>
      </c>
      <c r="M38" s="25" t="s">
        <v>5</v>
      </c>
      <c r="N38" s="25" t="s">
        <v>5</v>
      </c>
      <c r="O38" s="25" t="s">
        <v>5</v>
      </c>
      <c r="P38" s="25" t="s">
        <v>5</v>
      </c>
      <c r="Q38" s="26" t="e">
        <f t="shared" si="3"/>
        <v>#VALUE!</v>
      </c>
    </row>
    <row r="39" spans="1:17" s="24" customFormat="1" ht="24.95" customHeight="1">
      <c r="A39" s="33" t="s">
        <v>68</v>
      </c>
      <c r="B39" s="34" t="s">
        <v>69</v>
      </c>
      <c r="C39" s="25">
        <v>9</v>
      </c>
      <c r="D39" s="25" t="s">
        <v>5</v>
      </c>
      <c r="E39" s="25" t="s">
        <v>5</v>
      </c>
      <c r="F39" s="25" t="s">
        <v>5</v>
      </c>
      <c r="G39" s="25" t="s">
        <v>5</v>
      </c>
      <c r="H39" s="25" t="s">
        <v>5</v>
      </c>
      <c r="I39" s="25" t="s">
        <v>5</v>
      </c>
      <c r="J39" s="25" t="s">
        <v>5</v>
      </c>
      <c r="K39" s="25">
        <v>4</v>
      </c>
      <c r="L39" s="25">
        <f t="shared" si="5"/>
        <v>66.666666666666657</v>
      </c>
      <c r="M39" s="25">
        <v>4</v>
      </c>
      <c r="N39" s="25" t="s">
        <v>5</v>
      </c>
      <c r="O39" s="25" t="s">
        <v>5</v>
      </c>
      <c r="P39" s="25" t="s">
        <v>5</v>
      </c>
      <c r="Q39" s="26" t="e">
        <f t="shared" si="3"/>
        <v>#VALUE!</v>
      </c>
    </row>
    <row r="40" spans="1:17" s="24" customFormat="1" ht="24.95" customHeight="1">
      <c r="A40" s="33" t="s">
        <v>70</v>
      </c>
      <c r="B40" s="34" t="s">
        <v>71</v>
      </c>
      <c r="C40" s="25">
        <v>4</v>
      </c>
      <c r="D40" s="25">
        <f t="shared" si="0"/>
        <v>40</v>
      </c>
      <c r="E40" s="25">
        <v>7</v>
      </c>
      <c r="F40" s="25" t="s">
        <v>5</v>
      </c>
      <c r="G40" s="25" t="s">
        <v>5</v>
      </c>
      <c r="H40" s="25" t="s">
        <v>5</v>
      </c>
      <c r="I40" s="25" t="s">
        <v>5</v>
      </c>
      <c r="J40" s="25" t="s">
        <v>5</v>
      </c>
      <c r="K40" s="25">
        <v>3</v>
      </c>
      <c r="L40" s="25">
        <f t="shared" si="5"/>
        <v>50</v>
      </c>
      <c r="M40" s="25">
        <v>4</v>
      </c>
      <c r="N40" s="25" t="s">
        <v>5</v>
      </c>
      <c r="O40" s="25" t="s">
        <v>5</v>
      </c>
      <c r="P40" s="25" t="s">
        <v>5</v>
      </c>
      <c r="Q40" s="26" t="e">
        <f t="shared" si="3"/>
        <v>#VALUE!</v>
      </c>
    </row>
    <row r="41" spans="1:17" s="24" customFormat="1" ht="24.95" customHeight="1">
      <c r="A41" s="33" t="s">
        <v>72</v>
      </c>
      <c r="B41" s="34" t="s">
        <v>73</v>
      </c>
      <c r="C41" s="25">
        <v>0</v>
      </c>
      <c r="D41" s="25">
        <f t="shared" si="0"/>
        <v>0</v>
      </c>
      <c r="E41" s="25">
        <v>0</v>
      </c>
      <c r="F41" s="25">
        <f t="shared" si="4"/>
        <v>0</v>
      </c>
      <c r="G41" s="35">
        <v>0</v>
      </c>
      <c r="H41" s="25">
        <f>G41/9*100</f>
        <v>0</v>
      </c>
      <c r="I41" s="35">
        <v>0</v>
      </c>
      <c r="J41" s="25">
        <f t="shared" si="1"/>
        <v>0</v>
      </c>
      <c r="K41" s="25">
        <v>0</v>
      </c>
      <c r="L41" s="25">
        <f t="shared" si="5"/>
        <v>0</v>
      </c>
      <c r="M41" s="25">
        <v>0</v>
      </c>
      <c r="N41" s="25">
        <f>M41/4*100</f>
        <v>0</v>
      </c>
      <c r="O41" s="25">
        <v>0</v>
      </c>
      <c r="P41" s="25">
        <f>O41/3*100</f>
        <v>0</v>
      </c>
      <c r="Q41" s="26">
        <f t="shared" si="3"/>
        <v>0</v>
      </c>
    </row>
    <row r="42" spans="1:17" s="24" customFormat="1" ht="24.95" customHeight="1">
      <c r="A42" s="33" t="s">
        <v>74</v>
      </c>
      <c r="B42" s="34" t="s">
        <v>75</v>
      </c>
      <c r="C42" s="25">
        <v>8</v>
      </c>
      <c r="D42" s="25" t="s">
        <v>5</v>
      </c>
      <c r="E42" s="25" t="s">
        <v>5</v>
      </c>
      <c r="F42" s="25" t="s">
        <v>5</v>
      </c>
      <c r="G42" s="35">
        <v>6</v>
      </c>
      <c r="H42" s="25">
        <f>G42/9*100</f>
        <v>66.666666666666657</v>
      </c>
      <c r="I42" s="35">
        <v>4</v>
      </c>
      <c r="J42" s="25">
        <f t="shared" si="1"/>
        <v>66.666666666666657</v>
      </c>
      <c r="K42" s="25">
        <v>4</v>
      </c>
      <c r="L42" s="25">
        <f t="shared" si="5"/>
        <v>66.666666666666657</v>
      </c>
      <c r="M42" s="25">
        <v>4</v>
      </c>
      <c r="N42" s="25" t="s">
        <v>5</v>
      </c>
      <c r="O42" s="25">
        <v>2</v>
      </c>
      <c r="P42" s="25">
        <f>O42/3*100</f>
        <v>66.666666666666657</v>
      </c>
      <c r="Q42" s="26" t="e">
        <f t="shared" si="3"/>
        <v>#VALUE!</v>
      </c>
    </row>
    <row r="43" spans="1:17" s="24" customFormat="1" ht="24.95" customHeight="1">
      <c r="A43" s="33" t="s">
        <v>76</v>
      </c>
      <c r="B43" s="34" t="s">
        <v>77</v>
      </c>
      <c r="C43" s="25">
        <v>8</v>
      </c>
      <c r="D43" s="25" t="s">
        <v>5</v>
      </c>
      <c r="E43" s="25" t="s">
        <v>5</v>
      </c>
      <c r="F43" s="25" t="s">
        <v>5</v>
      </c>
      <c r="G43" s="35">
        <v>9</v>
      </c>
      <c r="H43" s="25" t="s">
        <v>5</v>
      </c>
      <c r="I43" s="25" t="s">
        <v>5</v>
      </c>
      <c r="J43" s="25" t="s">
        <v>5</v>
      </c>
      <c r="K43" s="25">
        <v>4</v>
      </c>
      <c r="L43" s="25">
        <f t="shared" si="5"/>
        <v>66.666666666666657</v>
      </c>
      <c r="M43" s="25">
        <v>4</v>
      </c>
      <c r="N43" s="25" t="s">
        <v>5</v>
      </c>
      <c r="O43" s="25">
        <v>3</v>
      </c>
      <c r="P43" s="25" t="s">
        <v>5</v>
      </c>
      <c r="Q43" s="26" t="e">
        <f t="shared" si="3"/>
        <v>#VALUE!</v>
      </c>
    </row>
    <row r="44" spans="1:17" s="24" customFormat="1" ht="24.95" customHeight="1">
      <c r="A44" s="33" t="s">
        <v>78</v>
      </c>
      <c r="B44" s="34" t="s">
        <v>79</v>
      </c>
      <c r="C44" s="25">
        <v>10</v>
      </c>
      <c r="D44" s="25" t="s">
        <v>5</v>
      </c>
      <c r="E44" s="25" t="s">
        <v>5</v>
      </c>
      <c r="F44" s="25" t="s">
        <v>5</v>
      </c>
      <c r="G44" s="35">
        <v>8</v>
      </c>
      <c r="H44" s="25" t="s">
        <v>5</v>
      </c>
      <c r="I44" s="25" t="s">
        <v>5</v>
      </c>
      <c r="J44" s="25" t="s">
        <v>5</v>
      </c>
      <c r="K44" s="25">
        <v>6</v>
      </c>
      <c r="L44" s="25" t="s">
        <v>5</v>
      </c>
      <c r="M44" s="25">
        <v>5</v>
      </c>
      <c r="N44" s="25" t="s">
        <v>5</v>
      </c>
      <c r="O44" s="25">
        <v>4</v>
      </c>
      <c r="P44" s="25" t="s">
        <v>5</v>
      </c>
      <c r="Q44" s="26" t="e">
        <f t="shared" si="3"/>
        <v>#VALUE!</v>
      </c>
    </row>
    <row r="45" spans="1:17" s="24" customFormat="1" ht="24.95" customHeight="1">
      <c r="A45" s="33" t="s">
        <v>80</v>
      </c>
      <c r="B45" s="34" t="s">
        <v>81</v>
      </c>
      <c r="C45" s="25">
        <v>6</v>
      </c>
      <c r="D45" s="25">
        <f t="shared" si="0"/>
        <v>60</v>
      </c>
      <c r="E45" s="25">
        <v>6</v>
      </c>
      <c r="F45" s="25">
        <f t="shared" si="4"/>
        <v>66.666666666666657</v>
      </c>
      <c r="G45" s="35">
        <v>7</v>
      </c>
      <c r="H45" s="25" t="s">
        <v>5</v>
      </c>
      <c r="I45" s="35">
        <v>4</v>
      </c>
      <c r="J45" s="25">
        <f t="shared" si="1"/>
        <v>66.666666666666657</v>
      </c>
      <c r="K45" s="25">
        <v>5</v>
      </c>
      <c r="L45" s="25" t="s">
        <v>5</v>
      </c>
      <c r="M45" s="25">
        <v>5</v>
      </c>
      <c r="N45" s="25" t="s">
        <v>5</v>
      </c>
      <c r="O45" s="25">
        <v>3</v>
      </c>
      <c r="P45" s="36">
        <f t="shared" ref="P45:P60" si="7">O45/4*100</f>
        <v>75</v>
      </c>
      <c r="Q45" s="26" t="e">
        <f t="shared" si="3"/>
        <v>#VALUE!</v>
      </c>
    </row>
    <row r="46" spans="1:17" s="24" customFormat="1" ht="24.95" customHeight="1">
      <c r="A46" s="33" t="s">
        <v>82</v>
      </c>
      <c r="B46" s="34" t="s">
        <v>83</v>
      </c>
      <c r="C46" s="25">
        <v>3</v>
      </c>
      <c r="D46" s="25">
        <f t="shared" si="0"/>
        <v>30</v>
      </c>
      <c r="E46" s="25">
        <v>0</v>
      </c>
      <c r="F46" s="25">
        <f t="shared" si="4"/>
        <v>0</v>
      </c>
      <c r="G46" s="35">
        <v>1</v>
      </c>
      <c r="H46" s="25">
        <f>G46/9*100</f>
        <v>11.111111111111111</v>
      </c>
      <c r="I46" s="35">
        <v>1</v>
      </c>
      <c r="J46" s="25">
        <f t="shared" si="1"/>
        <v>16.666666666666664</v>
      </c>
      <c r="K46" s="25">
        <v>0</v>
      </c>
      <c r="L46" s="25">
        <f t="shared" si="5"/>
        <v>0</v>
      </c>
      <c r="M46" s="25">
        <v>3</v>
      </c>
      <c r="N46" s="25">
        <f t="shared" ref="N46:N60" si="8">M46/5*100</f>
        <v>60</v>
      </c>
      <c r="O46" s="25">
        <v>2</v>
      </c>
      <c r="P46" s="36">
        <f t="shared" si="7"/>
        <v>50</v>
      </c>
      <c r="Q46" s="26">
        <f t="shared" si="3"/>
        <v>23.968253968253968</v>
      </c>
    </row>
    <row r="47" spans="1:17" s="24" customFormat="1" ht="24.95" customHeight="1">
      <c r="A47" s="33" t="s">
        <v>84</v>
      </c>
      <c r="B47" s="34" t="s">
        <v>85</v>
      </c>
      <c r="C47" s="25">
        <v>7</v>
      </c>
      <c r="D47" s="25">
        <f t="shared" si="0"/>
        <v>70</v>
      </c>
      <c r="E47" s="25">
        <v>5</v>
      </c>
      <c r="F47" s="25">
        <f t="shared" si="4"/>
        <v>55.555555555555557</v>
      </c>
      <c r="G47" s="35">
        <v>7</v>
      </c>
      <c r="H47" s="25" t="s">
        <v>5</v>
      </c>
      <c r="I47" s="35">
        <v>4</v>
      </c>
      <c r="J47" s="25">
        <f t="shared" si="1"/>
        <v>66.666666666666657</v>
      </c>
      <c r="K47" s="25">
        <v>3</v>
      </c>
      <c r="L47" s="25">
        <f t="shared" si="5"/>
        <v>50</v>
      </c>
      <c r="M47" s="25">
        <v>4</v>
      </c>
      <c r="N47" s="25">
        <f t="shared" si="8"/>
        <v>80</v>
      </c>
      <c r="O47" s="25">
        <v>3</v>
      </c>
      <c r="P47" s="36">
        <f t="shared" si="7"/>
        <v>75</v>
      </c>
      <c r="Q47" s="26" t="e">
        <f t="shared" si="3"/>
        <v>#VALUE!</v>
      </c>
    </row>
    <row r="48" spans="1:17" s="24" customFormat="1" ht="24.95" customHeight="1" thickBot="1">
      <c r="A48" s="33" t="s">
        <v>86</v>
      </c>
      <c r="B48" s="34" t="s">
        <v>87</v>
      </c>
      <c r="C48" s="28">
        <v>7</v>
      </c>
      <c r="D48" s="25">
        <f t="shared" si="0"/>
        <v>70</v>
      </c>
      <c r="E48" s="25">
        <v>7</v>
      </c>
      <c r="F48" s="25" t="s">
        <v>5</v>
      </c>
      <c r="G48" s="35">
        <v>7</v>
      </c>
      <c r="H48" s="25" t="s">
        <v>5</v>
      </c>
      <c r="I48" s="35">
        <v>6</v>
      </c>
      <c r="J48" s="25" t="s">
        <v>5</v>
      </c>
      <c r="K48" s="25" t="s">
        <v>5</v>
      </c>
      <c r="L48" s="25" t="s">
        <v>5</v>
      </c>
      <c r="M48" s="25" t="s">
        <v>5</v>
      </c>
      <c r="N48" s="25" t="s">
        <v>5</v>
      </c>
      <c r="O48" s="25">
        <v>3</v>
      </c>
      <c r="P48" s="36">
        <f t="shared" si="7"/>
        <v>75</v>
      </c>
      <c r="Q48" s="26" t="e">
        <f t="shared" si="3"/>
        <v>#VALUE!</v>
      </c>
    </row>
    <row r="49" spans="1:17" s="24" customFormat="1" ht="24.95" customHeight="1">
      <c r="A49" s="37" t="s">
        <v>88</v>
      </c>
      <c r="B49" s="38" t="s">
        <v>285</v>
      </c>
      <c r="C49" s="31">
        <v>0</v>
      </c>
      <c r="D49" s="27">
        <f t="shared" si="0"/>
        <v>0</v>
      </c>
      <c r="E49" s="27">
        <v>0</v>
      </c>
      <c r="F49" s="27">
        <f t="shared" si="4"/>
        <v>0</v>
      </c>
      <c r="G49" s="39">
        <v>0</v>
      </c>
      <c r="H49" s="27">
        <f>G49/9*100</f>
        <v>0</v>
      </c>
      <c r="I49" s="39">
        <v>0</v>
      </c>
      <c r="J49" s="27">
        <f t="shared" si="1"/>
        <v>0</v>
      </c>
      <c r="K49" s="27">
        <v>0</v>
      </c>
      <c r="L49" s="27">
        <f t="shared" si="5"/>
        <v>0</v>
      </c>
      <c r="M49" s="27">
        <v>0</v>
      </c>
      <c r="N49" s="27">
        <f t="shared" si="8"/>
        <v>0</v>
      </c>
      <c r="O49" s="27">
        <v>0</v>
      </c>
      <c r="P49" s="40">
        <f t="shared" si="7"/>
        <v>0</v>
      </c>
      <c r="Q49" s="26">
        <f t="shared" si="3"/>
        <v>0</v>
      </c>
    </row>
    <row r="50" spans="1:17" s="24" customFormat="1" ht="24.95" customHeight="1">
      <c r="A50" s="33" t="s">
        <v>89</v>
      </c>
      <c r="B50" s="34" t="s">
        <v>90</v>
      </c>
      <c r="C50" s="25">
        <v>5</v>
      </c>
      <c r="D50" s="25">
        <f t="shared" si="0"/>
        <v>50</v>
      </c>
      <c r="E50" s="25">
        <v>5</v>
      </c>
      <c r="F50" s="25">
        <f t="shared" si="4"/>
        <v>55.555555555555557</v>
      </c>
      <c r="G50" s="35">
        <v>5</v>
      </c>
      <c r="H50" s="25">
        <f>G50/9*100</f>
        <v>55.555555555555557</v>
      </c>
      <c r="I50" s="35">
        <v>4</v>
      </c>
      <c r="J50" s="25">
        <f t="shared" si="1"/>
        <v>66.666666666666657</v>
      </c>
      <c r="K50" s="25">
        <v>2</v>
      </c>
      <c r="L50" s="25">
        <f t="shared" si="5"/>
        <v>33.333333333333329</v>
      </c>
      <c r="M50" s="25">
        <v>3</v>
      </c>
      <c r="N50" s="25">
        <f t="shared" si="8"/>
        <v>60</v>
      </c>
      <c r="O50" s="25">
        <v>2</v>
      </c>
      <c r="P50" s="36">
        <f t="shared" si="7"/>
        <v>50</v>
      </c>
      <c r="Q50" s="26">
        <f t="shared" si="3"/>
        <v>53.015873015873012</v>
      </c>
    </row>
    <row r="51" spans="1:17" s="24" customFormat="1" ht="24.95" customHeight="1">
      <c r="A51" s="33" t="s">
        <v>91</v>
      </c>
      <c r="B51" s="34" t="s">
        <v>92</v>
      </c>
      <c r="C51" s="25">
        <v>5</v>
      </c>
      <c r="D51" s="25">
        <f t="shared" si="0"/>
        <v>50</v>
      </c>
      <c r="E51" s="25">
        <v>5</v>
      </c>
      <c r="F51" s="25">
        <f t="shared" si="4"/>
        <v>55.555555555555557</v>
      </c>
      <c r="G51" s="35">
        <v>7</v>
      </c>
      <c r="H51" s="25" t="s">
        <v>5</v>
      </c>
      <c r="I51" s="25" t="s">
        <v>5</v>
      </c>
      <c r="J51" s="25" t="s">
        <v>5</v>
      </c>
      <c r="K51" s="25" t="s">
        <v>5</v>
      </c>
      <c r="L51" s="25" t="s">
        <v>5</v>
      </c>
      <c r="M51" s="25">
        <v>4</v>
      </c>
      <c r="N51" s="25">
        <f t="shared" si="8"/>
        <v>80</v>
      </c>
      <c r="O51" s="25">
        <v>4</v>
      </c>
      <c r="P51" s="25" t="s">
        <v>5</v>
      </c>
      <c r="Q51" s="26" t="e">
        <f t="shared" si="3"/>
        <v>#VALUE!</v>
      </c>
    </row>
    <row r="52" spans="1:17" s="24" customFormat="1" ht="24.95" customHeight="1">
      <c r="A52" s="33" t="s">
        <v>93</v>
      </c>
      <c r="B52" s="34" t="s">
        <v>94</v>
      </c>
      <c r="C52" s="25">
        <v>9</v>
      </c>
      <c r="D52" s="25" t="s">
        <v>5</v>
      </c>
      <c r="E52" s="25" t="s">
        <v>5</v>
      </c>
      <c r="F52" s="25" t="s">
        <v>5</v>
      </c>
      <c r="G52" s="25" t="s">
        <v>5</v>
      </c>
      <c r="H52" s="25" t="s">
        <v>5</v>
      </c>
      <c r="I52" s="25" t="s">
        <v>5</v>
      </c>
      <c r="J52" s="25" t="s">
        <v>5</v>
      </c>
      <c r="K52" s="25">
        <v>4</v>
      </c>
      <c r="L52" s="25">
        <f t="shared" si="5"/>
        <v>66.666666666666657</v>
      </c>
      <c r="M52" s="25">
        <v>4</v>
      </c>
      <c r="N52" s="25">
        <f t="shared" si="8"/>
        <v>80</v>
      </c>
      <c r="O52" s="25">
        <v>4</v>
      </c>
      <c r="P52" s="25" t="s">
        <v>5</v>
      </c>
      <c r="Q52" s="26" t="e">
        <f t="shared" si="3"/>
        <v>#VALUE!</v>
      </c>
    </row>
    <row r="53" spans="1:17" s="24" customFormat="1" ht="24.95" customHeight="1">
      <c r="A53" s="33" t="s">
        <v>95</v>
      </c>
      <c r="B53" s="34" t="s">
        <v>96</v>
      </c>
      <c r="C53" s="25">
        <v>8</v>
      </c>
      <c r="D53" s="25" t="s">
        <v>5</v>
      </c>
      <c r="E53" s="25" t="s">
        <v>5</v>
      </c>
      <c r="F53" s="25" t="s">
        <v>5</v>
      </c>
      <c r="G53" s="25" t="s">
        <v>5</v>
      </c>
      <c r="H53" s="25" t="s">
        <v>5</v>
      </c>
      <c r="I53" s="25" t="s">
        <v>5</v>
      </c>
      <c r="J53" s="25" t="s">
        <v>5</v>
      </c>
      <c r="K53" s="25">
        <v>3</v>
      </c>
      <c r="L53" s="25">
        <f t="shared" si="5"/>
        <v>50</v>
      </c>
      <c r="M53" s="25">
        <v>4</v>
      </c>
      <c r="N53" s="25">
        <f t="shared" si="8"/>
        <v>80</v>
      </c>
      <c r="O53" s="25">
        <v>4</v>
      </c>
      <c r="P53" s="25" t="s">
        <v>5</v>
      </c>
      <c r="Q53" s="26" t="e">
        <f t="shared" si="3"/>
        <v>#VALUE!</v>
      </c>
    </row>
    <row r="54" spans="1:17" s="24" customFormat="1" ht="24.95" customHeight="1">
      <c r="A54" s="33" t="s">
        <v>97</v>
      </c>
      <c r="B54" s="34" t="s">
        <v>98</v>
      </c>
      <c r="C54" s="25">
        <v>7</v>
      </c>
      <c r="D54" s="25">
        <f t="shared" si="0"/>
        <v>70</v>
      </c>
      <c r="E54" s="25">
        <v>8</v>
      </c>
      <c r="F54" s="25" t="s">
        <v>5</v>
      </c>
      <c r="G54" s="25" t="s">
        <v>5</v>
      </c>
      <c r="H54" s="25" t="s">
        <v>5</v>
      </c>
      <c r="I54" s="25" t="s">
        <v>5</v>
      </c>
      <c r="J54" s="25" t="s">
        <v>5</v>
      </c>
      <c r="K54" s="25">
        <v>3</v>
      </c>
      <c r="L54" s="25">
        <f t="shared" si="5"/>
        <v>50</v>
      </c>
      <c r="M54" s="25">
        <v>5</v>
      </c>
      <c r="N54" s="25" t="s">
        <v>5</v>
      </c>
      <c r="O54" s="25" t="s">
        <v>5</v>
      </c>
      <c r="P54" s="25" t="s">
        <v>5</v>
      </c>
      <c r="Q54" s="26" t="e">
        <f t="shared" si="3"/>
        <v>#VALUE!</v>
      </c>
    </row>
    <row r="55" spans="1:17" s="24" customFormat="1" ht="24.95" customHeight="1">
      <c r="A55" s="33" t="s">
        <v>99</v>
      </c>
      <c r="B55" s="34" t="s">
        <v>100</v>
      </c>
      <c r="C55" s="25">
        <v>4</v>
      </c>
      <c r="D55" s="25">
        <f t="shared" si="0"/>
        <v>40</v>
      </c>
      <c r="E55" s="25">
        <v>6</v>
      </c>
      <c r="F55" s="25">
        <f t="shared" si="4"/>
        <v>66.666666666666657</v>
      </c>
      <c r="G55" s="35">
        <v>7</v>
      </c>
      <c r="H55" s="25" t="s">
        <v>5</v>
      </c>
      <c r="I55" s="35">
        <v>4</v>
      </c>
      <c r="J55" s="25">
        <f t="shared" si="1"/>
        <v>66.666666666666657</v>
      </c>
      <c r="K55" s="25">
        <v>3</v>
      </c>
      <c r="L55" s="25">
        <f t="shared" si="5"/>
        <v>50</v>
      </c>
      <c r="M55" s="25">
        <v>5</v>
      </c>
      <c r="N55" s="25" t="s">
        <v>5</v>
      </c>
      <c r="O55" s="25" t="s">
        <v>5</v>
      </c>
      <c r="P55" s="25" t="s">
        <v>5</v>
      </c>
      <c r="Q55" s="26" t="e">
        <f t="shared" si="3"/>
        <v>#VALUE!</v>
      </c>
    </row>
    <row r="56" spans="1:17" s="24" customFormat="1" ht="24.95" customHeight="1">
      <c r="A56" s="33" t="s">
        <v>101</v>
      </c>
      <c r="B56" s="34" t="s">
        <v>102</v>
      </c>
      <c r="C56" s="25">
        <v>3</v>
      </c>
      <c r="D56" s="25">
        <f t="shared" si="0"/>
        <v>30</v>
      </c>
      <c r="E56" s="25">
        <v>5</v>
      </c>
      <c r="F56" s="25">
        <f t="shared" si="4"/>
        <v>55.555555555555557</v>
      </c>
      <c r="G56" s="35">
        <v>6</v>
      </c>
      <c r="H56" s="25">
        <f>G56/9*100</f>
        <v>66.666666666666657</v>
      </c>
      <c r="I56" s="35">
        <v>3</v>
      </c>
      <c r="J56" s="25">
        <f t="shared" si="1"/>
        <v>50</v>
      </c>
      <c r="K56" s="25">
        <v>4</v>
      </c>
      <c r="L56" s="25">
        <f t="shared" si="5"/>
        <v>66.666666666666657</v>
      </c>
      <c r="M56" s="25">
        <v>3</v>
      </c>
      <c r="N56" s="25">
        <f t="shared" si="8"/>
        <v>60</v>
      </c>
      <c r="O56" s="25">
        <v>4</v>
      </c>
      <c r="P56" s="25" t="s">
        <v>5</v>
      </c>
      <c r="Q56" s="26" t="e">
        <f t="shared" si="3"/>
        <v>#VALUE!</v>
      </c>
    </row>
    <row r="57" spans="1:17" s="24" customFormat="1" ht="24.95" customHeight="1">
      <c r="A57" s="37" t="s">
        <v>103</v>
      </c>
      <c r="B57" s="38" t="s">
        <v>286</v>
      </c>
      <c r="C57" s="27">
        <v>0</v>
      </c>
      <c r="D57" s="27">
        <f t="shared" si="0"/>
        <v>0</v>
      </c>
      <c r="E57" s="27">
        <v>0</v>
      </c>
      <c r="F57" s="27">
        <f t="shared" si="4"/>
        <v>0</v>
      </c>
      <c r="G57" s="39">
        <v>0</v>
      </c>
      <c r="H57" s="27">
        <f>G57/9*100</f>
        <v>0</v>
      </c>
      <c r="I57" s="39">
        <v>0</v>
      </c>
      <c r="J57" s="27">
        <f t="shared" si="1"/>
        <v>0</v>
      </c>
      <c r="K57" s="27">
        <v>0</v>
      </c>
      <c r="L57" s="27">
        <f t="shared" si="5"/>
        <v>0</v>
      </c>
      <c r="M57" s="27">
        <v>0</v>
      </c>
      <c r="N57" s="27">
        <f t="shared" si="8"/>
        <v>0</v>
      </c>
      <c r="O57" s="27">
        <v>0</v>
      </c>
      <c r="P57" s="40">
        <f t="shared" si="7"/>
        <v>0</v>
      </c>
      <c r="Q57" s="26">
        <f t="shared" si="3"/>
        <v>0</v>
      </c>
    </row>
    <row r="58" spans="1:17" s="24" customFormat="1" ht="24.95" customHeight="1">
      <c r="A58" s="33" t="s">
        <v>104</v>
      </c>
      <c r="B58" s="34" t="s">
        <v>105</v>
      </c>
      <c r="C58" s="25">
        <v>9</v>
      </c>
      <c r="D58" s="25" t="s">
        <v>5</v>
      </c>
      <c r="E58" s="25" t="s">
        <v>5</v>
      </c>
      <c r="F58" s="25" t="s">
        <v>5</v>
      </c>
      <c r="G58" s="25" t="s">
        <v>5</v>
      </c>
      <c r="H58" s="25" t="s">
        <v>5</v>
      </c>
      <c r="I58" s="25" t="s">
        <v>5</v>
      </c>
      <c r="J58" s="25" t="s">
        <v>5</v>
      </c>
      <c r="K58" s="25">
        <v>2</v>
      </c>
      <c r="L58" s="25">
        <f t="shared" si="5"/>
        <v>33.333333333333329</v>
      </c>
      <c r="M58" s="25">
        <v>5</v>
      </c>
      <c r="N58" s="25" t="s">
        <v>5</v>
      </c>
      <c r="O58" s="25">
        <v>3</v>
      </c>
      <c r="P58" s="36">
        <f t="shared" si="7"/>
        <v>75</v>
      </c>
      <c r="Q58" s="26" t="e">
        <f t="shared" si="3"/>
        <v>#VALUE!</v>
      </c>
    </row>
    <row r="59" spans="1:17" s="24" customFormat="1" ht="24.95" customHeight="1">
      <c r="A59" s="33" t="s">
        <v>106</v>
      </c>
      <c r="B59" s="34" t="s">
        <v>107</v>
      </c>
      <c r="C59" s="25">
        <v>3</v>
      </c>
      <c r="D59" s="25">
        <f t="shared" si="0"/>
        <v>30</v>
      </c>
      <c r="E59" s="25">
        <v>4</v>
      </c>
      <c r="F59" s="25">
        <f t="shared" si="4"/>
        <v>44.444444444444443</v>
      </c>
      <c r="G59" s="35">
        <v>5</v>
      </c>
      <c r="H59" s="25">
        <f>G59/9*100</f>
        <v>55.555555555555557</v>
      </c>
      <c r="I59" s="35">
        <v>2</v>
      </c>
      <c r="J59" s="25">
        <f t="shared" si="1"/>
        <v>33.333333333333329</v>
      </c>
      <c r="K59" s="25">
        <v>2</v>
      </c>
      <c r="L59" s="25">
        <f t="shared" si="5"/>
        <v>33.333333333333329</v>
      </c>
      <c r="M59" s="25">
        <v>3</v>
      </c>
      <c r="N59" s="25">
        <f t="shared" si="8"/>
        <v>60</v>
      </c>
      <c r="O59" s="25">
        <v>3</v>
      </c>
      <c r="P59" s="36">
        <f t="shared" si="7"/>
        <v>75</v>
      </c>
      <c r="Q59" s="26">
        <f t="shared" si="3"/>
        <v>47.380952380952372</v>
      </c>
    </row>
    <row r="60" spans="1:17" s="24" customFormat="1" ht="24.95" customHeight="1">
      <c r="A60" s="33" t="s">
        <v>108</v>
      </c>
      <c r="B60" s="34" t="s">
        <v>109</v>
      </c>
      <c r="C60" s="25">
        <v>6</v>
      </c>
      <c r="D60" s="25">
        <f t="shared" si="0"/>
        <v>60</v>
      </c>
      <c r="E60" s="25">
        <v>7</v>
      </c>
      <c r="F60" s="25" t="s">
        <v>5</v>
      </c>
      <c r="G60" s="35">
        <v>7</v>
      </c>
      <c r="H60" s="25" t="s">
        <v>5</v>
      </c>
      <c r="I60" s="35">
        <v>4</v>
      </c>
      <c r="J60" s="25">
        <f t="shared" si="1"/>
        <v>66.666666666666657</v>
      </c>
      <c r="K60" s="25">
        <v>5</v>
      </c>
      <c r="L60" s="25" t="s">
        <v>5</v>
      </c>
      <c r="M60" s="25">
        <v>4</v>
      </c>
      <c r="N60" s="25">
        <f t="shared" si="8"/>
        <v>80</v>
      </c>
      <c r="O60" s="25">
        <v>3</v>
      </c>
      <c r="P60" s="36">
        <f t="shared" si="7"/>
        <v>75</v>
      </c>
      <c r="Q60" s="26" t="e">
        <f t="shared" si="3"/>
        <v>#VALUE!</v>
      </c>
    </row>
    <row r="61" spans="1:17" s="24" customFormat="1" ht="24.95" customHeight="1">
      <c r="A61" s="33" t="s">
        <v>110</v>
      </c>
      <c r="B61" s="34" t="s">
        <v>111</v>
      </c>
      <c r="C61" s="25">
        <v>9</v>
      </c>
      <c r="D61" s="25" t="s">
        <v>5</v>
      </c>
      <c r="E61" s="25">
        <v>9</v>
      </c>
      <c r="F61" s="25" t="s">
        <v>5</v>
      </c>
      <c r="G61" s="35">
        <v>9</v>
      </c>
      <c r="H61" s="25" t="s">
        <v>5</v>
      </c>
      <c r="I61" s="35">
        <v>6</v>
      </c>
      <c r="J61" s="25" t="s">
        <v>5</v>
      </c>
      <c r="K61" s="25" t="s">
        <v>5</v>
      </c>
      <c r="L61" s="25" t="s">
        <v>5</v>
      </c>
      <c r="M61" s="25" t="s">
        <v>5</v>
      </c>
      <c r="N61" s="25" t="s">
        <v>5</v>
      </c>
      <c r="O61" s="25" t="s">
        <v>5</v>
      </c>
      <c r="P61" s="25" t="s">
        <v>5</v>
      </c>
      <c r="Q61" s="26" t="e">
        <f t="shared" si="3"/>
        <v>#VALUE!</v>
      </c>
    </row>
    <row r="62" spans="1:17" s="24" customFormat="1" ht="24.95" customHeight="1">
      <c r="A62" s="37" t="s">
        <v>112</v>
      </c>
      <c r="B62" s="38" t="s">
        <v>113</v>
      </c>
      <c r="C62" s="27">
        <v>0</v>
      </c>
      <c r="D62" s="27">
        <f t="shared" si="0"/>
        <v>0</v>
      </c>
      <c r="E62" s="27">
        <v>0</v>
      </c>
      <c r="F62" s="27">
        <f t="shared" si="4"/>
        <v>0</v>
      </c>
      <c r="G62" s="39">
        <v>0</v>
      </c>
      <c r="H62" s="27">
        <f>G62/9*100</f>
        <v>0</v>
      </c>
      <c r="I62" s="39">
        <v>0</v>
      </c>
      <c r="J62" s="27">
        <f t="shared" si="1"/>
        <v>0</v>
      </c>
      <c r="K62" s="27">
        <v>0</v>
      </c>
      <c r="L62" s="27">
        <f t="shared" si="5"/>
        <v>0</v>
      </c>
      <c r="M62" s="27">
        <v>0</v>
      </c>
      <c r="N62" s="27">
        <f t="shared" ref="N62:N79" si="9">M62/5*100</f>
        <v>0</v>
      </c>
      <c r="O62" s="27">
        <v>0</v>
      </c>
      <c r="P62" s="27">
        <f t="shared" ref="P62:P79" si="10">O62/3*100</f>
        <v>0</v>
      </c>
      <c r="Q62" s="26">
        <f t="shared" si="3"/>
        <v>0</v>
      </c>
    </row>
    <row r="63" spans="1:17" s="24" customFormat="1" ht="24.95" customHeight="1">
      <c r="A63" s="33" t="s">
        <v>114</v>
      </c>
      <c r="B63" s="34" t="s">
        <v>115</v>
      </c>
      <c r="C63" s="25">
        <v>3</v>
      </c>
      <c r="D63" s="25">
        <f t="shared" si="0"/>
        <v>30</v>
      </c>
      <c r="E63" s="25">
        <v>5</v>
      </c>
      <c r="F63" s="25">
        <f t="shared" si="4"/>
        <v>55.555555555555557</v>
      </c>
      <c r="G63" s="35">
        <v>6</v>
      </c>
      <c r="H63" s="25">
        <f>G63/9*100</f>
        <v>66.666666666666657</v>
      </c>
      <c r="I63" s="35">
        <v>3</v>
      </c>
      <c r="J63" s="25">
        <f t="shared" si="1"/>
        <v>50</v>
      </c>
      <c r="K63" s="25">
        <v>1</v>
      </c>
      <c r="L63" s="25">
        <f t="shared" si="5"/>
        <v>16.666666666666664</v>
      </c>
      <c r="M63" s="25">
        <v>5</v>
      </c>
      <c r="N63" s="25" t="s">
        <v>5</v>
      </c>
      <c r="O63" s="25" t="s">
        <v>5</v>
      </c>
      <c r="P63" s="25" t="s">
        <v>5</v>
      </c>
      <c r="Q63" s="26" t="e">
        <f t="shared" si="3"/>
        <v>#VALUE!</v>
      </c>
    </row>
    <row r="64" spans="1:17" s="24" customFormat="1" ht="24.95" customHeight="1">
      <c r="A64" s="33" t="s">
        <v>116</v>
      </c>
      <c r="B64" s="34" t="s">
        <v>117</v>
      </c>
      <c r="C64" s="25">
        <v>2</v>
      </c>
      <c r="D64" s="25">
        <f t="shared" si="0"/>
        <v>20</v>
      </c>
      <c r="E64" s="25">
        <v>2</v>
      </c>
      <c r="F64" s="25">
        <f t="shared" si="4"/>
        <v>22.222222222222221</v>
      </c>
      <c r="G64" s="35">
        <v>2</v>
      </c>
      <c r="H64" s="25">
        <f>G64/9*100</f>
        <v>22.222222222222221</v>
      </c>
      <c r="I64" s="35">
        <v>2</v>
      </c>
      <c r="J64" s="25">
        <f t="shared" si="1"/>
        <v>33.333333333333329</v>
      </c>
      <c r="K64" s="25">
        <v>0</v>
      </c>
      <c r="L64" s="25">
        <f t="shared" si="5"/>
        <v>0</v>
      </c>
      <c r="M64" s="25">
        <v>0</v>
      </c>
      <c r="N64" s="25">
        <f t="shared" si="9"/>
        <v>0</v>
      </c>
      <c r="O64" s="25">
        <v>0</v>
      </c>
      <c r="P64" s="25">
        <f t="shared" si="10"/>
        <v>0</v>
      </c>
      <c r="Q64" s="26">
        <f t="shared" si="3"/>
        <v>13.968253968253967</v>
      </c>
    </row>
    <row r="65" spans="1:20" s="24" customFormat="1" ht="24.95" customHeight="1">
      <c r="A65" s="33" t="s">
        <v>118</v>
      </c>
      <c r="B65" s="34" t="s">
        <v>119</v>
      </c>
      <c r="C65" s="25">
        <v>7</v>
      </c>
      <c r="D65" s="25">
        <f t="shared" si="0"/>
        <v>70</v>
      </c>
      <c r="E65" s="25">
        <v>8</v>
      </c>
      <c r="F65" s="25" t="s">
        <v>5</v>
      </c>
      <c r="G65" s="25" t="s">
        <v>5</v>
      </c>
      <c r="H65" s="25" t="s">
        <v>5</v>
      </c>
      <c r="I65" s="25" t="s">
        <v>5</v>
      </c>
      <c r="J65" s="25" t="s">
        <v>5</v>
      </c>
      <c r="K65" s="25">
        <v>4</v>
      </c>
      <c r="L65" s="25">
        <f t="shared" si="5"/>
        <v>66.666666666666657</v>
      </c>
      <c r="M65" s="25">
        <v>5</v>
      </c>
      <c r="N65" s="25" t="s">
        <v>5</v>
      </c>
      <c r="O65" s="25" t="s">
        <v>5</v>
      </c>
      <c r="P65" s="25" t="s">
        <v>5</v>
      </c>
      <c r="Q65" s="26" t="e">
        <f t="shared" si="3"/>
        <v>#VALUE!</v>
      </c>
    </row>
    <row r="66" spans="1:20" s="24" customFormat="1" ht="24.95" customHeight="1">
      <c r="A66" s="33" t="s">
        <v>120</v>
      </c>
      <c r="B66" s="34" t="s">
        <v>121</v>
      </c>
      <c r="C66" s="25">
        <v>7</v>
      </c>
      <c r="D66" s="25">
        <f t="shared" si="0"/>
        <v>70</v>
      </c>
      <c r="E66" s="25">
        <v>8</v>
      </c>
      <c r="F66" s="25" t="s">
        <v>5</v>
      </c>
      <c r="G66" s="25" t="s">
        <v>5</v>
      </c>
      <c r="H66" s="25" t="s">
        <v>5</v>
      </c>
      <c r="I66" s="35">
        <v>4</v>
      </c>
      <c r="J66" s="25">
        <f t="shared" si="1"/>
        <v>66.666666666666657</v>
      </c>
      <c r="K66" s="25">
        <v>3</v>
      </c>
      <c r="L66" s="25">
        <f t="shared" si="5"/>
        <v>50</v>
      </c>
      <c r="M66" s="25">
        <v>4</v>
      </c>
      <c r="N66" s="25">
        <f t="shared" si="9"/>
        <v>80</v>
      </c>
      <c r="O66" s="25">
        <v>3</v>
      </c>
      <c r="P66" s="25" t="s">
        <v>5</v>
      </c>
      <c r="Q66" s="26" t="e">
        <f t="shared" si="3"/>
        <v>#VALUE!</v>
      </c>
    </row>
    <row r="67" spans="1:20" s="24" customFormat="1" ht="24.95" customHeight="1">
      <c r="A67" s="37" t="s">
        <v>122</v>
      </c>
      <c r="B67" s="42" t="s">
        <v>123</v>
      </c>
      <c r="C67" s="27">
        <v>0</v>
      </c>
      <c r="D67" s="27">
        <f t="shared" si="0"/>
        <v>0</v>
      </c>
      <c r="E67" s="27">
        <v>0</v>
      </c>
      <c r="F67" s="27">
        <f t="shared" si="4"/>
        <v>0</v>
      </c>
      <c r="G67" s="39">
        <v>0</v>
      </c>
      <c r="H67" s="27">
        <f>G67/9*100</f>
        <v>0</v>
      </c>
      <c r="I67" s="39">
        <v>0</v>
      </c>
      <c r="J67" s="27">
        <f t="shared" si="1"/>
        <v>0</v>
      </c>
      <c r="K67" s="27">
        <v>0</v>
      </c>
      <c r="L67" s="27">
        <f t="shared" si="5"/>
        <v>0</v>
      </c>
      <c r="M67" s="27">
        <v>0</v>
      </c>
      <c r="N67" s="27">
        <f t="shared" si="9"/>
        <v>0</v>
      </c>
      <c r="O67" s="27">
        <v>0</v>
      </c>
      <c r="P67" s="27">
        <f t="shared" si="10"/>
        <v>0</v>
      </c>
      <c r="Q67" s="26">
        <f t="shared" si="3"/>
        <v>0</v>
      </c>
    </row>
    <row r="68" spans="1:20" s="24" customFormat="1" ht="24.95" customHeight="1" thickBot="1">
      <c r="A68" s="33" t="s">
        <v>124</v>
      </c>
      <c r="B68" s="34" t="s">
        <v>125</v>
      </c>
      <c r="C68" s="28">
        <v>0</v>
      </c>
      <c r="D68" s="25">
        <f t="shared" si="0"/>
        <v>0</v>
      </c>
      <c r="E68" s="25">
        <v>0</v>
      </c>
      <c r="F68" s="25">
        <f t="shared" si="4"/>
        <v>0</v>
      </c>
      <c r="G68" s="35">
        <v>0</v>
      </c>
      <c r="H68" s="25">
        <f>G68/9*100</f>
        <v>0</v>
      </c>
      <c r="I68" s="35">
        <v>0</v>
      </c>
      <c r="J68" s="25">
        <f t="shared" si="1"/>
        <v>0</v>
      </c>
      <c r="K68" s="25">
        <v>0</v>
      </c>
      <c r="L68" s="25">
        <f t="shared" si="5"/>
        <v>0</v>
      </c>
      <c r="M68" s="25">
        <v>0</v>
      </c>
      <c r="N68" s="25">
        <f t="shared" si="9"/>
        <v>0</v>
      </c>
      <c r="O68" s="25">
        <v>0</v>
      </c>
      <c r="P68" s="25">
        <f t="shared" si="10"/>
        <v>0</v>
      </c>
      <c r="Q68" s="26">
        <f t="shared" si="3"/>
        <v>0</v>
      </c>
    </row>
    <row r="69" spans="1:20" s="24" customFormat="1" ht="24.95" customHeight="1">
      <c r="A69" s="33" t="s">
        <v>126</v>
      </c>
      <c r="B69" s="34" t="s">
        <v>127</v>
      </c>
      <c r="C69" s="32">
        <v>1</v>
      </c>
      <c r="D69" s="25">
        <f t="shared" si="0"/>
        <v>10</v>
      </c>
      <c r="E69" s="25">
        <v>2</v>
      </c>
      <c r="F69" s="25">
        <f t="shared" si="4"/>
        <v>22.222222222222221</v>
      </c>
      <c r="G69" s="35">
        <v>3</v>
      </c>
      <c r="H69" s="25">
        <f>G69/9*100</f>
        <v>33.333333333333329</v>
      </c>
      <c r="I69" s="35">
        <v>2</v>
      </c>
      <c r="J69" s="25">
        <f t="shared" si="1"/>
        <v>33.333333333333329</v>
      </c>
      <c r="K69" s="25">
        <v>3</v>
      </c>
      <c r="L69" s="25">
        <f t="shared" si="5"/>
        <v>50</v>
      </c>
      <c r="M69" s="25">
        <v>4</v>
      </c>
      <c r="N69" s="25">
        <f t="shared" si="9"/>
        <v>80</v>
      </c>
      <c r="O69" s="25">
        <v>1</v>
      </c>
      <c r="P69" s="25">
        <f t="shared" si="10"/>
        <v>33.333333333333329</v>
      </c>
      <c r="Q69" s="26">
        <f t="shared" si="3"/>
        <v>37.460317460317455</v>
      </c>
    </row>
    <row r="70" spans="1:20" s="24" customFormat="1" ht="24.95" customHeight="1">
      <c r="A70" s="33" t="s">
        <v>128</v>
      </c>
      <c r="B70" s="34" t="s">
        <v>129</v>
      </c>
      <c r="C70" s="25">
        <v>7</v>
      </c>
      <c r="D70" s="25">
        <f t="shared" si="0"/>
        <v>70</v>
      </c>
      <c r="E70" s="25">
        <v>6</v>
      </c>
      <c r="F70" s="25">
        <f t="shared" si="4"/>
        <v>66.666666666666657</v>
      </c>
      <c r="G70" s="35">
        <v>8</v>
      </c>
      <c r="H70" s="25" t="s">
        <v>5</v>
      </c>
      <c r="I70" s="25" t="s">
        <v>5</v>
      </c>
      <c r="J70" s="25" t="s">
        <v>5</v>
      </c>
      <c r="K70" s="25" t="s">
        <v>5</v>
      </c>
      <c r="L70" s="25" t="s">
        <v>5</v>
      </c>
      <c r="M70" s="25" t="s">
        <v>5</v>
      </c>
      <c r="N70" s="25" t="s">
        <v>5</v>
      </c>
      <c r="O70" s="25">
        <v>2</v>
      </c>
      <c r="P70" s="25">
        <f t="shared" si="10"/>
        <v>66.666666666666657</v>
      </c>
      <c r="Q70" s="26" t="e">
        <f t="shared" si="3"/>
        <v>#VALUE!</v>
      </c>
    </row>
    <row r="71" spans="1:20" s="24" customFormat="1" ht="24.95" customHeight="1">
      <c r="A71" s="33" t="s">
        <v>130</v>
      </c>
      <c r="B71" s="34" t="s">
        <v>131</v>
      </c>
      <c r="C71" s="25">
        <v>5</v>
      </c>
      <c r="D71" s="25">
        <f t="shared" si="0"/>
        <v>50</v>
      </c>
      <c r="E71" s="25">
        <v>7</v>
      </c>
      <c r="F71" s="25" t="s">
        <v>5</v>
      </c>
      <c r="G71" s="25" t="s">
        <v>5</v>
      </c>
      <c r="H71" s="25" t="s">
        <v>5</v>
      </c>
      <c r="I71" s="35">
        <v>4</v>
      </c>
      <c r="J71" s="25">
        <f t="shared" si="1"/>
        <v>66.666666666666657</v>
      </c>
      <c r="K71" s="25">
        <v>5</v>
      </c>
      <c r="L71" s="25" t="s">
        <v>5</v>
      </c>
      <c r="M71" s="25" t="s">
        <v>5</v>
      </c>
      <c r="N71" s="25" t="s">
        <v>5</v>
      </c>
      <c r="O71" s="25">
        <v>2</v>
      </c>
      <c r="P71" s="25">
        <f t="shared" si="10"/>
        <v>66.666666666666657</v>
      </c>
      <c r="Q71" s="26" t="e">
        <f t="shared" si="3"/>
        <v>#VALUE!</v>
      </c>
    </row>
    <row r="72" spans="1:20" s="24" customFormat="1" ht="24.95" customHeight="1">
      <c r="A72" s="33" t="s">
        <v>132</v>
      </c>
      <c r="B72" s="34" t="s">
        <v>133</v>
      </c>
      <c r="C72" s="25">
        <v>2</v>
      </c>
      <c r="D72" s="25">
        <f t="shared" si="0"/>
        <v>20</v>
      </c>
      <c r="E72" s="25">
        <v>3</v>
      </c>
      <c r="F72" s="25">
        <f t="shared" si="4"/>
        <v>33.333333333333329</v>
      </c>
      <c r="G72" s="35">
        <v>3</v>
      </c>
      <c r="H72" s="25">
        <f>G72/9*100</f>
        <v>33.333333333333329</v>
      </c>
      <c r="I72" s="35">
        <v>2</v>
      </c>
      <c r="J72" s="25">
        <f t="shared" si="1"/>
        <v>33.333333333333329</v>
      </c>
      <c r="K72" s="25">
        <v>1</v>
      </c>
      <c r="L72" s="25">
        <f t="shared" si="5"/>
        <v>16.666666666666664</v>
      </c>
      <c r="M72" s="25">
        <v>3</v>
      </c>
      <c r="N72" s="25">
        <f t="shared" si="9"/>
        <v>60</v>
      </c>
      <c r="O72" s="25">
        <v>2</v>
      </c>
      <c r="P72" s="25">
        <f t="shared" si="10"/>
        <v>66.666666666666657</v>
      </c>
      <c r="Q72" s="26">
        <f t="shared" si="3"/>
        <v>37.619047619047613</v>
      </c>
    </row>
    <row r="73" spans="1:20" s="24" customFormat="1" ht="24.95" customHeight="1">
      <c r="A73" s="33" t="s">
        <v>134</v>
      </c>
      <c r="B73" s="34" t="s">
        <v>135</v>
      </c>
      <c r="C73" s="25">
        <v>6</v>
      </c>
      <c r="D73" s="25">
        <f t="shared" si="0"/>
        <v>60</v>
      </c>
      <c r="E73" s="25">
        <v>4</v>
      </c>
      <c r="F73" s="25">
        <f t="shared" si="4"/>
        <v>44.444444444444443</v>
      </c>
      <c r="G73" s="35">
        <v>9</v>
      </c>
      <c r="H73" s="25" t="s">
        <v>5</v>
      </c>
      <c r="I73" s="25" t="s">
        <v>5</v>
      </c>
      <c r="J73" s="25" t="s">
        <v>5</v>
      </c>
      <c r="K73" s="25">
        <v>3</v>
      </c>
      <c r="L73" s="25">
        <f t="shared" si="5"/>
        <v>50</v>
      </c>
      <c r="M73" s="25">
        <v>5</v>
      </c>
      <c r="N73" s="25" t="s">
        <v>5</v>
      </c>
      <c r="O73" s="25">
        <v>2</v>
      </c>
      <c r="P73" s="25">
        <f t="shared" si="10"/>
        <v>66.666666666666657</v>
      </c>
      <c r="Q73" s="26" t="e">
        <f t="shared" si="3"/>
        <v>#VALUE!</v>
      </c>
    </row>
    <row r="74" spans="1:20" s="24" customFormat="1" ht="24.95" customHeight="1">
      <c r="A74" s="33" t="s">
        <v>136</v>
      </c>
      <c r="B74" s="34" t="s">
        <v>280</v>
      </c>
      <c r="C74" s="25">
        <v>3</v>
      </c>
      <c r="D74" s="25">
        <f t="shared" ref="D74:D79" si="11">C74/10*100</f>
        <v>30</v>
      </c>
      <c r="E74" s="25">
        <v>7</v>
      </c>
      <c r="F74" s="25" t="s">
        <v>5</v>
      </c>
      <c r="G74" s="35">
        <v>8</v>
      </c>
      <c r="H74" s="25" t="s">
        <v>5</v>
      </c>
      <c r="I74" s="25" t="s">
        <v>5</v>
      </c>
      <c r="J74" s="25" t="s">
        <v>5</v>
      </c>
      <c r="K74" s="25">
        <v>4</v>
      </c>
      <c r="L74" s="25">
        <f t="shared" ref="L74:L79" si="12">K74/6*100</f>
        <v>66.666666666666657</v>
      </c>
      <c r="M74" s="25">
        <v>5</v>
      </c>
      <c r="N74" s="25" t="s">
        <v>5</v>
      </c>
      <c r="O74" s="25">
        <v>1</v>
      </c>
      <c r="P74" s="25">
        <f t="shared" si="10"/>
        <v>33.333333333333329</v>
      </c>
      <c r="Q74" s="26" t="e">
        <f t="shared" ref="Q74:Q79" si="13">(D74+F74+H74+J74+L74+N74+P74)/7</f>
        <v>#VALUE!</v>
      </c>
    </row>
    <row r="75" spans="1:20" s="24" customFormat="1" ht="24.95" customHeight="1">
      <c r="A75" s="33" t="s">
        <v>137</v>
      </c>
      <c r="B75" s="34" t="s">
        <v>281</v>
      </c>
      <c r="C75" s="25">
        <v>3</v>
      </c>
      <c r="D75" s="25">
        <f t="shared" si="11"/>
        <v>30</v>
      </c>
      <c r="E75" s="25">
        <v>2</v>
      </c>
      <c r="F75" s="25">
        <f>E75/9*100</f>
        <v>22.222222222222221</v>
      </c>
      <c r="G75" s="35">
        <v>3</v>
      </c>
      <c r="H75" s="25">
        <f>G75/9*100</f>
        <v>33.333333333333329</v>
      </c>
      <c r="I75" s="35">
        <v>2</v>
      </c>
      <c r="J75" s="25">
        <f>I75/6*100</f>
        <v>33.333333333333329</v>
      </c>
      <c r="K75" s="25">
        <v>0</v>
      </c>
      <c r="L75" s="25">
        <f t="shared" si="12"/>
        <v>0</v>
      </c>
      <c r="M75" s="25">
        <v>0</v>
      </c>
      <c r="N75" s="25">
        <f t="shared" si="9"/>
        <v>0</v>
      </c>
      <c r="O75" s="25">
        <v>2</v>
      </c>
      <c r="P75" s="25">
        <f t="shared" si="10"/>
        <v>66.666666666666657</v>
      </c>
      <c r="Q75" s="26">
        <f t="shared" si="13"/>
        <v>26.507936507936506</v>
      </c>
    </row>
    <row r="76" spans="1:20" s="24" customFormat="1" ht="24.95" customHeight="1">
      <c r="A76" s="33" t="s">
        <v>282</v>
      </c>
      <c r="B76" s="34" t="s">
        <v>287</v>
      </c>
      <c r="C76" s="25">
        <v>5</v>
      </c>
      <c r="D76" s="25">
        <f t="shared" si="11"/>
        <v>50</v>
      </c>
      <c r="E76" s="25">
        <v>6</v>
      </c>
      <c r="F76" s="25">
        <f>E76/9*100</f>
        <v>66.666666666666657</v>
      </c>
      <c r="G76" s="35">
        <v>7</v>
      </c>
      <c r="H76" s="25" t="s">
        <v>5</v>
      </c>
      <c r="I76" s="25" t="s">
        <v>5</v>
      </c>
      <c r="J76" s="25" t="s">
        <v>5</v>
      </c>
      <c r="K76" s="25" t="s">
        <v>5</v>
      </c>
      <c r="L76" s="25" t="s">
        <v>5</v>
      </c>
      <c r="M76" s="25" t="s">
        <v>5</v>
      </c>
      <c r="N76" s="25" t="s">
        <v>5</v>
      </c>
      <c r="O76" s="25" t="s">
        <v>5</v>
      </c>
      <c r="P76" s="25" t="s">
        <v>5</v>
      </c>
      <c r="Q76" s="26" t="e">
        <f t="shared" si="13"/>
        <v>#VALUE!</v>
      </c>
    </row>
    <row r="77" spans="1:20" s="24" customFormat="1" ht="24.95" customHeight="1">
      <c r="A77" s="33" t="s">
        <v>283</v>
      </c>
      <c r="B77" s="34" t="s">
        <v>288</v>
      </c>
      <c r="C77" s="25">
        <v>9</v>
      </c>
      <c r="D77" s="25" t="s">
        <v>5</v>
      </c>
      <c r="E77" s="25" t="s">
        <v>5</v>
      </c>
      <c r="F77" s="25" t="s">
        <v>5</v>
      </c>
      <c r="G77" s="25" t="s">
        <v>5</v>
      </c>
      <c r="H77" s="25" t="s">
        <v>5</v>
      </c>
      <c r="I77" s="25" t="s">
        <v>5</v>
      </c>
      <c r="J77" s="25" t="s">
        <v>5</v>
      </c>
      <c r="K77" s="25" t="s">
        <v>5</v>
      </c>
      <c r="L77" s="25" t="s">
        <v>5</v>
      </c>
      <c r="M77" s="25" t="s">
        <v>5</v>
      </c>
      <c r="N77" s="25" t="s">
        <v>5</v>
      </c>
      <c r="O77" s="25" t="s">
        <v>5</v>
      </c>
      <c r="P77" s="25" t="s">
        <v>5</v>
      </c>
      <c r="Q77" s="26" t="e">
        <f t="shared" si="13"/>
        <v>#VALUE!</v>
      </c>
    </row>
    <row r="78" spans="1:20" s="24" customFormat="1" ht="24.95" customHeight="1">
      <c r="A78" s="33" t="s">
        <v>284</v>
      </c>
      <c r="B78" s="34" t="s">
        <v>102</v>
      </c>
      <c r="C78" s="25">
        <v>1</v>
      </c>
      <c r="D78" s="25">
        <f t="shared" si="11"/>
        <v>10</v>
      </c>
      <c r="E78" s="25">
        <v>3</v>
      </c>
      <c r="F78" s="25">
        <f>E78/9*100</f>
        <v>33.333333333333329</v>
      </c>
      <c r="G78" s="35">
        <v>5</v>
      </c>
      <c r="H78" s="25">
        <f>G78/9*100</f>
        <v>55.555555555555557</v>
      </c>
      <c r="I78" s="35">
        <v>1</v>
      </c>
      <c r="J78" s="25">
        <f>I78/6*100</f>
        <v>16.666666666666664</v>
      </c>
      <c r="K78" s="25">
        <v>4</v>
      </c>
      <c r="L78" s="25">
        <f t="shared" si="12"/>
        <v>66.666666666666657</v>
      </c>
      <c r="M78" s="25">
        <v>4</v>
      </c>
      <c r="N78" s="25">
        <f t="shared" si="9"/>
        <v>80</v>
      </c>
      <c r="O78" s="25">
        <v>3</v>
      </c>
      <c r="P78" s="25" t="s">
        <v>5</v>
      </c>
      <c r="Q78" s="26" t="e">
        <f t="shared" si="13"/>
        <v>#VALUE!</v>
      </c>
    </row>
    <row r="79" spans="1:20" s="24" customFormat="1" ht="24.95" customHeight="1">
      <c r="A79" s="33" t="s">
        <v>289</v>
      </c>
      <c r="B79" s="34" t="s">
        <v>290</v>
      </c>
      <c r="C79" s="25">
        <v>7</v>
      </c>
      <c r="D79" s="25">
        <f t="shared" si="11"/>
        <v>70</v>
      </c>
      <c r="E79" s="25">
        <v>4</v>
      </c>
      <c r="F79" s="25">
        <f>E79/9*100</f>
        <v>44.444444444444443</v>
      </c>
      <c r="G79" s="35">
        <v>6</v>
      </c>
      <c r="H79" s="25">
        <f>G79/9*100</f>
        <v>66.666666666666657</v>
      </c>
      <c r="I79" s="35">
        <v>4</v>
      </c>
      <c r="J79" s="25">
        <f>I79/6*100</f>
        <v>66.666666666666657</v>
      </c>
      <c r="K79" s="25">
        <v>4</v>
      </c>
      <c r="L79" s="25">
        <f t="shared" si="12"/>
        <v>66.666666666666657</v>
      </c>
      <c r="M79" s="25">
        <v>4</v>
      </c>
      <c r="N79" s="25">
        <f t="shared" si="9"/>
        <v>80</v>
      </c>
      <c r="O79" s="25">
        <v>2</v>
      </c>
      <c r="P79" s="25">
        <f t="shared" si="10"/>
        <v>66.666666666666657</v>
      </c>
      <c r="Q79" s="26">
        <f t="shared" si="13"/>
        <v>65.873015873015873</v>
      </c>
    </row>
    <row r="80" spans="1:20" ht="47.25" customHeight="1">
      <c r="A80" s="118" t="s">
        <v>6</v>
      </c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23"/>
      <c r="R80" s="23"/>
      <c r="S80" s="23"/>
      <c r="T80" s="23"/>
    </row>
    <row r="81" spans="1:17" ht="20.25">
      <c r="A81" s="18"/>
      <c r="B81" s="19"/>
      <c r="C81" s="20"/>
      <c r="D81" s="21"/>
      <c r="E81" s="21"/>
      <c r="F81" s="21"/>
      <c r="G81" s="22"/>
      <c r="H81" s="21"/>
      <c r="I81" s="22"/>
      <c r="J81" s="21"/>
      <c r="K81" s="21"/>
      <c r="L81" s="21"/>
      <c r="M81" s="21"/>
      <c r="N81" s="21"/>
      <c r="O81" s="21"/>
      <c r="P81" s="21"/>
      <c r="Q81" s="16"/>
    </row>
    <row r="82" spans="1:17" ht="20.25">
      <c r="A82" s="18"/>
      <c r="B82" s="19"/>
      <c r="C82" s="20"/>
      <c r="D82" s="21"/>
      <c r="E82" s="21"/>
      <c r="F82" s="21"/>
      <c r="G82" s="22"/>
      <c r="H82" s="21"/>
      <c r="I82" s="22"/>
      <c r="J82" s="21"/>
      <c r="K82" s="21"/>
      <c r="L82" s="21"/>
      <c r="M82" s="21"/>
      <c r="N82" s="21"/>
      <c r="O82" s="21"/>
      <c r="P82" s="21"/>
      <c r="Q82" s="16"/>
    </row>
    <row r="83" spans="1:17" ht="20.25">
      <c r="A83" s="18"/>
      <c r="B83" s="19"/>
      <c r="C83" s="20"/>
      <c r="D83" s="21"/>
      <c r="E83" s="21"/>
      <c r="F83" s="21"/>
      <c r="G83" s="22"/>
      <c r="H83" s="21"/>
      <c r="I83" s="22"/>
      <c r="J83" s="21"/>
      <c r="K83" s="21"/>
      <c r="L83" s="21"/>
      <c r="M83" s="21"/>
      <c r="N83" s="21"/>
      <c r="O83" s="21"/>
      <c r="P83" s="21"/>
      <c r="Q83" s="16"/>
    </row>
    <row r="84" spans="1:17" ht="20.25">
      <c r="A84" s="117" t="s">
        <v>301</v>
      </c>
      <c r="B84" s="117"/>
      <c r="C84" s="9"/>
      <c r="D84" s="9"/>
      <c r="E84" s="9"/>
      <c r="F84" s="9"/>
      <c r="G84" s="9"/>
      <c r="H84" s="9"/>
      <c r="I84" s="117" t="s">
        <v>7</v>
      </c>
      <c r="J84" s="117"/>
      <c r="K84" s="117"/>
      <c r="L84" s="117"/>
      <c r="M84" s="117"/>
      <c r="N84" s="117"/>
      <c r="O84" s="117"/>
      <c r="P84" s="117"/>
    </row>
    <row r="85" spans="1:17" ht="20.25">
      <c r="A85" s="117" t="s">
        <v>302</v>
      </c>
      <c r="B85" s="117"/>
      <c r="C85" s="9"/>
      <c r="D85" s="9"/>
      <c r="E85" s="9"/>
      <c r="F85" s="9"/>
      <c r="G85" s="9"/>
      <c r="H85" s="9"/>
      <c r="I85" s="117" t="s">
        <v>4</v>
      </c>
      <c r="J85" s="117"/>
      <c r="K85" s="117"/>
      <c r="L85" s="117"/>
      <c r="M85" s="117"/>
      <c r="N85" s="117"/>
      <c r="O85" s="117"/>
      <c r="P85" s="117"/>
    </row>
  </sheetData>
  <mergeCells count="18">
    <mergeCell ref="A85:B85"/>
    <mergeCell ref="I84:P84"/>
    <mergeCell ref="I85:P85"/>
    <mergeCell ref="I5:J7"/>
    <mergeCell ref="K5:L7"/>
    <mergeCell ref="M5:N7"/>
    <mergeCell ref="O5:P7"/>
    <mergeCell ref="A80:P80"/>
    <mergeCell ref="A84:B84"/>
    <mergeCell ref="A5:A8"/>
    <mergeCell ref="B5:B8"/>
    <mergeCell ref="C5:D7"/>
    <mergeCell ref="E5:F7"/>
    <mergeCell ref="G5:H7"/>
    <mergeCell ref="A1:P1"/>
    <mergeCell ref="A2:P2"/>
    <mergeCell ref="A3:P3"/>
    <mergeCell ref="A4:P4"/>
  </mergeCells>
  <conditionalFormatting sqref="A101:A102 T40 T37 T51:T52 T56 T68:T69 T75:T77 R91:R92 T91 T93 T95 T97 T54 T13 O86:O97 Q32:R53 O81:O83 O10:O79">
    <cfRule type="cellIs" dxfId="22" priority="19" stopIfTrue="1" operator="lessThan">
      <formula>75</formula>
    </cfRule>
  </conditionalFormatting>
  <conditionalFormatting sqref="R103:R65536 T103:T65536 Y13 R99:R100 T99:T100 T81:T97 T1:T79 R81:R97 R1:R79 U12">
    <cfRule type="cellIs" dxfId="21" priority="18" stopIfTrue="1" operator="lessThan">
      <formula>100</formula>
    </cfRule>
  </conditionalFormatting>
  <conditionalFormatting sqref="D15:J15 D12:J12 D20:N20 F21:N21 F22:H22 L22:N22 H25:P26 L24:N24 D26:F26 L30:P30 F31:J31 D32:H32 F33:H33 J33:L33 F35:J35 J1:J1048576 D38:P38 D39:J39 F40:J40 D42:F44 H43:J44 H51:L51 D52:J53 F54:J54 J48:N48 D58:J58 H1:H1048576 D1:D1048576 J61:P61 L1:L1048576 F65:J65 F66:H66 H70:N70 F71:H71 L71:N71 H76:P77 D77:H77 H73:J74 F1:F1048576">
    <cfRule type="cellIs" dxfId="20" priority="5" stopIfTrue="1" operator="lessThan">
      <formula>75</formula>
    </cfRule>
  </conditionalFormatting>
  <conditionalFormatting sqref="N1:N1048576 P1:P1048576">
    <cfRule type="cellIs" dxfId="19" priority="4" stopIfTrue="1" operator="lessThan">
      <formula>100</formula>
    </cfRule>
  </conditionalFormatting>
  <conditionalFormatting sqref="N10:N13 P14:P15 N15:N16">
    <cfRule type="cellIs" dxfId="18" priority="3" stopIfTrue="1" operator="lessThan">
      <formula>75</formula>
    </cfRule>
  </conditionalFormatting>
  <conditionalFormatting sqref="N27:P27 N31:P35 N37:P37 P36 N39:P40 N42:N45 P43:P44 N54:P55 P51:P56">
    <cfRule type="cellIs" dxfId="17" priority="2" stopIfTrue="1" operator="lessThan">
      <formula>75</formula>
    </cfRule>
  </conditionalFormatting>
  <conditionalFormatting sqref="N58 N65:P65 P66 N63:P63 N73:N74 P78">
    <cfRule type="cellIs" dxfId="16" priority="1" stopIfTrue="1" operator="lessThan">
      <formula>75</formula>
    </cfRule>
  </conditionalFormatting>
  <printOptions horizontalCentered="1"/>
  <pageMargins left="0.2" right="0.2" top="0.2" bottom="0.24" header="0.2" footer="0.2"/>
  <pageSetup paperSize="9" scale="75" orientation="portrait" verticalDpi="0" r:id="rId1"/>
  <rowBreaks count="1" manualBreakCount="1">
    <brk id="47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Y96"/>
  <sheetViews>
    <sheetView view="pageBreakPreview" topLeftCell="A60" zoomScale="55" zoomScaleSheetLayoutView="55" workbookViewId="0">
      <selection activeCell="A8" sqref="A8:B88"/>
    </sheetView>
  </sheetViews>
  <sheetFormatPr defaultRowHeight="12.75"/>
  <cols>
    <col min="1" max="1" width="13.85546875" style="1" customWidth="1"/>
    <col min="2" max="2" width="50.5703125" style="1" customWidth="1"/>
    <col min="3" max="3" width="6" style="1" customWidth="1"/>
    <col min="4" max="4" width="5.140625" style="1" bestFit="1" customWidth="1"/>
    <col min="5" max="5" width="5.5703125" style="1" customWidth="1"/>
    <col min="6" max="6" width="7.140625" style="1" bestFit="1" customWidth="1"/>
    <col min="7" max="7" width="5.28515625" style="1" bestFit="1" customWidth="1"/>
    <col min="8" max="8" width="7.140625" style="1" bestFit="1" customWidth="1"/>
    <col min="9" max="9" width="7.7109375" style="1" customWidth="1"/>
    <col min="10" max="10" width="6.42578125" style="1" customWidth="1"/>
    <col min="11" max="11" width="4.42578125" style="1" customWidth="1"/>
    <col min="12" max="12" width="7" style="1" customWidth="1"/>
    <col min="13" max="13" width="6.28515625" style="1" customWidth="1"/>
    <col min="14" max="14" width="9.28515625" style="2" customWidth="1"/>
    <col min="15" max="15" width="4.85546875" style="1" customWidth="1"/>
    <col min="16" max="16" width="7.140625" style="2" bestFit="1" customWidth="1"/>
    <col min="17" max="16384" width="9.140625" style="1"/>
  </cols>
  <sheetData>
    <row r="1" spans="1:25" ht="18.7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25" ht="15.75">
      <c r="A2" s="110" t="s">
        <v>395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25" ht="16.5" thickBot="1">
      <c r="A3" s="106" t="s">
        <v>381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25" ht="15" customHeight="1">
      <c r="A4" s="123" t="s">
        <v>1</v>
      </c>
      <c r="B4" s="126" t="s">
        <v>2</v>
      </c>
      <c r="C4" s="101" t="s">
        <v>617</v>
      </c>
      <c r="D4" s="107"/>
      <c r="E4" s="101" t="s">
        <v>618</v>
      </c>
      <c r="F4" s="107"/>
      <c r="G4" s="101" t="s">
        <v>619</v>
      </c>
      <c r="H4" s="107"/>
      <c r="I4" s="101" t="s">
        <v>620</v>
      </c>
      <c r="J4" s="107"/>
      <c r="K4" s="101" t="s">
        <v>621</v>
      </c>
      <c r="L4" s="107"/>
      <c r="M4" s="101" t="s">
        <v>622</v>
      </c>
      <c r="N4" s="107"/>
      <c r="O4" s="101" t="s">
        <v>623</v>
      </c>
      <c r="P4" s="107"/>
      <c r="Q4" s="120" t="s">
        <v>303</v>
      </c>
    </row>
    <row r="5" spans="1:25" ht="15" customHeight="1">
      <c r="A5" s="124"/>
      <c r="B5" s="127"/>
      <c r="C5" s="102"/>
      <c r="D5" s="108"/>
      <c r="E5" s="102"/>
      <c r="F5" s="108"/>
      <c r="G5" s="102"/>
      <c r="H5" s="108"/>
      <c r="I5" s="102"/>
      <c r="J5" s="108"/>
      <c r="K5" s="102"/>
      <c r="L5" s="108"/>
      <c r="M5" s="102"/>
      <c r="N5" s="108"/>
      <c r="O5" s="102"/>
      <c r="P5" s="108"/>
      <c r="Q5" s="121"/>
    </row>
    <row r="6" spans="1:25" ht="13.5" customHeight="1" thickBot="1">
      <c r="A6" s="124"/>
      <c r="B6" s="127"/>
      <c r="C6" s="103"/>
      <c r="D6" s="109"/>
      <c r="E6" s="103"/>
      <c r="F6" s="109"/>
      <c r="G6" s="103"/>
      <c r="H6" s="109"/>
      <c r="I6" s="103"/>
      <c r="J6" s="109"/>
      <c r="K6" s="103"/>
      <c r="L6" s="109"/>
      <c r="M6" s="103"/>
      <c r="N6" s="109"/>
      <c r="O6" s="103"/>
      <c r="P6" s="109"/>
      <c r="Q6" s="121"/>
    </row>
    <row r="7" spans="1:25" ht="28.5" customHeight="1">
      <c r="A7" s="125"/>
      <c r="B7" s="128"/>
      <c r="C7" s="43">
        <v>51</v>
      </c>
      <c r="D7" s="43" t="s">
        <v>3</v>
      </c>
      <c r="E7" s="43">
        <v>43</v>
      </c>
      <c r="F7" s="44" t="s">
        <v>3</v>
      </c>
      <c r="G7" s="45">
        <v>39</v>
      </c>
      <c r="H7" s="46" t="s">
        <v>3</v>
      </c>
      <c r="I7" s="43">
        <v>38</v>
      </c>
      <c r="J7" s="43" t="s">
        <v>3</v>
      </c>
      <c r="K7" s="43"/>
      <c r="L7" s="43" t="s">
        <v>3</v>
      </c>
      <c r="M7" s="43">
        <v>25</v>
      </c>
      <c r="N7" s="43" t="s">
        <v>3</v>
      </c>
      <c r="O7" s="43">
        <v>24</v>
      </c>
      <c r="P7" s="43" t="s">
        <v>3</v>
      </c>
      <c r="Q7" s="122"/>
    </row>
    <row r="8" spans="1:25" ht="24.95" customHeight="1">
      <c r="A8" s="82" t="s">
        <v>348</v>
      </c>
      <c r="B8" s="83" t="s">
        <v>536</v>
      </c>
      <c r="C8" s="47">
        <v>12</v>
      </c>
      <c r="D8" s="47">
        <f>C8/51*100</f>
        <v>23.52941176470588</v>
      </c>
      <c r="E8" s="47">
        <v>15</v>
      </c>
      <c r="F8" s="47">
        <f>E8/43*100</f>
        <v>34.883720930232556</v>
      </c>
      <c r="G8" s="47">
        <v>9</v>
      </c>
      <c r="H8" s="47">
        <f>G8/39*100</f>
        <v>23.076923076923077</v>
      </c>
      <c r="I8" s="47">
        <v>7</v>
      </c>
      <c r="J8" s="47">
        <f>I8/38*100</f>
        <v>18.421052631578945</v>
      </c>
      <c r="K8" s="47"/>
      <c r="L8" s="47"/>
      <c r="M8" s="47">
        <v>10</v>
      </c>
      <c r="N8" s="47">
        <f>M8/25*100</f>
        <v>40</v>
      </c>
      <c r="O8" s="47">
        <v>3</v>
      </c>
      <c r="P8" s="47">
        <f>O8/24*100</f>
        <v>12.5</v>
      </c>
      <c r="Q8" s="47"/>
    </row>
    <row r="9" spans="1:25" ht="24.95" customHeight="1">
      <c r="A9" s="82" t="s">
        <v>309</v>
      </c>
      <c r="B9" s="83" t="s">
        <v>537</v>
      </c>
      <c r="C9" s="47">
        <v>16</v>
      </c>
      <c r="D9" s="47">
        <f t="shared" ref="D9:D72" si="0">C9/51*100</f>
        <v>31.372549019607842</v>
      </c>
      <c r="E9" s="47">
        <v>14</v>
      </c>
      <c r="F9" s="47">
        <f t="shared" ref="F9:F72" si="1">E9/43*100</f>
        <v>32.558139534883722</v>
      </c>
      <c r="G9" s="47">
        <v>9</v>
      </c>
      <c r="H9" s="47">
        <f t="shared" ref="H9:H72" si="2">G9/39*100</f>
        <v>23.076923076923077</v>
      </c>
      <c r="I9" s="47">
        <v>12</v>
      </c>
      <c r="J9" s="47">
        <f t="shared" ref="J9:J72" si="3">I9/38*100</f>
        <v>31.578947368421051</v>
      </c>
      <c r="K9" s="47"/>
      <c r="L9" s="47"/>
      <c r="M9" s="47">
        <v>12</v>
      </c>
      <c r="N9" s="47">
        <f t="shared" ref="N9:N34" si="4">M9/25*100</f>
        <v>48</v>
      </c>
      <c r="O9" s="47">
        <v>3</v>
      </c>
      <c r="P9" s="47">
        <f t="shared" ref="P9:P34" si="5">O9/24*100</f>
        <v>12.5</v>
      </c>
      <c r="Q9" s="47"/>
    </row>
    <row r="10" spans="1:25" ht="24.95" customHeight="1">
      <c r="A10" s="82" t="s">
        <v>310</v>
      </c>
      <c r="B10" s="83" t="s">
        <v>538</v>
      </c>
      <c r="C10" s="47">
        <v>19</v>
      </c>
      <c r="D10" s="47">
        <f t="shared" si="0"/>
        <v>37.254901960784316</v>
      </c>
      <c r="E10" s="47">
        <v>18</v>
      </c>
      <c r="F10" s="47">
        <f t="shared" si="1"/>
        <v>41.860465116279073</v>
      </c>
      <c r="G10" s="47">
        <v>4</v>
      </c>
      <c r="H10" s="47">
        <f t="shared" si="2"/>
        <v>10.256410256410255</v>
      </c>
      <c r="I10" s="47">
        <v>14</v>
      </c>
      <c r="J10" s="47">
        <f t="shared" si="3"/>
        <v>36.84210526315789</v>
      </c>
      <c r="K10" s="47"/>
      <c r="L10" s="47"/>
      <c r="M10" s="47">
        <v>15</v>
      </c>
      <c r="N10" s="47">
        <f t="shared" si="4"/>
        <v>60</v>
      </c>
      <c r="O10" s="47">
        <v>12</v>
      </c>
      <c r="P10" s="47">
        <f t="shared" si="5"/>
        <v>50</v>
      </c>
      <c r="Q10" s="47"/>
    </row>
    <row r="11" spans="1:25" ht="24.95" customHeight="1">
      <c r="A11" s="82" t="s">
        <v>349</v>
      </c>
      <c r="B11" s="83" t="s">
        <v>539</v>
      </c>
      <c r="C11" s="47">
        <v>19</v>
      </c>
      <c r="D11" s="47">
        <f t="shared" si="0"/>
        <v>37.254901960784316</v>
      </c>
      <c r="E11" s="47">
        <v>28</v>
      </c>
      <c r="F11" s="47">
        <f t="shared" si="1"/>
        <v>65.116279069767444</v>
      </c>
      <c r="G11" s="47">
        <v>9</v>
      </c>
      <c r="H11" s="47">
        <f t="shared" si="2"/>
        <v>23.076923076923077</v>
      </c>
      <c r="I11" s="47">
        <v>17</v>
      </c>
      <c r="J11" s="47">
        <f t="shared" si="3"/>
        <v>44.736842105263158</v>
      </c>
      <c r="K11" s="47"/>
      <c r="L11" s="47"/>
      <c r="M11" s="47">
        <v>14</v>
      </c>
      <c r="N11" s="47">
        <f t="shared" si="4"/>
        <v>56.000000000000007</v>
      </c>
      <c r="O11" s="47">
        <v>9</v>
      </c>
      <c r="P11" s="47">
        <f t="shared" si="5"/>
        <v>37.5</v>
      </c>
      <c r="Q11" s="47"/>
    </row>
    <row r="12" spans="1:25" ht="24.95" customHeight="1">
      <c r="A12" s="82" t="s">
        <v>311</v>
      </c>
      <c r="B12" s="83" t="s">
        <v>540</v>
      </c>
      <c r="C12" s="47">
        <v>14</v>
      </c>
      <c r="D12" s="47">
        <f t="shared" si="0"/>
        <v>27.450980392156865</v>
      </c>
      <c r="E12" s="47">
        <v>11</v>
      </c>
      <c r="F12" s="47">
        <f t="shared" si="1"/>
        <v>25.581395348837212</v>
      </c>
      <c r="G12" s="47">
        <v>12</v>
      </c>
      <c r="H12" s="47">
        <f t="shared" si="2"/>
        <v>30.76923076923077</v>
      </c>
      <c r="I12" s="47">
        <v>18</v>
      </c>
      <c r="J12" s="47">
        <f t="shared" si="3"/>
        <v>47.368421052631575</v>
      </c>
      <c r="K12" s="47"/>
      <c r="L12" s="47"/>
      <c r="M12" s="47">
        <v>11</v>
      </c>
      <c r="N12" s="47">
        <f t="shared" si="4"/>
        <v>44</v>
      </c>
      <c r="O12" s="47">
        <v>7</v>
      </c>
      <c r="P12" s="47">
        <f t="shared" si="5"/>
        <v>29.166666666666668</v>
      </c>
      <c r="Q12" s="47"/>
    </row>
    <row r="13" spans="1:25" ht="24.95" customHeight="1">
      <c r="A13" s="82" t="s">
        <v>312</v>
      </c>
      <c r="B13" s="83" t="s">
        <v>541</v>
      </c>
      <c r="C13" s="47">
        <v>26</v>
      </c>
      <c r="D13" s="47">
        <f t="shared" si="0"/>
        <v>50.980392156862742</v>
      </c>
      <c r="E13" s="47">
        <v>11</v>
      </c>
      <c r="F13" s="47">
        <f t="shared" si="1"/>
        <v>25.581395348837212</v>
      </c>
      <c r="G13" s="47">
        <v>19</v>
      </c>
      <c r="H13" s="47">
        <f t="shared" si="2"/>
        <v>48.717948717948715</v>
      </c>
      <c r="I13" s="47">
        <v>14</v>
      </c>
      <c r="J13" s="47">
        <f t="shared" si="3"/>
        <v>36.84210526315789</v>
      </c>
      <c r="K13" s="47"/>
      <c r="L13" s="47"/>
      <c r="M13" s="47">
        <v>11</v>
      </c>
      <c r="N13" s="47">
        <f t="shared" si="4"/>
        <v>44</v>
      </c>
      <c r="O13" s="47">
        <v>5</v>
      </c>
      <c r="P13" s="47">
        <f t="shared" si="5"/>
        <v>20.833333333333336</v>
      </c>
      <c r="Q13" s="47"/>
    </row>
    <row r="14" spans="1:25" ht="24.95" customHeight="1">
      <c r="A14" s="82" t="s">
        <v>350</v>
      </c>
      <c r="B14" s="83" t="s">
        <v>542</v>
      </c>
      <c r="C14" s="47">
        <v>24</v>
      </c>
      <c r="D14" s="47">
        <f t="shared" si="0"/>
        <v>47.058823529411761</v>
      </c>
      <c r="E14" s="47">
        <v>16</v>
      </c>
      <c r="F14" s="47">
        <f t="shared" si="1"/>
        <v>37.209302325581397</v>
      </c>
      <c r="G14" s="47">
        <v>3</v>
      </c>
      <c r="H14" s="47">
        <f t="shared" si="2"/>
        <v>7.6923076923076925</v>
      </c>
      <c r="I14" s="47">
        <v>17</v>
      </c>
      <c r="J14" s="47">
        <f t="shared" si="3"/>
        <v>44.736842105263158</v>
      </c>
      <c r="K14" s="47"/>
      <c r="L14" s="47"/>
      <c r="M14" s="47">
        <v>10</v>
      </c>
      <c r="N14" s="47">
        <f t="shared" si="4"/>
        <v>40</v>
      </c>
      <c r="O14" s="47">
        <v>8</v>
      </c>
      <c r="P14" s="47">
        <f t="shared" si="5"/>
        <v>33.333333333333329</v>
      </c>
      <c r="Q14" s="47"/>
    </row>
    <row r="15" spans="1:25" ht="24.95" customHeight="1">
      <c r="A15" s="82" t="s">
        <v>313</v>
      </c>
      <c r="B15" s="83" t="s">
        <v>543</v>
      </c>
      <c r="C15" s="47">
        <v>20</v>
      </c>
      <c r="D15" s="47">
        <f t="shared" si="0"/>
        <v>39.215686274509807</v>
      </c>
      <c r="E15" s="47">
        <v>16</v>
      </c>
      <c r="F15" s="47">
        <f t="shared" si="1"/>
        <v>37.209302325581397</v>
      </c>
      <c r="G15" s="47">
        <v>12</v>
      </c>
      <c r="H15" s="47">
        <f t="shared" si="2"/>
        <v>30.76923076923077</v>
      </c>
      <c r="I15" s="47">
        <v>17</v>
      </c>
      <c r="J15" s="47">
        <f t="shared" si="3"/>
        <v>44.736842105263158</v>
      </c>
      <c r="K15" s="47"/>
      <c r="L15" s="47"/>
      <c r="M15" s="47">
        <v>11</v>
      </c>
      <c r="N15" s="47">
        <f t="shared" si="4"/>
        <v>44</v>
      </c>
      <c r="O15" s="47">
        <v>12</v>
      </c>
      <c r="P15" s="47">
        <f t="shared" si="5"/>
        <v>50</v>
      </c>
      <c r="Q15" s="47"/>
      <c r="Y15" s="1" t="s">
        <v>628</v>
      </c>
    </row>
    <row r="16" spans="1:25" ht="24.95" customHeight="1">
      <c r="A16" s="82" t="s">
        <v>351</v>
      </c>
      <c r="B16" s="83" t="s">
        <v>544</v>
      </c>
      <c r="C16" s="47">
        <v>15</v>
      </c>
      <c r="D16" s="47">
        <f t="shared" si="0"/>
        <v>29.411764705882355</v>
      </c>
      <c r="E16" s="47">
        <v>18</v>
      </c>
      <c r="F16" s="47">
        <f t="shared" si="1"/>
        <v>41.860465116279073</v>
      </c>
      <c r="G16" s="47">
        <v>5</v>
      </c>
      <c r="H16" s="47">
        <f t="shared" si="2"/>
        <v>12.820512820512819</v>
      </c>
      <c r="I16" s="47">
        <v>5</v>
      </c>
      <c r="J16" s="47">
        <f t="shared" si="3"/>
        <v>13.157894736842104</v>
      </c>
      <c r="K16" s="47"/>
      <c r="L16" s="47"/>
      <c r="M16" s="47">
        <v>11</v>
      </c>
      <c r="N16" s="47">
        <f t="shared" si="4"/>
        <v>44</v>
      </c>
      <c r="O16" s="47">
        <v>7</v>
      </c>
      <c r="P16" s="47">
        <f t="shared" si="5"/>
        <v>29.166666666666668</v>
      </c>
      <c r="Q16" s="47"/>
    </row>
    <row r="17" spans="1:17" ht="24.95" customHeight="1">
      <c r="A17" s="82" t="s">
        <v>314</v>
      </c>
      <c r="B17" s="83" t="s">
        <v>545</v>
      </c>
      <c r="C17" s="47">
        <v>19</v>
      </c>
      <c r="D17" s="47">
        <f t="shared" si="0"/>
        <v>37.254901960784316</v>
      </c>
      <c r="E17" s="47">
        <v>23</v>
      </c>
      <c r="F17" s="47">
        <f t="shared" si="1"/>
        <v>53.488372093023251</v>
      </c>
      <c r="G17" s="47">
        <v>3</v>
      </c>
      <c r="H17" s="47">
        <f t="shared" si="2"/>
        <v>7.6923076923076925</v>
      </c>
      <c r="I17" s="47">
        <v>16</v>
      </c>
      <c r="J17" s="47">
        <f t="shared" si="3"/>
        <v>42.105263157894733</v>
      </c>
      <c r="K17" s="47"/>
      <c r="L17" s="47"/>
      <c r="M17" s="47">
        <v>14</v>
      </c>
      <c r="N17" s="47">
        <f t="shared" si="4"/>
        <v>56.000000000000007</v>
      </c>
      <c r="O17" s="47">
        <v>8</v>
      </c>
      <c r="P17" s="47">
        <f t="shared" si="5"/>
        <v>33.333333333333329</v>
      </c>
      <c r="Q17" s="47"/>
    </row>
    <row r="18" spans="1:17" ht="24.95" customHeight="1">
      <c r="A18" s="82" t="s">
        <v>352</v>
      </c>
      <c r="B18" s="83" t="s">
        <v>546</v>
      </c>
      <c r="C18" s="47">
        <v>20</v>
      </c>
      <c r="D18" s="47">
        <f t="shared" si="0"/>
        <v>39.215686274509807</v>
      </c>
      <c r="E18" s="47">
        <v>14</v>
      </c>
      <c r="F18" s="47">
        <f t="shared" si="1"/>
        <v>32.558139534883722</v>
      </c>
      <c r="G18" s="47">
        <v>7</v>
      </c>
      <c r="H18" s="47">
        <f t="shared" si="2"/>
        <v>17.948717948717949</v>
      </c>
      <c r="I18" s="47">
        <v>9</v>
      </c>
      <c r="J18" s="47">
        <f t="shared" si="3"/>
        <v>23.684210526315788</v>
      </c>
      <c r="K18" s="47"/>
      <c r="L18" s="47"/>
      <c r="M18" s="47">
        <v>13</v>
      </c>
      <c r="N18" s="47">
        <f t="shared" si="4"/>
        <v>52</v>
      </c>
      <c r="O18" s="47">
        <v>12</v>
      </c>
      <c r="P18" s="47">
        <f t="shared" si="5"/>
        <v>50</v>
      </c>
      <c r="Q18" s="47"/>
    </row>
    <row r="19" spans="1:17" ht="24.95" customHeight="1">
      <c r="A19" s="82" t="s">
        <v>315</v>
      </c>
      <c r="B19" s="83" t="s">
        <v>547</v>
      </c>
      <c r="C19" s="47">
        <v>20</v>
      </c>
      <c r="D19" s="47">
        <f t="shared" si="0"/>
        <v>39.215686274509807</v>
      </c>
      <c r="E19" s="47">
        <v>16</v>
      </c>
      <c r="F19" s="47">
        <f t="shared" si="1"/>
        <v>37.209302325581397</v>
      </c>
      <c r="G19" s="47">
        <v>5</v>
      </c>
      <c r="H19" s="47">
        <f t="shared" si="2"/>
        <v>12.820512820512819</v>
      </c>
      <c r="I19" s="47">
        <v>8</v>
      </c>
      <c r="J19" s="47">
        <f t="shared" si="3"/>
        <v>21.052631578947366</v>
      </c>
      <c r="K19" s="47"/>
      <c r="L19" s="47"/>
      <c r="M19" s="47">
        <v>5</v>
      </c>
      <c r="N19" s="47">
        <f t="shared" si="4"/>
        <v>20</v>
      </c>
      <c r="O19" s="47">
        <v>3</v>
      </c>
      <c r="P19" s="47">
        <f t="shared" si="5"/>
        <v>12.5</v>
      </c>
      <c r="Q19" s="47"/>
    </row>
    <row r="20" spans="1:17" ht="24.95" customHeight="1">
      <c r="A20" s="82" t="s">
        <v>316</v>
      </c>
      <c r="B20" s="83" t="s">
        <v>548</v>
      </c>
      <c r="C20" s="47">
        <v>0</v>
      </c>
      <c r="D20" s="47">
        <f t="shared" si="0"/>
        <v>0</v>
      </c>
      <c r="E20" s="47">
        <v>0</v>
      </c>
      <c r="F20" s="47">
        <f t="shared" si="1"/>
        <v>0</v>
      </c>
      <c r="G20" s="47">
        <v>0</v>
      </c>
      <c r="H20" s="47">
        <f t="shared" si="2"/>
        <v>0</v>
      </c>
      <c r="I20" s="47">
        <v>0</v>
      </c>
      <c r="J20" s="47">
        <f t="shared" si="3"/>
        <v>0</v>
      </c>
      <c r="K20" s="47"/>
      <c r="L20" s="47"/>
      <c r="M20" s="47">
        <v>3</v>
      </c>
      <c r="N20" s="47">
        <f t="shared" si="4"/>
        <v>12</v>
      </c>
      <c r="O20" s="47">
        <v>0</v>
      </c>
      <c r="P20" s="47">
        <f t="shared" si="5"/>
        <v>0</v>
      </c>
      <c r="Q20" s="47"/>
    </row>
    <row r="21" spans="1:17" ht="24.95" customHeight="1">
      <c r="A21" s="82" t="s">
        <v>317</v>
      </c>
      <c r="B21" s="83" t="s">
        <v>549</v>
      </c>
      <c r="C21" s="47">
        <v>16</v>
      </c>
      <c r="D21" s="47">
        <f t="shared" si="0"/>
        <v>31.372549019607842</v>
      </c>
      <c r="E21" s="47">
        <v>2</v>
      </c>
      <c r="F21" s="47">
        <f t="shared" si="1"/>
        <v>4.6511627906976747</v>
      </c>
      <c r="G21" s="47">
        <v>3</v>
      </c>
      <c r="H21" s="47">
        <f t="shared" si="2"/>
        <v>7.6923076923076925</v>
      </c>
      <c r="I21" s="47">
        <v>10</v>
      </c>
      <c r="J21" s="47">
        <f t="shared" si="3"/>
        <v>26.315789473684209</v>
      </c>
      <c r="K21" s="47"/>
      <c r="L21" s="47"/>
      <c r="M21" s="47">
        <v>9</v>
      </c>
      <c r="N21" s="47">
        <f t="shared" si="4"/>
        <v>36</v>
      </c>
      <c r="O21" s="47">
        <v>5</v>
      </c>
      <c r="P21" s="47">
        <f t="shared" si="5"/>
        <v>20.833333333333336</v>
      </c>
      <c r="Q21" s="47"/>
    </row>
    <row r="22" spans="1:17" ht="24.95" customHeight="1">
      <c r="A22" s="82" t="s">
        <v>318</v>
      </c>
      <c r="B22" s="83" t="s">
        <v>550</v>
      </c>
      <c r="C22" s="47">
        <v>10</v>
      </c>
      <c r="D22" s="47">
        <f t="shared" si="0"/>
        <v>19.607843137254903</v>
      </c>
      <c r="E22" s="47">
        <v>21</v>
      </c>
      <c r="F22" s="47">
        <f t="shared" si="1"/>
        <v>48.837209302325576</v>
      </c>
      <c r="G22" s="47">
        <v>5</v>
      </c>
      <c r="H22" s="47">
        <f t="shared" si="2"/>
        <v>12.820512820512819</v>
      </c>
      <c r="I22" s="47">
        <v>10</v>
      </c>
      <c r="J22" s="47">
        <f t="shared" si="3"/>
        <v>26.315789473684209</v>
      </c>
      <c r="K22" s="47"/>
      <c r="L22" s="47"/>
      <c r="M22" s="47">
        <v>8</v>
      </c>
      <c r="N22" s="47">
        <f t="shared" si="4"/>
        <v>32</v>
      </c>
      <c r="O22" s="47">
        <v>8</v>
      </c>
      <c r="P22" s="47">
        <f t="shared" si="5"/>
        <v>33.333333333333329</v>
      </c>
      <c r="Q22" s="47"/>
    </row>
    <row r="23" spans="1:17" ht="24.95" customHeight="1">
      <c r="A23" s="82" t="s">
        <v>319</v>
      </c>
      <c r="B23" s="83" t="s">
        <v>551</v>
      </c>
      <c r="C23" s="47">
        <v>16</v>
      </c>
      <c r="D23" s="47">
        <f t="shared" si="0"/>
        <v>31.372549019607842</v>
      </c>
      <c r="E23" s="47">
        <v>19</v>
      </c>
      <c r="F23" s="47">
        <f t="shared" si="1"/>
        <v>44.186046511627907</v>
      </c>
      <c r="G23" s="47">
        <v>12</v>
      </c>
      <c r="H23" s="47">
        <f t="shared" si="2"/>
        <v>30.76923076923077</v>
      </c>
      <c r="I23" s="47">
        <v>8</v>
      </c>
      <c r="J23" s="47">
        <f t="shared" si="3"/>
        <v>21.052631578947366</v>
      </c>
      <c r="K23" s="47"/>
      <c r="L23" s="47"/>
      <c r="M23" s="47">
        <v>9</v>
      </c>
      <c r="N23" s="47">
        <f t="shared" si="4"/>
        <v>36</v>
      </c>
      <c r="O23" s="47">
        <v>7</v>
      </c>
      <c r="P23" s="47">
        <f t="shared" si="5"/>
        <v>29.166666666666668</v>
      </c>
      <c r="Q23" s="47"/>
    </row>
    <row r="24" spans="1:17" ht="24.95" customHeight="1">
      <c r="A24" s="82" t="s">
        <v>320</v>
      </c>
      <c r="B24" s="83" t="s">
        <v>552</v>
      </c>
      <c r="C24" s="47">
        <v>33</v>
      </c>
      <c r="D24" s="47">
        <f t="shared" si="0"/>
        <v>64.705882352941174</v>
      </c>
      <c r="E24" s="47">
        <v>26</v>
      </c>
      <c r="F24" s="47">
        <f t="shared" si="1"/>
        <v>60.465116279069761</v>
      </c>
      <c r="G24" s="47">
        <v>23</v>
      </c>
      <c r="H24" s="47">
        <f t="shared" si="2"/>
        <v>58.974358974358978</v>
      </c>
      <c r="I24" s="47">
        <v>17</v>
      </c>
      <c r="J24" s="47">
        <f t="shared" si="3"/>
        <v>44.736842105263158</v>
      </c>
      <c r="K24" s="47"/>
      <c r="L24" s="47"/>
      <c r="M24" s="47">
        <v>17</v>
      </c>
      <c r="N24" s="47">
        <f t="shared" si="4"/>
        <v>68</v>
      </c>
      <c r="O24" s="47">
        <v>15</v>
      </c>
      <c r="P24" s="47">
        <f t="shared" si="5"/>
        <v>62.5</v>
      </c>
      <c r="Q24" s="47"/>
    </row>
    <row r="25" spans="1:17" ht="24.95" customHeight="1">
      <c r="A25" s="82" t="s">
        <v>321</v>
      </c>
      <c r="B25" s="83" t="s">
        <v>553</v>
      </c>
      <c r="C25" s="47">
        <v>24</v>
      </c>
      <c r="D25" s="47">
        <f t="shared" si="0"/>
        <v>47.058823529411761</v>
      </c>
      <c r="E25" s="47">
        <v>9</v>
      </c>
      <c r="F25" s="47">
        <f t="shared" si="1"/>
        <v>20.930232558139537</v>
      </c>
      <c r="G25" s="47">
        <v>10</v>
      </c>
      <c r="H25" s="47">
        <f t="shared" si="2"/>
        <v>25.641025641025639</v>
      </c>
      <c r="I25" s="47">
        <v>14</v>
      </c>
      <c r="J25" s="47">
        <f t="shared" si="3"/>
        <v>36.84210526315789</v>
      </c>
      <c r="K25" s="47"/>
      <c r="L25" s="47"/>
      <c r="M25" s="47">
        <v>9</v>
      </c>
      <c r="N25" s="47">
        <f t="shared" si="4"/>
        <v>36</v>
      </c>
      <c r="O25" s="47">
        <v>11</v>
      </c>
      <c r="P25" s="47">
        <f t="shared" si="5"/>
        <v>45.833333333333329</v>
      </c>
      <c r="Q25" s="47"/>
    </row>
    <row r="26" spans="1:17" ht="24.95" customHeight="1">
      <c r="A26" s="82" t="s">
        <v>322</v>
      </c>
      <c r="B26" s="83" t="s">
        <v>554</v>
      </c>
      <c r="C26" s="47">
        <v>23</v>
      </c>
      <c r="D26" s="47">
        <f t="shared" si="0"/>
        <v>45.098039215686278</v>
      </c>
      <c r="E26" s="47">
        <v>20</v>
      </c>
      <c r="F26" s="47">
        <f t="shared" si="1"/>
        <v>46.511627906976742</v>
      </c>
      <c r="G26" s="47">
        <v>5</v>
      </c>
      <c r="H26" s="47">
        <f t="shared" si="2"/>
        <v>12.820512820512819</v>
      </c>
      <c r="I26" s="47">
        <v>12</v>
      </c>
      <c r="J26" s="47">
        <f t="shared" si="3"/>
        <v>31.578947368421051</v>
      </c>
      <c r="K26" s="47"/>
      <c r="L26" s="47"/>
      <c r="M26" s="47">
        <v>11</v>
      </c>
      <c r="N26" s="47">
        <f t="shared" si="4"/>
        <v>44</v>
      </c>
      <c r="O26" s="47">
        <v>9</v>
      </c>
      <c r="P26" s="47">
        <f t="shared" si="5"/>
        <v>37.5</v>
      </c>
      <c r="Q26" s="47"/>
    </row>
    <row r="27" spans="1:17" ht="24.95" customHeight="1">
      <c r="A27" s="82" t="s">
        <v>323</v>
      </c>
      <c r="B27" s="83" t="s">
        <v>555</v>
      </c>
      <c r="C27" s="47">
        <v>11</v>
      </c>
      <c r="D27" s="47">
        <f t="shared" si="0"/>
        <v>21.568627450980394</v>
      </c>
      <c r="E27" s="47">
        <v>19</v>
      </c>
      <c r="F27" s="47">
        <f t="shared" si="1"/>
        <v>44.186046511627907</v>
      </c>
      <c r="G27" s="47">
        <v>5</v>
      </c>
      <c r="H27" s="47">
        <f t="shared" si="2"/>
        <v>12.820512820512819</v>
      </c>
      <c r="I27" s="47">
        <v>9</v>
      </c>
      <c r="J27" s="47">
        <f t="shared" si="3"/>
        <v>23.684210526315788</v>
      </c>
      <c r="K27" s="47"/>
      <c r="L27" s="47"/>
      <c r="M27" s="47">
        <v>11</v>
      </c>
      <c r="N27" s="47">
        <f t="shared" si="4"/>
        <v>44</v>
      </c>
      <c r="O27" s="47">
        <v>5</v>
      </c>
      <c r="P27" s="47">
        <f t="shared" si="5"/>
        <v>20.833333333333336</v>
      </c>
      <c r="Q27" s="47"/>
    </row>
    <row r="28" spans="1:17" ht="24.95" customHeight="1">
      <c r="A28" s="82" t="s">
        <v>324</v>
      </c>
      <c r="B28" s="83" t="s">
        <v>556</v>
      </c>
      <c r="C28" s="47">
        <v>12</v>
      </c>
      <c r="D28" s="47">
        <f t="shared" si="0"/>
        <v>23.52941176470588</v>
      </c>
      <c r="E28" s="47">
        <v>11</v>
      </c>
      <c r="F28" s="47">
        <f t="shared" si="1"/>
        <v>25.581395348837212</v>
      </c>
      <c r="G28" s="47">
        <v>5</v>
      </c>
      <c r="H28" s="47">
        <f t="shared" si="2"/>
        <v>12.820512820512819</v>
      </c>
      <c r="I28" s="47">
        <v>7</v>
      </c>
      <c r="J28" s="47">
        <f t="shared" si="3"/>
        <v>18.421052631578945</v>
      </c>
      <c r="K28" s="47"/>
      <c r="L28" s="47"/>
      <c r="M28" s="47">
        <v>7</v>
      </c>
      <c r="N28" s="47">
        <f t="shared" si="4"/>
        <v>28.000000000000004</v>
      </c>
      <c r="O28" s="47">
        <v>8</v>
      </c>
      <c r="P28" s="47">
        <f t="shared" si="5"/>
        <v>33.333333333333329</v>
      </c>
      <c r="Q28" s="47"/>
    </row>
    <row r="29" spans="1:17" ht="24.95" customHeight="1">
      <c r="A29" s="82" t="s">
        <v>325</v>
      </c>
      <c r="B29" s="83" t="s">
        <v>557</v>
      </c>
      <c r="C29" s="47">
        <v>16</v>
      </c>
      <c r="D29" s="47">
        <f t="shared" si="0"/>
        <v>31.372549019607842</v>
      </c>
      <c r="E29" s="47">
        <v>14</v>
      </c>
      <c r="F29" s="47">
        <f t="shared" si="1"/>
        <v>32.558139534883722</v>
      </c>
      <c r="G29" s="47">
        <v>5</v>
      </c>
      <c r="H29" s="47">
        <f t="shared" si="2"/>
        <v>12.820512820512819</v>
      </c>
      <c r="I29" s="47">
        <v>12</v>
      </c>
      <c r="J29" s="47">
        <f t="shared" si="3"/>
        <v>31.578947368421051</v>
      </c>
      <c r="K29" s="47"/>
      <c r="L29" s="47"/>
      <c r="M29" s="47">
        <v>8</v>
      </c>
      <c r="N29" s="47">
        <f t="shared" si="4"/>
        <v>32</v>
      </c>
      <c r="O29" s="47">
        <v>7</v>
      </c>
      <c r="P29" s="47">
        <f t="shared" si="5"/>
        <v>29.166666666666668</v>
      </c>
      <c r="Q29" s="47"/>
    </row>
    <row r="30" spans="1:17" ht="24.95" customHeight="1">
      <c r="A30" s="82" t="s">
        <v>326</v>
      </c>
      <c r="B30" s="83" t="s">
        <v>558</v>
      </c>
      <c r="C30" s="47">
        <v>12</v>
      </c>
      <c r="D30" s="47">
        <f t="shared" si="0"/>
        <v>23.52941176470588</v>
      </c>
      <c r="E30" s="47">
        <v>11</v>
      </c>
      <c r="F30" s="47">
        <f t="shared" si="1"/>
        <v>25.581395348837212</v>
      </c>
      <c r="G30" s="47">
        <v>8</v>
      </c>
      <c r="H30" s="47">
        <f t="shared" si="2"/>
        <v>20.512820512820511</v>
      </c>
      <c r="I30" s="47">
        <v>8</v>
      </c>
      <c r="J30" s="47">
        <f t="shared" si="3"/>
        <v>21.052631578947366</v>
      </c>
      <c r="K30" s="47"/>
      <c r="L30" s="47"/>
      <c r="M30" s="47">
        <v>5</v>
      </c>
      <c r="N30" s="47">
        <f t="shared" si="4"/>
        <v>20</v>
      </c>
      <c r="O30" s="47">
        <v>6</v>
      </c>
      <c r="P30" s="47">
        <f t="shared" si="5"/>
        <v>25</v>
      </c>
      <c r="Q30" s="47"/>
    </row>
    <row r="31" spans="1:17" ht="24.95" customHeight="1">
      <c r="A31" s="82" t="s">
        <v>327</v>
      </c>
      <c r="B31" s="83" t="s">
        <v>559</v>
      </c>
      <c r="C31" s="47">
        <v>15</v>
      </c>
      <c r="D31" s="47">
        <f t="shared" si="0"/>
        <v>29.411764705882355</v>
      </c>
      <c r="E31" s="47">
        <v>14</v>
      </c>
      <c r="F31" s="47">
        <f t="shared" si="1"/>
        <v>32.558139534883722</v>
      </c>
      <c r="G31" s="47">
        <v>2</v>
      </c>
      <c r="H31" s="47">
        <f t="shared" si="2"/>
        <v>5.1282051282051277</v>
      </c>
      <c r="I31" s="47">
        <v>12</v>
      </c>
      <c r="J31" s="47">
        <f t="shared" si="3"/>
        <v>31.578947368421051</v>
      </c>
      <c r="K31" s="47"/>
      <c r="L31" s="47"/>
      <c r="M31" s="47">
        <v>7</v>
      </c>
      <c r="N31" s="47">
        <f t="shared" si="4"/>
        <v>28.000000000000004</v>
      </c>
      <c r="O31" s="47">
        <v>9</v>
      </c>
      <c r="P31" s="47">
        <f t="shared" si="5"/>
        <v>37.5</v>
      </c>
      <c r="Q31" s="47"/>
    </row>
    <row r="32" spans="1:17" ht="24.95" customHeight="1">
      <c r="A32" s="82" t="s">
        <v>328</v>
      </c>
      <c r="B32" s="83" t="s">
        <v>560</v>
      </c>
      <c r="C32" s="47">
        <v>16</v>
      </c>
      <c r="D32" s="47">
        <f t="shared" si="0"/>
        <v>31.372549019607842</v>
      </c>
      <c r="E32" s="47">
        <v>13</v>
      </c>
      <c r="F32" s="47">
        <f t="shared" si="1"/>
        <v>30.232558139534881</v>
      </c>
      <c r="G32" s="47">
        <v>10</v>
      </c>
      <c r="H32" s="47">
        <f t="shared" si="2"/>
        <v>25.641025641025639</v>
      </c>
      <c r="I32" s="47">
        <v>16</v>
      </c>
      <c r="J32" s="47">
        <f t="shared" si="3"/>
        <v>42.105263157894733</v>
      </c>
      <c r="K32" s="47"/>
      <c r="L32" s="47"/>
      <c r="M32" s="47">
        <v>11</v>
      </c>
      <c r="N32" s="47">
        <f t="shared" si="4"/>
        <v>44</v>
      </c>
      <c r="O32" s="47">
        <v>6</v>
      </c>
      <c r="P32" s="47">
        <f t="shared" si="5"/>
        <v>25</v>
      </c>
      <c r="Q32" s="47"/>
    </row>
    <row r="33" spans="1:17" ht="24.95" customHeight="1">
      <c r="A33" s="82" t="s">
        <v>329</v>
      </c>
      <c r="B33" s="83" t="s">
        <v>561</v>
      </c>
      <c r="C33" s="47">
        <v>15</v>
      </c>
      <c r="D33" s="47">
        <f t="shared" si="0"/>
        <v>29.411764705882355</v>
      </c>
      <c r="E33" s="47">
        <v>13</v>
      </c>
      <c r="F33" s="47">
        <f t="shared" si="1"/>
        <v>30.232558139534881</v>
      </c>
      <c r="G33" s="47">
        <v>5</v>
      </c>
      <c r="H33" s="47">
        <f t="shared" si="2"/>
        <v>12.820512820512819</v>
      </c>
      <c r="I33" s="47">
        <v>9</v>
      </c>
      <c r="J33" s="47">
        <f t="shared" si="3"/>
        <v>23.684210526315788</v>
      </c>
      <c r="K33" s="47"/>
      <c r="L33" s="47"/>
      <c r="M33" s="47">
        <v>6</v>
      </c>
      <c r="N33" s="47">
        <f t="shared" si="4"/>
        <v>24</v>
      </c>
      <c r="O33" s="47">
        <v>4</v>
      </c>
      <c r="P33" s="47">
        <f t="shared" si="5"/>
        <v>16.666666666666664</v>
      </c>
      <c r="Q33" s="47"/>
    </row>
    <row r="34" spans="1:17" ht="24.95" customHeight="1">
      <c r="A34" s="82" t="s">
        <v>330</v>
      </c>
      <c r="B34" s="83" t="s">
        <v>562</v>
      </c>
      <c r="C34" s="47">
        <v>20</v>
      </c>
      <c r="D34" s="47">
        <f t="shared" si="0"/>
        <v>39.215686274509807</v>
      </c>
      <c r="E34" s="47">
        <v>17</v>
      </c>
      <c r="F34" s="47">
        <f t="shared" si="1"/>
        <v>39.534883720930232</v>
      </c>
      <c r="G34" s="47">
        <v>5</v>
      </c>
      <c r="H34" s="47">
        <f t="shared" si="2"/>
        <v>12.820512820512819</v>
      </c>
      <c r="I34" s="47">
        <v>12</v>
      </c>
      <c r="J34" s="47">
        <f t="shared" si="3"/>
        <v>31.578947368421051</v>
      </c>
      <c r="K34" s="47"/>
      <c r="L34" s="47"/>
      <c r="M34" s="47">
        <v>7</v>
      </c>
      <c r="N34" s="47">
        <f t="shared" si="4"/>
        <v>28.000000000000004</v>
      </c>
      <c r="O34" s="47">
        <v>8</v>
      </c>
      <c r="P34" s="47">
        <f t="shared" si="5"/>
        <v>33.333333333333329</v>
      </c>
      <c r="Q34" s="47"/>
    </row>
    <row r="35" spans="1:17" ht="24.95" customHeight="1">
      <c r="A35" s="84" t="s">
        <v>331</v>
      </c>
      <c r="B35" s="83" t="s">
        <v>563</v>
      </c>
      <c r="C35" s="47">
        <v>2</v>
      </c>
      <c r="D35" s="47">
        <f t="shared" si="0"/>
        <v>3.9215686274509802</v>
      </c>
      <c r="E35" s="47">
        <v>0</v>
      </c>
      <c r="F35" s="47">
        <f t="shared" si="1"/>
        <v>0</v>
      </c>
      <c r="G35" s="47">
        <v>0</v>
      </c>
      <c r="H35" s="47">
        <f t="shared" si="2"/>
        <v>0</v>
      </c>
      <c r="I35" s="47">
        <v>2</v>
      </c>
      <c r="J35" s="47">
        <f t="shared" si="3"/>
        <v>5.2631578947368416</v>
      </c>
      <c r="K35" s="47"/>
      <c r="L35" s="47"/>
      <c r="M35" s="47">
        <v>0</v>
      </c>
      <c r="N35" s="47">
        <f>M35/28*100</f>
        <v>0</v>
      </c>
      <c r="O35" s="47">
        <v>2</v>
      </c>
      <c r="P35" s="47">
        <f>O35/25*100</f>
        <v>8</v>
      </c>
      <c r="Q35" s="47"/>
    </row>
    <row r="36" spans="1:17" ht="24.95" customHeight="1">
      <c r="A36" s="84" t="s">
        <v>332</v>
      </c>
      <c r="B36" s="83" t="s">
        <v>564</v>
      </c>
      <c r="C36" s="47">
        <v>14</v>
      </c>
      <c r="D36" s="47">
        <f t="shared" si="0"/>
        <v>27.450980392156865</v>
      </c>
      <c r="E36" s="47">
        <v>20</v>
      </c>
      <c r="F36" s="47">
        <f t="shared" si="1"/>
        <v>46.511627906976742</v>
      </c>
      <c r="G36" s="47">
        <v>7</v>
      </c>
      <c r="H36" s="47">
        <f t="shared" si="2"/>
        <v>17.948717948717949</v>
      </c>
      <c r="I36" s="47">
        <v>10</v>
      </c>
      <c r="J36" s="47">
        <f t="shared" si="3"/>
        <v>26.315789473684209</v>
      </c>
      <c r="K36" s="47"/>
      <c r="L36" s="47"/>
      <c r="M36" s="47">
        <v>13</v>
      </c>
      <c r="N36" s="47">
        <f t="shared" ref="N36:N61" si="6">M36/28*100</f>
        <v>46.428571428571431</v>
      </c>
      <c r="O36" s="47">
        <v>6</v>
      </c>
      <c r="P36" s="47">
        <f t="shared" ref="P36:P61" si="7">O36/25*100</f>
        <v>24</v>
      </c>
      <c r="Q36" s="47"/>
    </row>
    <row r="37" spans="1:17" ht="24.95" customHeight="1">
      <c r="A37" s="84" t="s">
        <v>333</v>
      </c>
      <c r="B37" s="83" t="s">
        <v>565</v>
      </c>
      <c r="C37" s="47">
        <v>19</v>
      </c>
      <c r="D37" s="47">
        <f t="shared" si="0"/>
        <v>37.254901960784316</v>
      </c>
      <c r="E37" s="47">
        <v>18</v>
      </c>
      <c r="F37" s="47">
        <f t="shared" si="1"/>
        <v>41.860465116279073</v>
      </c>
      <c r="G37" s="47">
        <v>6</v>
      </c>
      <c r="H37" s="47">
        <f t="shared" si="2"/>
        <v>15.384615384615385</v>
      </c>
      <c r="I37" s="47">
        <v>14</v>
      </c>
      <c r="J37" s="47">
        <f t="shared" si="3"/>
        <v>36.84210526315789</v>
      </c>
      <c r="K37" s="47"/>
      <c r="L37" s="47"/>
      <c r="M37" s="47">
        <v>15</v>
      </c>
      <c r="N37" s="47">
        <f t="shared" si="6"/>
        <v>53.571428571428569</v>
      </c>
      <c r="O37" s="47">
        <v>9</v>
      </c>
      <c r="P37" s="47">
        <f t="shared" si="7"/>
        <v>36</v>
      </c>
      <c r="Q37" s="47"/>
    </row>
    <row r="38" spans="1:17" ht="24.95" customHeight="1">
      <c r="A38" s="84" t="s">
        <v>334</v>
      </c>
      <c r="B38" s="83" t="s">
        <v>566</v>
      </c>
      <c r="C38" s="47">
        <v>20</v>
      </c>
      <c r="D38" s="47">
        <f t="shared" si="0"/>
        <v>39.215686274509807</v>
      </c>
      <c r="E38" s="47">
        <v>20</v>
      </c>
      <c r="F38" s="47">
        <f t="shared" si="1"/>
        <v>46.511627906976742</v>
      </c>
      <c r="G38" s="47">
        <v>5</v>
      </c>
      <c r="H38" s="47">
        <f t="shared" si="2"/>
        <v>12.820512820512819</v>
      </c>
      <c r="I38" s="47">
        <v>10</v>
      </c>
      <c r="J38" s="47">
        <f t="shared" si="3"/>
        <v>26.315789473684209</v>
      </c>
      <c r="K38" s="47"/>
      <c r="L38" s="47"/>
      <c r="M38" s="47">
        <v>20</v>
      </c>
      <c r="N38" s="47">
        <f t="shared" si="6"/>
        <v>71.428571428571431</v>
      </c>
      <c r="O38" s="47">
        <v>8</v>
      </c>
      <c r="P38" s="47">
        <f t="shared" si="7"/>
        <v>32</v>
      </c>
      <c r="Q38" s="47"/>
    </row>
    <row r="39" spans="1:17" ht="24.95" customHeight="1">
      <c r="A39" s="84" t="s">
        <v>335</v>
      </c>
      <c r="B39" s="83" t="s">
        <v>567</v>
      </c>
      <c r="C39" s="47">
        <v>26</v>
      </c>
      <c r="D39" s="47">
        <f t="shared" si="0"/>
        <v>50.980392156862742</v>
      </c>
      <c r="E39" s="47">
        <v>11</v>
      </c>
      <c r="F39" s="47">
        <f t="shared" si="1"/>
        <v>25.581395348837212</v>
      </c>
      <c r="G39" s="47">
        <v>8</v>
      </c>
      <c r="H39" s="47">
        <f t="shared" si="2"/>
        <v>20.512820512820511</v>
      </c>
      <c r="I39" s="47">
        <v>6</v>
      </c>
      <c r="J39" s="47">
        <f t="shared" si="3"/>
        <v>15.789473684210526</v>
      </c>
      <c r="K39" s="47"/>
      <c r="L39" s="47"/>
      <c r="M39" s="47">
        <v>8</v>
      </c>
      <c r="N39" s="47">
        <f t="shared" si="6"/>
        <v>28.571428571428569</v>
      </c>
      <c r="O39" s="47">
        <v>8</v>
      </c>
      <c r="P39" s="47">
        <f t="shared" si="7"/>
        <v>32</v>
      </c>
      <c r="Q39" s="47"/>
    </row>
    <row r="40" spans="1:17" ht="24.95" customHeight="1">
      <c r="A40" s="84" t="s">
        <v>336</v>
      </c>
      <c r="B40" s="83" t="s">
        <v>568</v>
      </c>
      <c r="C40" s="47">
        <v>22</v>
      </c>
      <c r="D40" s="47">
        <f t="shared" si="0"/>
        <v>43.137254901960787</v>
      </c>
      <c r="E40" s="47">
        <v>20</v>
      </c>
      <c r="F40" s="47">
        <f t="shared" si="1"/>
        <v>46.511627906976742</v>
      </c>
      <c r="G40" s="47">
        <v>9</v>
      </c>
      <c r="H40" s="47">
        <f t="shared" si="2"/>
        <v>23.076923076923077</v>
      </c>
      <c r="I40" s="47">
        <v>12</v>
      </c>
      <c r="J40" s="47">
        <f t="shared" si="3"/>
        <v>31.578947368421051</v>
      </c>
      <c r="K40" s="47"/>
      <c r="L40" s="47"/>
      <c r="M40" s="47">
        <v>12</v>
      </c>
      <c r="N40" s="47">
        <f t="shared" si="6"/>
        <v>42.857142857142854</v>
      </c>
      <c r="O40" s="47">
        <v>7</v>
      </c>
      <c r="P40" s="47">
        <f t="shared" si="7"/>
        <v>28.000000000000004</v>
      </c>
      <c r="Q40" s="47"/>
    </row>
    <row r="41" spans="1:17" ht="24.95" customHeight="1">
      <c r="A41" s="84" t="s">
        <v>337</v>
      </c>
      <c r="B41" s="83" t="s">
        <v>569</v>
      </c>
      <c r="C41" s="47">
        <v>18</v>
      </c>
      <c r="D41" s="47">
        <f t="shared" si="0"/>
        <v>35.294117647058826</v>
      </c>
      <c r="E41" s="47">
        <v>20</v>
      </c>
      <c r="F41" s="47">
        <f t="shared" si="1"/>
        <v>46.511627906976742</v>
      </c>
      <c r="G41" s="47">
        <v>4</v>
      </c>
      <c r="H41" s="47">
        <f t="shared" si="2"/>
        <v>10.256410256410255</v>
      </c>
      <c r="I41" s="47">
        <v>12</v>
      </c>
      <c r="J41" s="47">
        <f t="shared" si="3"/>
        <v>31.578947368421051</v>
      </c>
      <c r="K41" s="47"/>
      <c r="L41" s="47"/>
      <c r="M41" s="47">
        <v>16</v>
      </c>
      <c r="N41" s="47">
        <f t="shared" si="6"/>
        <v>57.142857142857139</v>
      </c>
      <c r="O41" s="47">
        <v>5</v>
      </c>
      <c r="P41" s="47">
        <f t="shared" si="7"/>
        <v>20</v>
      </c>
      <c r="Q41" s="47"/>
    </row>
    <row r="42" spans="1:17" ht="24.95" customHeight="1">
      <c r="A42" s="84" t="s">
        <v>338</v>
      </c>
      <c r="B42" s="83" t="s">
        <v>570</v>
      </c>
      <c r="C42" s="47">
        <v>16</v>
      </c>
      <c r="D42" s="47">
        <f t="shared" si="0"/>
        <v>31.372549019607842</v>
      </c>
      <c r="E42" s="47">
        <v>14</v>
      </c>
      <c r="F42" s="47">
        <f t="shared" si="1"/>
        <v>32.558139534883722</v>
      </c>
      <c r="G42" s="47">
        <v>4</v>
      </c>
      <c r="H42" s="47">
        <f t="shared" si="2"/>
        <v>10.256410256410255</v>
      </c>
      <c r="I42" s="47">
        <v>11</v>
      </c>
      <c r="J42" s="47">
        <f t="shared" si="3"/>
        <v>28.947368421052634</v>
      </c>
      <c r="K42" s="47"/>
      <c r="L42" s="47"/>
      <c r="M42" s="47">
        <v>13</v>
      </c>
      <c r="N42" s="47">
        <f t="shared" si="6"/>
        <v>46.428571428571431</v>
      </c>
      <c r="O42" s="47">
        <v>11</v>
      </c>
      <c r="P42" s="47">
        <f t="shared" si="7"/>
        <v>44</v>
      </c>
      <c r="Q42" s="47"/>
    </row>
    <row r="43" spans="1:17" ht="24.95" customHeight="1">
      <c r="A43" s="84" t="s">
        <v>339</v>
      </c>
      <c r="B43" s="83" t="s">
        <v>571</v>
      </c>
      <c r="C43" s="47">
        <v>0</v>
      </c>
      <c r="D43" s="47">
        <f t="shared" si="0"/>
        <v>0</v>
      </c>
      <c r="E43" s="47">
        <v>0</v>
      </c>
      <c r="F43" s="47">
        <f t="shared" si="1"/>
        <v>0</v>
      </c>
      <c r="G43" s="47">
        <v>0</v>
      </c>
      <c r="H43" s="47">
        <f t="shared" si="2"/>
        <v>0</v>
      </c>
      <c r="I43" s="47">
        <v>0</v>
      </c>
      <c r="J43" s="47">
        <f t="shared" si="3"/>
        <v>0</v>
      </c>
      <c r="K43" s="47"/>
      <c r="L43" s="47"/>
      <c r="M43" s="47">
        <v>0</v>
      </c>
      <c r="N43" s="47">
        <f t="shared" si="6"/>
        <v>0</v>
      </c>
      <c r="O43" s="47">
        <v>0</v>
      </c>
      <c r="P43" s="47">
        <f t="shared" si="7"/>
        <v>0</v>
      </c>
      <c r="Q43" s="47"/>
    </row>
    <row r="44" spans="1:17" ht="24.95" customHeight="1">
      <c r="A44" s="84" t="s">
        <v>340</v>
      </c>
      <c r="B44" s="83" t="s">
        <v>572</v>
      </c>
      <c r="C44" s="47">
        <v>12</v>
      </c>
      <c r="D44" s="47">
        <f t="shared" si="0"/>
        <v>23.52941176470588</v>
      </c>
      <c r="E44" s="47">
        <v>12</v>
      </c>
      <c r="F44" s="47">
        <f t="shared" si="1"/>
        <v>27.906976744186046</v>
      </c>
      <c r="G44" s="47">
        <v>3</v>
      </c>
      <c r="H44" s="47">
        <f t="shared" si="2"/>
        <v>7.6923076923076925</v>
      </c>
      <c r="I44" s="47">
        <v>14</v>
      </c>
      <c r="J44" s="47">
        <f t="shared" si="3"/>
        <v>36.84210526315789</v>
      </c>
      <c r="K44" s="47"/>
      <c r="L44" s="47"/>
      <c r="M44" s="47">
        <v>16</v>
      </c>
      <c r="N44" s="47">
        <f t="shared" si="6"/>
        <v>57.142857142857139</v>
      </c>
      <c r="O44" s="47">
        <v>12</v>
      </c>
      <c r="P44" s="47">
        <f t="shared" si="7"/>
        <v>48</v>
      </c>
      <c r="Q44" s="47"/>
    </row>
    <row r="45" spans="1:17" ht="24.95" customHeight="1">
      <c r="A45" s="84" t="s">
        <v>341</v>
      </c>
      <c r="B45" s="83" t="s">
        <v>573</v>
      </c>
      <c r="C45" s="47">
        <v>2</v>
      </c>
      <c r="D45" s="47">
        <f t="shared" si="0"/>
        <v>3.9215686274509802</v>
      </c>
      <c r="E45" s="47">
        <v>0</v>
      </c>
      <c r="F45" s="47">
        <f t="shared" si="1"/>
        <v>0</v>
      </c>
      <c r="G45" s="47">
        <v>0</v>
      </c>
      <c r="H45" s="47">
        <f t="shared" si="2"/>
        <v>0</v>
      </c>
      <c r="I45" s="47">
        <v>9</v>
      </c>
      <c r="J45" s="47">
        <f t="shared" si="3"/>
        <v>23.684210526315788</v>
      </c>
      <c r="K45" s="47"/>
      <c r="L45" s="47"/>
      <c r="M45" s="47">
        <v>12</v>
      </c>
      <c r="N45" s="47">
        <f t="shared" si="6"/>
        <v>42.857142857142854</v>
      </c>
      <c r="O45" s="47">
        <v>3</v>
      </c>
      <c r="P45" s="47">
        <f t="shared" si="7"/>
        <v>12</v>
      </c>
      <c r="Q45" s="47"/>
    </row>
    <row r="46" spans="1:17" ht="24.95" customHeight="1">
      <c r="A46" s="84" t="s">
        <v>342</v>
      </c>
      <c r="B46" s="83" t="s">
        <v>574</v>
      </c>
      <c r="C46" s="47">
        <v>12</v>
      </c>
      <c r="D46" s="47">
        <f t="shared" si="0"/>
        <v>23.52941176470588</v>
      </c>
      <c r="E46" s="47">
        <v>2</v>
      </c>
      <c r="F46" s="47">
        <f t="shared" si="1"/>
        <v>4.6511627906976747</v>
      </c>
      <c r="G46" s="47">
        <v>7</v>
      </c>
      <c r="H46" s="47">
        <f t="shared" si="2"/>
        <v>17.948717948717949</v>
      </c>
      <c r="I46" s="47">
        <v>8</v>
      </c>
      <c r="J46" s="47">
        <f t="shared" si="3"/>
        <v>21.052631578947366</v>
      </c>
      <c r="K46" s="47"/>
      <c r="L46" s="47"/>
      <c r="M46" s="47">
        <v>12</v>
      </c>
      <c r="N46" s="47">
        <f t="shared" si="6"/>
        <v>42.857142857142854</v>
      </c>
      <c r="O46" s="47">
        <v>8</v>
      </c>
      <c r="P46" s="47">
        <f t="shared" si="7"/>
        <v>32</v>
      </c>
      <c r="Q46" s="47"/>
    </row>
    <row r="47" spans="1:17" ht="24.95" customHeight="1">
      <c r="A47" s="84" t="s">
        <v>343</v>
      </c>
      <c r="B47" s="83" t="s">
        <v>575</v>
      </c>
      <c r="C47" s="47">
        <v>0</v>
      </c>
      <c r="D47" s="47">
        <f t="shared" si="0"/>
        <v>0</v>
      </c>
      <c r="E47" s="47">
        <v>0</v>
      </c>
      <c r="F47" s="47">
        <f t="shared" si="1"/>
        <v>0</v>
      </c>
      <c r="G47" s="47">
        <v>2</v>
      </c>
      <c r="H47" s="47">
        <f t="shared" si="2"/>
        <v>5.1282051282051277</v>
      </c>
      <c r="I47" s="47">
        <v>3</v>
      </c>
      <c r="J47" s="47">
        <f t="shared" si="3"/>
        <v>7.8947368421052628</v>
      </c>
      <c r="K47" s="47"/>
      <c r="L47" s="47"/>
      <c r="M47" s="47">
        <v>0</v>
      </c>
      <c r="N47" s="47">
        <f t="shared" si="6"/>
        <v>0</v>
      </c>
      <c r="O47" s="47">
        <v>1</v>
      </c>
      <c r="P47" s="47">
        <f t="shared" si="7"/>
        <v>4</v>
      </c>
      <c r="Q47" s="47"/>
    </row>
    <row r="48" spans="1:17" ht="24.95" customHeight="1">
      <c r="A48" s="84" t="s">
        <v>344</v>
      </c>
      <c r="B48" s="83" t="s">
        <v>576</v>
      </c>
      <c r="C48" s="47">
        <v>27</v>
      </c>
      <c r="D48" s="47">
        <f t="shared" si="0"/>
        <v>52.941176470588239</v>
      </c>
      <c r="E48" s="47">
        <v>28</v>
      </c>
      <c r="F48" s="47">
        <f t="shared" si="1"/>
        <v>65.116279069767444</v>
      </c>
      <c r="G48" s="47">
        <v>13</v>
      </c>
      <c r="H48" s="47">
        <f t="shared" si="2"/>
        <v>33.333333333333329</v>
      </c>
      <c r="I48" s="47">
        <v>16</v>
      </c>
      <c r="J48" s="47">
        <f t="shared" si="3"/>
        <v>42.105263157894733</v>
      </c>
      <c r="K48" s="47"/>
      <c r="L48" s="47"/>
      <c r="M48" s="47">
        <v>16</v>
      </c>
      <c r="N48" s="47">
        <f t="shared" si="6"/>
        <v>57.142857142857139</v>
      </c>
      <c r="O48" s="47">
        <v>10</v>
      </c>
      <c r="P48" s="47">
        <f t="shared" si="7"/>
        <v>40</v>
      </c>
      <c r="Q48" s="47"/>
    </row>
    <row r="49" spans="1:17" ht="24.95" customHeight="1">
      <c r="A49" s="84" t="s">
        <v>345</v>
      </c>
      <c r="B49" s="83" t="s">
        <v>577</v>
      </c>
      <c r="C49" s="47">
        <v>12</v>
      </c>
      <c r="D49" s="47">
        <f t="shared" si="0"/>
        <v>23.52941176470588</v>
      </c>
      <c r="E49" s="47">
        <v>13</v>
      </c>
      <c r="F49" s="47">
        <f t="shared" si="1"/>
        <v>30.232558139534881</v>
      </c>
      <c r="G49" s="47">
        <v>0</v>
      </c>
      <c r="H49" s="47">
        <f t="shared" si="2"/>
        <v>0</v>
      </c>
      <c r="I49" s="47">
        <v>7</v>
      </c>
      <c r="J49" s="47">
        <f t="shared" si="3"/>
        <v>18.421052631578945</v>
      </c>
      <c r="K49" s="47"/>
      <c r="L49" s="47"/>
      <c r="M49" s="47">
        <v>11</v>
      </c>
      <c r="N49" s="47">
        <f t="shared" si="6"/>
        <v>39.285714285714285</v>
      </c>
      <c r="O49" s="47">
        <v>7</v>
      </c>
      <c r="P49" s="47">
        <f t="shared" si="7"/>
        <v>28.000000000000004</v>
      </c>
      <c r="Q49" s="47"/>
    </row>
    <row r="50" spans="1:17" ht="24.95" customHeight="1">
      <c r="A50" s="84" t="s">
        <v>346</v>
      </c>
      <c r="B50" s="83" t="s">
        <v>578</v>
      </c>
      <c r="C50" s="47">
        <v>18</v>
      </c>
      <c r="D50" s="47">
        <f t="shared" si="0"/>
        <v>35.294117647058826</v>
      </c>
      <c r="E50" s="47">
        <v>10</v>
      </c>
      <c r="F50" s="47">
        <f t="shared" si="1"/>
        <v>23.255813953488371</v>
      </c>
      <c r="G50" s="47">
        <v>5</v>
      </c>
      <c r="H50" s="47">
        <f t="shared" si="2"/>
        <v>12.820512820512819</v>
      </c>
      <c r="I50" s="47">
        <v>17</v>
      </c>
      <c r="J50" s="47">
        <f t="shared" si="3"/>
        <v>44.736842105263158</v>
      </c>
      <c r="K50" s="47"/>
      <c r="L50" s="47"/>
      <c r="M50" s="47">
        <v>9</v>
      </c>
      <c r="N50" s="47">
        <f t="shared" si="6"/>
        <v>32.142857142857146</v>
      </c>
      <c r="O50" s="47">
        <v>6</v>
      </c>
      <c r="P50" s="47">
        <f t="shared" si="7"/>
        <v>24</v>
      </c>
      <c r="Q50" s="47"/>
    </row>
    <row r="51" spans="1:17" ht="24.95" customHeight="1">
      <c r="A51" s="84" t="s">
        <v>353</v>
      </c>
      <c r="B51" s="83" t="s">
        <v>579</v>
      </c>
      <c r="C51" s="47">
        <v>24</v>
      </c>
      <c r="D51" s="47">
        <f t="shared" si="0"/>
        <v>47.058823529411761</v>
      </c>
      <c r="E51" s="47">
        <v>15</v>
      </c>
      <c r="F51" s="47">
        <f t="shared" si="1"/>
        <v>34.883720930232556</v>
      </c>
      <c r="G51" s="47">
        <v>7</v>
      </c>
      <c r="H51" s="47">
        <f t="shared" si="2"/>
        <v>17.948717948717949</v>
      </c>
      <c r="I51" s="47">
        <v>11</v>
      </c>
      <c r="J51" s="47">
        <f t="shared" si="3"/>
        <v>28.947368421052634</v>
      </c>
      <c r="K51" s="47"/>
      <c r="L51" s="47"/>
      <c r="M51" s="47">
        <v>18</v>
      </c>
      <c r="N51" s="47">
        <f t="shared" si="6"/>
        <v>64.285714285714292</v>
      </c>
      <c r="O51" s="47">
        <v>3</v>
      </c>
      <c r="P51" s="47">
        <f t="shared" si="7"/>
        <v>12</v>
      </c>
      <c r="Q51" s="47"/>
    </row>
    <row r="52" spans="1:17" ht="24.95" customHeight="1">
      <c r="A52" s="84" t="s">
        <v>347</v>
      </c>
      <c r="B52" s="83" t="s">
        <v>580</v>
      </c>
      <c r="C52" s="47">
        <v>37</v>
      </c>
      <c r="D52" s="47">
        <f t="shared" si="0"/>
        <v>72.549019607843135</v>
      </c>
      <c r="E52" s="47">
        <v>31</v>
      </c>
      <c r="F52" s="47">
        <f t="shared" si="1"/>
        <v>72.093023255813947</v>
      </c>
      <c r="G52" s="47">
        <v>18</v>
      </c>
      <c r="H52" s="47">
        <f t="shared" si="2"/>
        <v>46.153846153846153</v>
      </c>
      <c r="I52" s="47">
        <v>19</v>
      </c>
      <c r="J52" s="47">
        <f t="shared" si="3"/>
        <v>50</v>
      </c>
      <c r="K52" s="47"/>
      <c r="L52" s="47"/>
      <c r="M52" s="47">
        <v>20</v>
      </c>
      <c r="N52" s="47">
        <f t="shared" si="6"/>
        <v>71.428571428571431</v>
      </c>
      <c r="O52" s="47">
        <v>14</v>
      </c>
      <c r="P52" s="47">
        <f t="shared" si="7"/>
        <v>56.000000000000007</v>
      </c>
      <c r="Q52" s="47"/>
    </row>
    <row r="53" spans="1:17" ht="24.95" customHeight="1">
      <c r="A53" s="84" t="s">
        <v>354</v>
      </c>
      <c r="B53" s="83" t="s">
        <v>581</v>
      </c>
      <c r="C53" s="47">
        <v>4</v>
      </c>
      <c r="D53" s="47">
        <f t="shared" si="0"/>
        <v>7.8431372549019605</v>
      </c>
      <c r="E53" s="47">
        <v>19</v>
      </c>
      <c r="F53" s="47">
        <f t="shared" si="1"/>
        <v>44.186046511627907</v>
      </c>
      <c r="G53" s="47">
        <v>2</v>
      </c>
      <c r="H53" s="47">
        <f t="shared" si="2"/>
        <v>5.1282051282051277</v>
      </c>
      <c r="I53" s="47">
        <v>4</v>
      </c>
      <c r="J53" s="47">
        <f t="shared" si="3"/>
        <v>10.526315789473683</v>
      </c>
      <c r="K53" s="47"/>
      <c r="L53" s="47"/>
      <c r="M53" s="47">
        <v>9</v>
      </c>
      <c r="N53" s="47">
        <f t="shared" si="6"/>
        <v>32.142857142857146</v>
      </c>
      <c r="O53" s="47">
        <v>4</v>
      </c>
      <c r="P53" s="47">
        <f t="shared" si="7"/>
        <v>16</v>
      </c>
      <c r="Q53" s="47"/>
    </row>
    <row r="54" spans="1:17" ht="24.95" customHeight="1">
      <c r="A54" s="84" t="s">
        <v>355</v>
      </c>
      <c r="B54" s="83" t="s">
        <v>582</v>
      </c>
      <c r="C54" s="47">
        <v>14</v>
      </c>
      <c r="D54" s="47">
        <f t="shared" si="0"/>
        <v>27.450980392156865</v>
      </c>
      <c r="E54" s="47">
        <v>21</v>
      </c>
      <c r="F54" s="47">
        <f t="shared" si="1"/>
        <v>48.837209302325576</v>
      </c>
      <c r="G54" s="47">
        <v>11</v>
      </c>
      <c r="H54" s="47">
        <f t="shared" si="2"/>
        <v>28.205128205128204</v>
      </c>
      <c r="I54" s="47">
        <v>16</v>
      </c>
      <c r="J54" s="47">
        <f t="shared" si="3"/>
        <v>42.105263157894733</v>
      </c>
      <c r="K54" s="47"/>
      <c r="L54" s="47"/>
      <c r="M54" s="47">
        <v>11</v>
      </c>
      <c r="N54" s="47">
        <f t="shared" si="6"/>
        <v>39.285714285714285</v>
      </c>
      <c r="O54" s="47">
        <v>10</v>
      </c>
      <c r="P54" s="47">
        <f t="shared" si="7"/>
        <v>40</v>
      </c>
      <c r="Q54" s="47"/>
    </row>
    <row r="55" spans="1:17" ht="24.95" customHeight="1">
      <c r="A55" s="84" t="s">
        <v>356</v>
      </c>
      <c r="B55" s="83" t="s">
        <v>583</v>
      </c>
      <c r="C55" s="47">
        <v>22</v>
      </c>
      <c r="D55" s="47">
        <f t="shared" si="0"/>
        <v>43.137254901960787</v>
      </c>
      <c r="E55" s="47">
        <v>16</v>
      </c>
      <c r="F55" s="47">
        <f t="shared" si="1"/>
        <v>37.209302325581397</v>
      </c>
      <c r="G55" s="47">
        <v>2</v>
      </c>
      <c r="H55" s="47">
        <f t="shared" si="2"/>
        <v>5.1282051282051277</v>
      </c>
      <c r="I55" s="47">
        <v>12</v>
      </c>
      <c r="J55" s="47">
        <f t="shared" si="3"/>
        <v>31.578947368421051</v>
      </c>
      <c r="K55" s="47"/>
      <c r="L55" s="47"/>
      <c r="M55" s="47">
        <v>13</v>
      </c>
      <c r="N55" s="47">
        <f t="shared" si="6"/>
        <v>46.428571428571431</v>
      </c>
      <c r="O55" s="47">
        <v>3</v>
      </c>
      <c r="P55" s="47">
        <f t="shared" si="7"/>
        <v>12</v>
      </c>
      <c r="Q55" s="47"/>
    </row>
    <row r="56" spans="1:17" ht="24.95" customHeight="1">
      <c r="A56" s="84" t="s">
        <v>357</v>
      </c>
      <c r="B56" s="83" t="s">
        <v>584</v>
      </c>
      <c r="C56" s="47">
        <v>22</v>
      </c>
      <c r="D56" s="47">
        <f t="shared" si="0"/>
        <v>43.137254901960787</v>
      </c>
      <c r="E56" s="47">
        <v>16</v>
      </c>
      <c r="F56" s="47">
        <f t="shared" si="1"/>
        <v>37.209302325581397</v>
      </c>
      <c r="G56" s="47">
        <v>11</v>
      </c>
      <c r="H56" s="47">
        <f t="shared" si="2"/>
        <v>28.205128205128204</v>
      </c>
      <c r="I56" s="47">
        <v>26</v>
      </c>
      <c r="J56" s="47">
        <f t="shared" si="3"/>
        <v>68.421052631578945</v>
      </c>
      <c r="K56" s="47"/>
      <c r="L56" s="47"/>
      <c r="M56" s="47">
        <v>15</v>
      </c>
      <c r="N56" s="47">
        <f t="shared" si="6"/>
        <v>53.571428571428569</v>
      </c>
      <c r="O56" s="47">
        <v>7</v>
      </c>
      <c r="P56" s="47">
        <f t="shared" si="7"/>
        <v>28.000000000000004</v>
      </c>
      <c r="Q56" s="47"/>
    </row>
    <row r="57" spans="1:17" ht="24.95" customHeight="1">
      <c r="A57" s="84" t="s">
        <v>358</v>
      </c>
      <c r="B57" s="83" t="s">
        <v>585</v>
      </c>
      <c r="C57" s="47">
        <v>10</v>
      </c>
      <c r="D57" s="47">
        <f t="shared" si="0"/>
        <v>19.607843137254903</v>
      </c>
      <c r="E57" s="47">
        <v>13</v>
      </c>
      <c r="F57" s="47">
        <f t="shared" si="1"/>
        <v>30.232558139534881</v>
      </c>
      <c r="G57" s="47">
        <v>6</v>
      </c>
      <c r="H57" s="47">
        <f t="shared" si="2"/>
        <v>15.384615384615385</v>
      </c>
      <c r="I57" s="47">
        <v>11</v>
      </c>
      <c r="J57" s="47">
        <f t="shared" si="3"/>
        <v>28.947368421052634</v>
      </c>
      <c r="K57" s="47"/>
      <c r="L57" s="47"/>
      <c r="M57" s="47">
        <v>13</v>
      </c>
      <c r="N57" s="47">
        <f t="shared" si="6"/>
        <v>46.428571428571431</v>
      </c>
      <c r="O57" s="47">
        <v>3</v>
      </c>
      <c r="P57" s="47">
        <f t="shared" si="7"/>
        <v>12</v>
      </c>
      <c r="Q57" s="47"/>
    </row>
    <row r="58" spans="1:17" ht="24.95" customHeight="1">
      <c r="A58" s="84" t="s">
        <v>359</v>
      </c>
      <c r="B58" s="83" t="s">
        <v>586</v>
      </c>
      <c r="C58" s="47">
        <v>0</v>
      </c>
      <c r="D58" s="47">
        <f t="shared" si="0"/>
        <v>0</v>
      </c>
      <c r="E58" s="47">
        <v>0</v>
      </c>
      <c r="F58" s="47">
        <f t="shared" si="1"/>
        <v>0</v>
      </c>
      <c r="G58" s="47">
        <v>0</v>
      </c>
      <c r="H58" s="47">
        <f t="shared" si="2"/>
        <v>0</v>
      </c>
      <c r="I58" s="47">
        <v>0</v>
      </c>
      <c r="J58" s="47">
        <f t="shared" si="3"/>
        <v>0</v>
      </c>
      <c r="K58" s="47"/>
      <c r="L58" s="47"/>
      <c r="M58" s="47">
        <v>0</v>
      </c>
      <c r="N58" s="47">
        <f t="shared" si="6"/>
        <v>0</v>
      </c>
      <c r="O58" s="47">
        <v>0</v>
      </c>
      <c r="P58" s="47">
        <f t="shared" si="7"/>
        <v>0</v>
      </c>
      <c r="Q58" s="47"/>
    </row>
    <row r="59" spans="1:17" ht="24.95" customHeight="1">
      <c r="A59" s="84" t="s">
        <v>360</v>
      </c>
      <c r="B59" s="83" t="s">
        <v>587</v>
      </c>
      <c r="C59" s="47">
        <v>26</v>
      </c>
      <c r="D59" s="47">
        <f t="shared" si="0"/>
        <v>50.980392156862742</v>
      </c>
      <c r="E59" s="47">
        <v>27</v>
      </c>
      <c r="F59" s="47">
        <f t="shared" si="1"/>
        <v>62.790697674418603</v>
      </c>
      <c r="G59" s="47">
        <v>0</v>
      </c>
      <c r="H59" s="47">
        <f t="shared" si="2"/>
        <v>0</v>
      </c>
      <c r="I59" s="47">
        <v>11</v>
      </c>
      <c r="J59" s="47">
        <f t="shared" si="3"/>
        <v>28.947368421052634</v>
      </c>
      <c r="K59" s="47"/>
      <c r="L59" s="47"/>
      <c r="M59" s="47">
        <v>10</v>
      </c>
      <c r="N59" s="47">
        <f t="shared" si="6"/>
        <v>35.714285714285715</v>
      </c>
      <c r="O59" s="47">
        <v>7</v>
      </c>
      <c r="P59" s="47">
        <f t="shared" si="7"/>
        <v>28.000000000000004</v>
      </c>
      <c r="Q59" s="47"/>
    </row>
    <row r="60" spans="1:17" ht="24.95" customHeight="1">
      <c r="A60" s="84" t="s">
        <v>361</v>
      </c>
      <c r="B60" s="83" t="s">
        <v>588</v>
      </c>
      <c r="C60" s="47">
        <v>19</v>
      </c>
      <c r="D60" s="47">
        <f t="shared" si="0"/>
        <v>37.254901960784316</v>
      </c>
      <c r="E60" s="47">
        <v>22</v>
      </c>
      <c r="F60" s="47">
        <f t="shared" si="1"/>
        <v>51.162790697674424</v>
      </c>
      <c r="G60" s="47">
        <v>11</v>
      </c>
      <c r="H60" s="47">
        <f t="shared" si="2"/>
        <v>28.205128205128204</v>
      </c>
      <c r="I60" s="47">
        <v>19</v>
      </c>
      <c r="J60" s="47">
        <f t="shared" si="3"/>
        <v>50</v>
      </c>
      <c r="K60" s="47"/>
      <c r="L60" s="47"/>
      <c r="M60" s="47">
        <v>17</v>
      </c>
      <c r="N60" s="47">
        <f t="shared" si="6"/>
        <v>60.714285714285708</v>
      </c>
      <c r="O60" s="47">
        <v>6</v>
      </c>
      <c r="P60" s="47">
        <f t="shared" si="7"/>
        <v>24</v>
      </c>
      <c r="Q60" s="47"/>
    </row>
    <row r="61" spans="1:17" ht="24.95" customHeight="1">
      <c r="A61" s="84" t="s">
        <v>362</v>
      </c>
      <c r="B61" s="83" t="s">
        <v>589</v>
      </c>
      <c r="C61" s="47">
        <v>16</v>
      </c>
      <c r="D61" s="47">
        <f t="shared" si="0"/>
        <v>31.372549019607842</v>
      </c>
      <c r="E61" s="47">
        <v>9</v>
      </c>
      <c r="F61" s="47">
        <f t="shared" si="1"/>
        <v>20.930232558139537</v>
      </c>
      <c r="G61" s="47">
        <v>9</v>
      </c>
      <c r="H61" s="47">
        <f t="shared" si="2"/>
        <v>23.076923076923077</v>
      </c>
      <c r="I61" s="47">
        <v>17</v>
      </c>
      <c r="J61" s="47">
        <f t="shared" si="3"/>
        <v>44.736842105263158</v>
      </c>
      <c r="K61" s="47"/>
      <c r="L61" s="47"/>
      <c r="M61" s="47">
        <v>13</v>
      </c>
      <c r="N61" s="47">
        <f t="shared" si="6"/>
        <v>46.428571428571431</v>
      </c>
      <c r="O61" s="47">
        <v>3</v>
      </c>
      <c r="P61" s="47">
        <f t="shared" si="7"/>
        <v>12</v>
      </c>
      <c r="Q61" s="47"/>
    </row>
    <row r="62" spans="1:17" ht="24.95" customHeight="1">
      <c r="A62" s="84" t="s">
        <v>363</v>
      </c>
      <c r="B62" s="83" t="s">
        <v>590</v>
      </c>
      <c r="C62" s="47">
        <v>20</v>
      </c>
      <c r="D62" s="47">
        <f t="shared" si="0"/>
        <v>39.215686274509807</v>
      </c>
      <c r="E62" s="47">
        <v>24</v>
      </c>
      <c r="F62" s="47">
        <f t="shared" si="1"/>
        <v>55.813953488372093</v>
      </c>
      <c r="G62" s="47">
        <v>15</v>
      </c>
      <c r="H62" s="47">
        <f t="shared" si="2"/>
        <v>38.461538461538467</v>
      </c>
      <c r="I62" s="47">
        <v>21</v>
      </c>
      <c r="J62" s="47">
        <f t="shared" si="3"/>
        <v>55.26315789473685</v>
      </c>
      <c r="K62" s="47"/>
      <c r="L62" s="47"/>
      <c r="M62" s="47">
        <v>15</v>
      </c>
      <c r="N62" s="47">
        <f>M6226*100</f>
        <v>0</v>
      </c>
      <c r="O62" s="47">
        <v>7</v>
      </c>
      <c r="P62" s="47">
        <f>O62/15*100</f>
        <v>46.666666666666664</v>
      </c>
      <c r="Q62" s="47"/>
    </row>
    <row r="63" spans="1:17" ht="24.95" customHeight="1">
      <c r="A63" s="84" t="s">
        <v>364</v>
      </c>
      <c r="B63" s="83" t="s">
        <v>591</v>
      </c>
      <c r="C63" s="47">
        <v>0</v>
      </c>
      <c r="D63" s="47">
        <f t="shared" si="0"/>
        <v>0</v>
      </c>
      <c r="E63" s="47">
        <v>11</v>
      </c>
      <c r="F63" s="47">
        <f t="shared" si="1"/>
        <v>25.581395348837212</v>
      </c>
      <c r="G63" s="47">
        <v>0</v>
      </c>
      <c r="H63" s="47">
        <f t="shared" si="2"/>
        <v>0</v>
      </c>
      <c r="I63" s="47">
        <v>6</v>
      </c>
      <c r="J63" s="47">
        <f t="shared" si="3"/>
        <v>15.789473684210526</v>
      </c>
      <c r="K63" s="47"/>
      <c r="L63" s="47"/>
      <c r="M63" s="47">
        <v>1</v>
      </c>
      <c r="N63" s="47">
        <f t="shared" ref="N63:N88" si="8">M6227*100</f>
        <v>0</v>
      </c>
      <c r="O63" s="47">
        <v>0</v>
      </c>
      <c r="P63" s="47">
        <f t="shared" ref="P63:P88" si="9">O63/15*100</f>
        <v>0</v>
      </c>
      <c r="Q63" s="47"/>
    </row>
    <row r="64" spans="1:17" ht="24.95" customHeight="1">
      <c r="A64" s="84" t="s">
        <v>365</v>
      </c>
      <c r="B64" s="83" t="s">
        <v>592</v>
      </c>
      <c r="C64" s="47">
        <v>20</v>
      </c>
      <c r="D64" s="47">
        <f t="shared" si="0"/>
        <v>39.215686274509807</v>
      </c>
      <c r="E64" s="47">
        <v>8</v>
      </c>
      <c r="F64" s="47">
        <f t="shared" si="1"/>
        <v>18.604651162790699</v>
      </c>
      <c r="G64" s="47">
        <v>8</v>
      </c>
      <c r="H64" s="47">
        <f t="shared" si="2"/>
        <v>20.512820512820511</v>
      </c>
      <c r="I64" s="47">
        <v>13</v>
      </c>
      <c r="J64" s="47">
        <f t="shared" si="3"/>
        <v>34.210526315789473</v>
      </c>
      <c r="K64" s="47"/>
      <c r="L64" s="47"/>
      <c r="M64" s="47">
        <v>9</v>
      </c>
      <c r="N64" s="47">
        <f t="shared" si="8"/>
        <v>0</v>
      </c>
      <c r="O64" s="47">
        <v>6</v>
      </c>
      <c r="P64" s="47">
        <f t="shared" si="9"/>
        <v>40</v>
      </c>
      <c r="Q64" s="47"/>
    </row>
    <row r="65" spans="1:17" ht="24.95" customHeight="1">
      <c r="A65" s="84" t="s">
        <v>366</v>
      </c>
      <c r="B65" s="83" t="s">
        <v>593</v>
      </c>
      <c r="C65" s="47">
        <v>19</v>
      </c>
      <c r="D65" s="47">
        <f t="shared" si="0"/>
        <v>37.254901960784316</v>
      </c>
      <c r="E65" s="47">
        <v>17</v>
      </c>
      <c r="F65" s="47">
        <f t="shared" si="1"/>
        <v>39.534883720930232</v>
      </c>
      <c r="G65" s="47">
        <v>7</v>
      </c>
      <c r="H65" s="47">
        <f t="shared" si="2"/>
        <v>17.948717948717949</v>
      </c>
      <c r="I65" s="47">
        <v>16</v>
      </c>
      <c r="J65" s="47">
        <f t="shared" si="3"/>
        <v>42.105263157894733</v>
      </c>
      <c r="K65" s="47"/>
      <c r="L65" s="47"/>
      <c r="M65" s="47">
        <v>16</v>
      </c>
      <c r="N65" s="47">
        <f t="shared" si="8"/>
        <v>0</v>
      </c>
      <c r="O65" s="47">
        <v>6</v>
      </c>
      <c r="P65" s="47">
        <f t="shared" si="9"/>
        <v>40</v>
      </c>
      <c r="Q65" s="47"/>
    </row>
    <row r="66" spans="1:17" ht="24.95" customHeight="1">
      <c r="A66" s="84" t="s">
        <v>367</v>
      </c>
      <c r="B66" s="83" t="s">
        <v>594</v>
      </c>
      <c r="C66" s="47">
        <v>12</v>
      </c>
      <c r="D66" s="47">
        <f t="shared" si="0"/>
        <v>23.52941176470588</v>
      </c>
      <c r="E66" s="47">
        <v>16</v>
      </c>
      <c r="F66" s="47">
        <f t="shared" si="1"/>
        <v>37.209302325581397</v>
      </c>
      <c r="G66" s="47">
        <v>4</v>
      </c>
      <c r="H66" s="47">
        <f t="shared" si="2"/>
        <v>10.256410256410255</v>
      </c>
      <c r="I66" s="47">
        <v>6</v>
      </c>
      <c r="J66" s="47">
        <f t="shared" si="3"/>
        <v>15.789473684210526</v>
      </c>
      <c r="K66" s="47"/>
      <c r="L66" s="47"/>
      <c r="M66" s="47">
        <v>10</v>
      </c>
      <c r="N66" s="47">
        <f t="shared" si="8"/>
        <v>0</v>
      </c>
      <c r="O66" s="47">
        <v>3</v>
      </c>
      <c r="P66" s="47">
        <f t="shared" si="9"/>
        <v>20</v>
      </c>
      <c r="Q66" s="47"/>
    </row>
    <row r="67" spans="1:17" ht="24.95" customHeight="1">
      <c r="A67" s="84" t="s">
        <v>368</v>
      </c>
      <c r="B67" s="83" t="s">
        <v>595</v>
      </c>
      <c r="C67" s="47">
        <v>16</v>
      </c>
      <c r="D67" s="47">
        <f t="shared" si="0"/>
        <v>31.372549019607842</v>
      </c>
      <c r="E67" s="47">
        <v>16</v>
      </c>
      <c r="F67" s="47">
        <f t="shared" si="1"/>
        <v>37.209302325581397</v>
      </c>
      <c r="G67" s="47">
        <v>0</v>
      </c>
      <c r="H67" s="47">
        <f t="shared" si="2"/>
        <v>0</v>
      </c>
      <c r="I67" s="47">
        <v>9</v>
      </c>
      <c r="J67" s="47">
        <f t="shared" si="3"/>
        <v>23.684210526315788</v>
      </c>
      <c r="K67" s="47"/>
      <c r="L67" s="47"/>
      <c r="M67" s="47">
        <v>7</v>
      </c>
      <c r="N67" s="47">
        <f t="shared" si="8"/>
        <v>0</v>
      </c>
      <c r="O67" s="47">
        <v>3</v>
      </c>
      <c r="P67" s="47">
        <f t="shared" si="9"/>
        <v>20</v>
      </c>
      <c r="Q67" s="47"/>
    </row>
    <row r="68" spans="1:17" ht="24.95" customHeight="1">
      <c r="A68" s="84" t="s">
        <v>369</v>
      </c>
      <c r="B68" s="83" t="s">
        <v>596</v>
      </c>
      <c r="C68" s="47">
        <v>39</v>
      </c>
      <c r="D68" s="47">
        <f t="shared" si="0"/>
        <v>76.470588235294116</v>
      </c>
      <c r="E68" s="47">
        <v>30</v>
      </c>
      <c r="F68" s="47">
        <f t="shared" si="1"/>
        <v>69.767441860465112</v>
      </c>
      <c r="G68" s="47">
        <v>25</v>
      </c>
      <c r="H68" s="47">
        <f t="shared" si="2"/>
        <v>64.102564102564102</v>
      </c>
      <c r="I68" s="47">
        <v>22</v>
      </c>
      <c r="J68" s="47">
        <f t="shared" si="3"/>
        <v>57.894736842105267</v>
      </c>
      <c r="K68" s="47"/>
      <c r="L68" s="47"/>
      <c r="M68" s="47">
        <v>14</v>
      </c>
      <c r="N68" s="47">
        <f t="shared" si="8"/>
        <v>0</v>
      </c>
      <c r="O68" s="47">
        <v>8</v>
      </c>
      <c r="P68" s="47">
        <f t="shared" si="9"/>
        <v>53.333333333333336</v>
      </c>
      <c r="Q68" s="47"/>
    </row>
    <row r="69" spans="1:17" ht="24.95" customHeight="1">
      <c r="A69" s="84" t="s">
        <v>370</v>
      </c>
      <c r="B69" s="83" t="s">
        <v>597</v>
      </c>
      <c r="C69" s="47">
        <v>15</v>
      </c>
      <c r="D69" s="47">
        <f t="shared" si="0"/>
        <v>29.411764705882355</v>
      </c>
      <c r="E69" s="47">
        <v>18</v>
      </c>
      <c r="F69" s="47">
        <f t="shared" si="1"/>
        <v>41.860465116279073</v>
      </c>
      <c r="G69" s="47">
        <v>4</v>
      </c>
      <c r="H69" s="47">
        <f t="shared" si="2"/>
        <v>10.256410256410255</v>
      </c>
      <c r="I69" s="47">
        <v>7</v>
      </c>
      <c r="J69" s="47">
        <f t="shared" si="3"/>
        <v>18.421052631578945</v>
      </c>
      <c r="K69" s="47"/>
      <c r="L69" s="47"/>
      <c r="M69" s="47">
        <v>8</v>
      </c>
      <c r="N69" s="47">
        <f t="shared" si="8"/>
        <v>0</v>
      </c>
      <c r="O69" s="47">
        <v>2</v>
      </c>
      <c r="P69" s="47">
        <f t="shared" si="9"/>
        <v>13.333333333333334</v>
      </c>
      <c r="Q69" s="47"/>
    </row>
    <row r="70" spans="1:17" ht="24.95" customHeight="1">
      <c r="A70" s="84" t="s">
        <v>371</v>
      </c>
      <c r="B70" s="83" t="s">
        <v>598</v>
      </c>
      <c r="C70" s="47">
        <v>0</v>
      </c>
      <c r="D70" s="47">
        <f t="shared" si="0"/>
        <v>0</v>
      </c>
      <c r="E70" s="47">
        <v>0</v>
      </c>
      <c r="F70" s="47">
        <f t="shared" si="1"/>
        <v>0</v>
      </c>
      <c r="G70" s="47">
        <v>0</v>
      </c>
      <c r="H70" s="47">
        <f t="shared" si="2"/>
        <v>0</v>
      </c>
      <c r="I70" s="47">
        <v>0</v>
      </c>
      <c r="J70" s="47">
        <f t="shared" si="3"/>
        <v>0</v>
      </c>
      <c r="K70" s="47"/>
      <c r="L70" s="47"/>
      <c r="M70" s="47">
        <v>0</v>
      </c>
      <c r="N70" s="47">
        <f t="shared" si="8"/>
        <v>0</v>
      </c>
      <c r="O70" s="47">
        <v>0</v>
      </c>
      <c r="P70" s="47">
        <f t="shared" si="9"/>
        <v>0</v>
      </c>
      <c r="Q70" s="47"/>
    </row>
    <row r="71" spans="1:17" ht="24.95" customHeight="1">
      <c r="A71" s="84" t="s">
        <v>372</v>
      </c>
      <c r="B71" s="83" t="s">
        <v>599</v>
      </c>
      <c r="C71" s="47">
        <v>16</v>
      </c>
      <c r="D71" s="47">
        <f t="shared" si="0"/>
        <v>31.372549019607842</v>
      </c>
      <c r="E71" s="47">
        <v>12</v>
      </c>
      <c r="F71" s="47">
        <f t="shared" si="1"/>
        <v>27.906976744186046</v>
      </c>
      <c r="G71" s="47">
        <v>9</v>
      </c>
      <c r="H71" s="47">
        <f t="shared" si="2"/>
        <v>23.076923076923077</v>
      </c>
      <c r="I71" s="47">
        <v>12</v>
      </c>
      <c r="J71" s="47">
        <f t="shared" si="3"/>
        <v>31.578947368421051</v>
      </c>
      <c r="K71" s="47"/>
      <c r="L71" s="47"/>
      <c r="M71" s="47">
        <v>7</v>
      </c>
      <c r="N71" s="47">
        <f t="shared" si="8"/>
        <v>0</v>
      </c>
      <c r="O71" s="47">
        <v>3</v>
      </c>
      <c r="P71" s="47">
        <f t="shared" si="9"/>
        <v>20</v>
      </c>
      <c r="Q71" s="47"/>
    </row>
    <row r="72" spans="1:17" ht="24.95" customHeight="1">
      <c r="A72" s="84" t="s">
        <v>373</v>
      </c>
      <c r="B72" s="83" t="s">
        <v>600</v>
      </c>
      <c r="C72" s="47">
        <v>0</v>
      </c>
      <c r="D72" s="47">
        <f t="shared" si="0"/>
        <v>0</v>
      </c>
      <c r="E72" s="47">
        <v>10</v>
      </c>
      <c r="F72" s="47">
        <f t="shared" si="1"/>
        <v>23.255813953488371</v>
      </c>
      <c r="G72" s="47">
        <v>0</v>
      </c>
      <c r="H72" s="47">
        <f t="shared" si="2"/>
        <v>0</v>
      </c>
      <c r="I72" s="47">
        <v>0</v>
      </c>
      <c r="J72" s="47">
        <f t="shared" si="3"/>
        <v>0</v>
      </c>
      <c r="K72" s="47"/>
      <c r="L72" s="47"/>
      <c r="M72" s="47">
        <v>0</v>
      </c>
      <c r="N72" s="47">
        <f t="shared" si="8"/>
        <v>0</v>
      </c>
      <c r="O72" s="47">
        <v>0</v>
      </c>
      <c r="P72" s="47">
        <f t="shared" si="9"/>
        <v>0</v>
      </c>
      <c r="Q72" s="47"/>
    </row>
    <row r="73" spans="1:17" ht="24.95" customHeight="1">
      <c r="A73" s="84" t="s">
        <v>374</v>
      </c>
      <c r="B73" s="83" t="s">
        <v>601</v>
      </c>
      <c r="C73" s="47">
        <v>14</v>
      </c>
      <c r="D73" s="47">
        <f t="shared" ref="D73:D88" si="10">C73/51*100</f>
        <v>27.450980392156865</v>
      </c>
      <c r="E73" s="47">
        <v>7</v>
      </c>
      <c r="F73" s="47">
        <f t="shared" ref="F73:F88" si="11">E73/43*100</f>
        <v>16.279069767441861</v>
      </c>
      <c r="G73" s="47">
        <v>11</v>
      </c>
      <c r="H73" s="47">
        <f t="shared" ref="H73:H88" si="12">G73/39*100</f>
        <v>28.205128205128204</v>
      </c>
      <c r="I73" s="47">
        <v>12</v>
      </c>
      <c r="J73" s="47">
        <f t="shared" ref="J73:J88" si="13">I73/38*100</f>
        <v>31.578947368421051</v>
      </c>
      <c r="K73" s="47"/>
      <c r="L73" s="47"/>
      <c r="M73" s="47">
        <v>17</v>
      </c>
      <c r="N73" s="47">
        <f t="shared" si="8"/>
        <v>0</v>
      </c>
      <c r="O73" s="47">
        <v>7</v>
      </c>
      <c r="P73" s="47">
        <f t="shared" si="9"/>
        <v>46.666666666666664</v>
      </c>
      <c r="Q73" s="47"/>
    </row>
    <row r="74" spans="1:17" ht="24.95" customHeight="1">
      <c r="A74" s="84" t="s">
        <v>375</v>
      </c>
      <c r="B74" s="83" t="s">
        <v>602</v>
      </c>
      <c r="C74" s="47">
        <v>2</v>
      </c>
      <c r="D74" s="47">
        <f t="shared" si="10"/>
        <v>3.9215686274509802</v>
      </c>
      <c r="E74" s="47">
        <v>22</v>
      </c>
      <c r="F74" s="47">
        <f t="shared" si="11"/>
        <v>51.162790697674424</v>
      </c>
      <c r="G74" s="47">
        <v>2</v>
      </c>
      <c r="H74" s="47">
        <f t="shared" si="12"/>
        <v>5.1282051282051277</v>
      </c>
      <c r="I74" s="47">
        <v>2</v>
      </c>
      <c r="J74" s="47">
        <f t="shared" si="13"/>
        <v>5.2631578947368416</v>
      </c>
      <c r="K74" s="47"/>
      <c r="L74" s="47"/>
      <c r="M74" s="47">
        <v>8</v>
      </c>
      <c r="N74" s="47">
        <f t="shared" si="8"/>
        <v>0</v>
      </c>
      <c r="O74" s="47">
        <v>3</v>
      </c>
      <c r="P74" s="47">
        <f t="shared" si="9"/>
        <v>20</v>
      </c>
      <c r="Q74" s="47"/>
    </row>
    <row r="75" spans="1:17" ht="24.95" customHeight="1">
      <c r="A75" s="84" t="s">
        <v>376</v>
      </c>
      <c r="B75" s="83" t="s">
        <v>603</v>
      </c>
      <c r="C75" s="47">
        <v>18</v>
      </c>
      <c r="D75" s="47">
        <f t="shared" si="10"/>
        <v>35.294117647058826</v>
      </c>
      <c r="E75" s="47">
        <v>19</v>
      </c>
      <c r="F75" s="47">
        <f t="shared" si="11"/>
        <v>44.186046511627907</v>
      </c>
      <c r="G75" s="47">
        <v>10</v>
      </c>
      <c r="H75" s="47">
        <f t="shared" si="12"/>
        <v>25.641025641025639</v>
      </c>
      <c r="I75" s="47">
        <v>16</v>
      </c>
      <c r="J75" s="47">
        <f t="shared" si="13"/>
        <v>42.105263157894733</v>
      </c>
      <c r="K75" s="47"/>
      <c r="L75" s="47"/>
      <c r="M75" s="47">
        <v>9</v>
      </c>
      <c r="N75" s="47">
        <f t="shared" si="8"/>
        <v>0</v>
      </c>
      <c r="O75" s="47">
        <v>4</v>
      </c>
      <c r="P75" s="47">
        <f t="shared" si="9"/>
        <v>26.666666666666668</v>
      </c>
      <c r="Q75" s="47"/>
    </row>
    <row r="76" spans="1:17" ht="24.95" customHeight="1">
      <c r="A76" s="84" t="s">
        <v>377</v>
      </c>
      <c r="B76" s="83" t="s">
        <v>604</v>
      </c>
      <c r="C76" s="47">
        <v>14</v>
      </c>
      <c r="D76" s="47">
        <f t="shared" si="10"/>
        <v>27.450980392156865</v>
      </c>
      <c r="E76" s="47">
        <v>18</v>
      </c>
      <c r="F76" s="47">
        <f t="shared" si="11"/>
        <v>41.860465116279073</v>
      </c>
      <c r="G76" s="47">
        <v>1</v>
      </c>
      <c r="H76" s="47">
        <f t="shared" si="12"/>
        <v>2.5641025641025639</v>
      </c>
      <c r="I76" s="47">
        <v>12</v>
      </c>
      <c r="J76" s="47">
        <f t="shared" si="13"/>
        <v>31.578947368421051</v>
      </c>
      <c r="K76" s="47"/>
      <c r="L76" s="47"/>
      <c r="M76" s="47">
        <v>9</v>
      </c>
      <c r="N76" s="47">
        <f t="shared" si="8"/>
        <v>0</v>
      </c>
      <c r="O76" s="47">
        <v>1</v>
      </c>
      <c r="P76" s="47">
        <f t="shared" si="9"/>
        <v>6.666666666666667</v>
      </c>
      <c r="Q76" s="47"/>
    </row>
    <row r="77" spans="1:17" ht="24.95" customHeight="1">
      <c r="A77" s="84" t="s">
        <v>378</v>
      </c>
      <c r="B77" s="83" t="s">
        <v>605</v>
      </c>
      <c r="C77" s="47">
        <v>14</v>
      </c>
      <c r="D77" s="47">
        <f t="shared" si="10"/>
        <v>27.450980392156865</v>
      </c>
      <c r="E77" s="47">
        <v>3</v>
      </c>
      <c r="F77" s="47">
        <f t="shared" si="11"/>
        <v>6.9767441860465116</v>
      </c>
      <c r="G77" s="47">
        <v>6</v>
      </c>
      <c r="H77" s="47">
        <f t="shared" si="12"/>
        <v>15.384615384615385</v>
      </c>
      <c r="I77" s="47">
        <v>19</v>
      </c>
      <c r="J77" s="47">
        <f t="shared" si="13"/>
        <v>50</v>
      </c>
      <c r="K77" s="47"/>
      <c r="L77" s="47"/>
      <c r="M77" s="47">
        <v>8</v>
      </c>
      <c r="N77" s="47">
        <f t="shared" si="8"/>
        <v>0</v>
      </c>
      <c r="O77" s="47">
        <v>6</v>
      </c>
      <c r="P77" s="47">
        <f t="shared" si="9"/>
        <v>40</v>
      </c>
      <c r="Q77" s="47"/>
    </row>
    <row r="78" spans="1:17" ht="24.95" customHeight="1">
      <c r="A78" s="84" t="s">
        <v>379</v>
      </c>
      <c r="B78" s="83" t="s">
        <v>606</v>
      </c>
      <c r="C78" s="47">
        <v>14</v>
      </c>
      <c r="D78" s="47">
        <f t="shared" si="10"/>
        <v>27.450980392156865</v>
      </c>
      <c r="E78" s="47">
        <v>22</v>
      </c>
      <c r="F78" s="47">
        <f t="shared" si="11"/>
        <v>51.162790697674424</v>
      </c>
      <c r="G78" s="47">
        <v>3</v>
      </c>
      <c r="H78" s="47">
        <f t="shared" si="12"/>
        <v>7.6923076923076925</v>
      </c>
      <c r="I78" s="47">
        <v>6</v>
      </c>
      <c r="J78" s="47">
        <f t="shared" si="13"/>
        <v>15.789473684210526</v>
      </c>
      <c r="K78" s="47"/>
      <c r="L78" s="47"/>
      <c r="M78" s="47">
        <v>12</v>
      </c>
      <c r="N78" s="47">
        <f t="shared" si="8"/>
        <v>0</v>
      </c>
      <c r="O78" s="47">
        <v>8</v>
      </c>
      <c r="P78" s="47">
        <f t="shared" si="9"/>
        <v>53.333333333333336</v>
      </c>
      <c r="Q78" s="47"/>
    </row>
    <row r="79" spans="1:17" ht="23.25">
      <c r="A79" s="84" t="s">
        <v>389</v>
      </c>
      <c r="B79" s="83" t="s">
        <v>607</v>
      </c>
      <c r="C79" s="47">
        <v>10</v>
      </c>
      <c r="D79" s="47">
        <f t="shared" si="10"/>
        <v>19.607843137254903</v>
      </c>
      <c r="E79" s="47">
        <v>5</v>
      </c>
      <c r="F79" s="47">
        <f t="shared" si="11"/>
        <v>11.627906976744185</v>
      </c>
      <c r="G79" s="47">
        <v>0</v>
      </c>
      <c r="H79" s="47">
        <f t="shared" si="12"/>
        <v>0</v>
      </c>
      <c r="I79" s="47">
        <v>2</v>
      </c>
      <c r="J79" s="47">
        <f t="shared" si="13"/>
        <v>5.2631578947368416</v>
      </c>
      <c r="K79" s="47"/>
      <c r="L79" s="47"/>
      <c r="M79" s="47">
        <v>14</v>
      </c>
      <c r="N79" s="47">
        <f t="shared" si="8"/>
        <v>0</v>
      </c>
      <c r="O79" s="47">
        <v>0</v>
      </c>
      <c r="P79" s="47">
        <f t="shared" si="9"/>
        <v>0</v>
      </c>
      <c r="Q79" s="47"/>
    </row>
    <row r="80" spans="1:17" ht="23.25">
      <c r="A80" s="84" t="s">
        <v>390</v>
      </c>
      <c r="B80" s="83" t="s">
        <v>608</v>
      </c>
      <c r="C80" s="47">
        <v>14</v>
      </c>
      <c r="D80" s="47">
        <f t="shared" si="10"/>
        <v>27.450980392156865</v>
      </c>
      <c r="E80" s="47">
        <v>17</v>
      </c>
      <c r="F80" s="47">
        <f t="shared" si="11"/>
        <v>39.534883720930232</v>
      </c>
      <c r="G80" s="47">
        <v>6</v>
      </c>
      <c r="H80" s="47">
        <f t="shared" si="12"/>
        <v>15.384615384615385</v>
      </c>
      <c r="I80" s="47">
        <v>10</v>
      </c>
      <c r="J80" s="47">
        <f t="shared" si="13"/>
        <v>26.315789473684209</v>
      </c>
      <c r="K80" s="47"/>
      <c r="L80" s="47"/>
      <c r="M80" s="47">
        <v>9</v>
      </c>
      <c r="N80" s="47">
        <f t="shared" si="8"/>
        <v>0</v>
      </c>
      <c r="O80" s="47">
        <v>8</v>
      </c>
      <c r="P80" s="47">
        <f t="shared" si="9"/>
        <v>53.333333333333336</v>
      </c>
      <c r="Q80" s="47"/>
    </row>
    <row r="81" spans="1:17" ht="23.25">
      <c r="A81" s="84" t="s">
        <v>391</v>
      </c>
      <c r="B81" s="83" t="s">
        <v>609</v>
      </c>
      <c r="C81" s="47">
        <v>12</v>
      </c>
      <c r="D81" s="47">
        <f t="shared" si="10"/>
        <v>23.52941176470588</v>
      </c>
      <c r="E81" s="47">
        <v>18</v>
      </c>
      <c r="F81" s="47">
        <f t="shared" si="11"/>
        <v>41.860465116279073</v>
      </c>
      <c r="G81" s="47">
        <v>1</v>
      </c>
      <c r="H81" s="47">
        <f t="shared" si="12"/>
        <v>2.5641025641025639</v>
      </c>
      <c r="I81" s="47">
        <v>5</v>
      </c>
      <c r="J81" s="47">
        <f t="shared" si="13"/>
        <v>13.157894736842104</v>
      </c>
      <c r="K81" s="47"/>
      <c r="L81" s="47"/>
      <c r="M81" s="47">
        <v>6</v>
      </c>
      <c r="N81" s="47">
        <f t="shared" si="8"/>
        <v>0</v>
      </c>
      <c r="O81" s="47">
        <v>2</v>
      </c>
      <c r="P81" s="47">
        <f t="shared" si="9"/>
        <v>13.333333333333334</v>
      </c>
      <c r="Q81" s="47"/>
    </row>
    <row r="82" spans="1:17" ht="23.25">
      <c r="A82" s="84" t="s">
        <v>385</v>
      </c>
      <c r="B82" s="83" t="s">
        <v>610</v>
      </c>
      <c r="C82" s="47">
        <v>0</v>
      </c>
      <c r="D82" s="47">
        <f t="shared" si="10"/>
        <v>0</v>
      </c>
      <c r="E82" s="47">
        <v>0</v>
      </c>
      <c r="F82" s="47">
        <f t="shared" si="11"/>
        <v>0</v>
      </c>
      <c r="G82" s="47">
        <v>0</v>
      </c>
      <c r="H82" s="47">
        <f t="shared" si="12"/>
        <v>0</v>
      </c>
      <c r="I82" s="47">
        <v>0</v>
      </c>
      <c r="J82" s="47">
        <f t="shared" si="13"/>
        <v>0</v>
      </c>
      <c r="K82" s="47"/>
      <c r="L82" s="47"/>
      <c r="M82" s="47">
        <v>4</v>
      </c>
      <c r="N82" s="47">
        <f t="shared" si="8"/>
        <v>0</v>
      </c>
      <c r="O82" s="47">
        <v>2</v>
      </c>
      <c r="P82" s="47">
        <f t="shared" si="9"/>
        <v>13.333333333333334</v>
      </c>
      <c r="Q82" s="47"/>
    </row>
    <row r="83" spans="1:17" ht="23.25">
      <c r="A83" s="85" t="s">
        <v>386</v>
      </c>
      <c r="B83" s="83" t="s">
        <v>133</v>
      </c>
      <c r="C83" s="47">
        <v>2</v>
      </c>
      <c r="D83" s="47">
        <f t="shared" si="10"/>
        <v>3.9215686274509802</v>
      </c>
      <c r="E83" s="47">
        <v>0</v>
      </c>
      <c r="F83" s="47">
        <f t="shared" si="11"/>
        <v>0</v>
      </c>
      <c r="G83" s="47">
        <v>0</v>
      </c>
      <c r="H83" s="47">
        <f t="shared" si="12"/>
        <v>0</v>
      </c>
      <c r="I83" s="47">
        <v>9</v>
      </c>
      <c r="J83" s="47">
        <f t="shared" si="13"/>
        <v>23.684210526315788</v>
      </c>
      <c r="K83" s="47"/>
      <c r="L83" s="47"/>
      <c r="M83" s="47">
        <v>4</v>
      </c>
      <c r="N83" s="47">
        <f t="shared" si="8"/>
        <v>0</v>
      </c>
      <c r="O83" s="47">
        <v>1</v>
      </c>
      <c r="P83" s="47">
        <f t="shared" si="9"/>
        <v>6.666666666666667</v>
      </c>
      <c r="Q83" s="47"/>
    </row>
    <row r="84" spans="1:17" ht="23.25">
      <c r="A84" s="85" t="s">
        <v>387</v>
      </c>
      <c r="B84" s="86" t="s">
        <v>102</v>
      </c>
      <c r="C84" s="47">
        <v>0</v>
      </c>
      <c r="D84" s="47">
        <f t="shared" si="10"/>
        <v>0</v>
      </c>
      <c r="E84" s="47">
        <v>0</v>
      </c>
      <c r="F84" s="47">
        <f t="shared" si="11"/>
        <v>0</v>
      </c>
      <c r="G84" s="47">
        <v>0</v>
      </c>
      <c r="H84" s="47">
        <f t="shared" si="12"/>
        <v>0</v>
      </c>
      <c r="I84" s="47">
        <v>0</v>
      </c>
      <c r="J84" s="47">
        <f t="shared" si="13"/>
        <v>0</v>
      </c>
      <c r="K84" s="47"/>
      <c r="L84" s="47"/>
      <c r="M84" s="47">
        <v>3</v>
      </c>
      <c r="N84" s="47">
        <f t="shared" si="8"/>
        <v>0</v>
      </c>
      <c r="O84" s="47">
        <v>0</v>
      </c>
      <c r="P84" s="47">
        <f t="shared" si="9"/>
        <v>0</v>
      </c>
      <c r="Q84" s="47"/>
    </row>
    <row r="85" spans="1:17" ht="23.25">
      <c r="A85" s="85" t="s">
        <v>388</v>
      </c>
      <c r="B85" s="86" t="s">
        <v>611</v>
      </c>
      <c r="C85" s="47">
        <v>39</v>
      </c>
      <c r="D85" s="47">
        <f t="shared" si="10"/>
        <v>76.470588235294116</v>
      </c>
      <c r="E85" s="47">
        <v>26</v>
      </c>
      <c r="F85" s="47">
        <f t="shared" si="11"/>
        <v>60.465116279069761</v>
      </c>
      <c r="G85" s="47">
        <v>26</v>
      </c>
      <c r="H85" s="47">
        <f t="shared" si="12"/>
        <v>66.666666666666657</v>
      </c>
      <c r="I85" s="47">
        <v>15</v>
      </c>
      <c r="J85" s="47">
        <f t="shared" si="13"/>
        <v>39.473684210526315</v>
      </c>
      <c r="K85" s="47"/>
      <c r="L85" s="47"/>
      <c r="M85" s="47">
        <v>19</v>
      </c>
      <c r="N85" s="47">
        <f t="shared" si="8"/>
        <v>0</v>
      </c>
      <c r="O85" s="47">
        <v>10</v>
      </c>
      <c r="P85" s="47">
        <f t="shared" si="9"/>
        <v>66.666666666666657</v>
      </c>
      <c r="Q85" s="47"/>
    </row>
    <row r="86" spans="1:17" ht="23.25">
      <c r="A86" s="85" t="s">
        <v>612</v>
      </c>
      <c r="B86" s="86" t="s">
        <v>382</v>
      </c>
      <c r="C86" s="47">
        <v>0</v>
      </c>
      <c r="D86" s="47">
        <f t="shared" si="10"/>
        <v>0</v>
      </c>
      <c r="E86" s="47">
        <v>0</v>
      </c>
      <c r="F86" s="47">
        <f t="shared" si="11"/>
        <v>0</v>
      </c>
      <c r="G86" s="47">
        <v>0</v>
      </c>
      <c r="H86" s="47">
        <f t="shared" si="12"/>
        <v>0</v>
      </c>
      <c r="I86" s="47">
        <v>0</v>
      </c>
      <c r="J86" s="47">
        <f t="shared" si="13"/>
        <v>0</v>
      </c>
      <c r="K86" s="74"/>
      <c r="L86" s="74"/>
      <c r="M86" s="47">
        <v>0</v>
      </c>
      <c r="N86" s="47">
        <f t="shared" si="8"/>
        <v>0</v>
      </c>
      <c r="O86" s="47">
        <v>0</v>
      </c>
      <c r="P86" s="47">
        <f t="shared" si="9"/>
        <v>0</v>
      </c>
      <c r="Q86" s="74"/>
    </row>
    <row r="87" spans="1:17" ht="23.25">
      <c r="A87" s="85" t="s">
        <v>613</v>
      </c>
      <c r="B87" s="86" t="s">
        <v>614</v>
      </c>
      <c r="C87" s="47">
        <v>0</v>
      </c>
      <c r="D87" s="47">
        <f t="shared" si="10"/>
        <v>0</v>
      </c>
      <c r="E87" s="47">
        <v>3</v>
      </c>
      <c r="F87" s="47">
        <f t="shared" si="11"/>
        <v>6.9767441860465116</v>
      </c>
      <c r="G87" s="47">
        <v>4</v>
      </c>
      <c r="H87" s="47">
        <f t="shared" si="12"/>
        <v>10.256410256410255</v>
      </c>
      <c r="I87" s="47">
        <v>0</v>
      </c>
      <c r="J87" s="47">
        <f t="shared" si="13"/>
        <v>0</v>
      </c>
      <c r="K87" s="74"/>
      <c r="L87" s="74"/>
      <c r="M87" s="47">
        <v>5</v>
      </c>
      <c r="N87" s="47">
        <f t="shared" si="8"/>
        <v>0</v>
      </c>
      <c r="O87" s="47">
        <v>3</v>
      </c>
      <c r="P87" s="47">
        <f t="shared" si="9"/>
        <v>20</v>
      </c>
      <c r="Q87" s="74"/>
    </row>
    <row r="88" spans="1:17" ht="23.25">
      <c r="A88" s="85" t="s">
        <v>615</v>
      </c>
      <c r="B88" s="83" t="s">
        <v>616</v>
      </c>
      <c r="C88" s="47">
        <v>6</v>
      </c>
      <c r="D88" s="47">
        <f t="shared" si="10"/>
        <v>11.76470588235294</v>
      </c>
      <c r="E88" s="47">
        <v>10</v>
      </c>
      <c r="F88" s="47">
        <f t="shared" si="11"/>
        <v>23.255813953488371</v>
      </c>
      <c r="G88" s="47">
        <v>4</v>
      </c>
      <c r="H88" s="47">
        <f t="shared" si="12"/>
        <v>10.256410256410255</v>
      </c>
      <c r="I88" s="47">
        <v>4</v>
      </c>
      <c r="J88" s="47">
        <f t="shared" si="13"/>
        <v>10.526315789473683</v>
      </c>
      <c r="K88" s="74"/>
      <c r="L88" s="74"/>
      <c r="M88" s="47">
        <v>8</v>
      </c>
      <c r="N88" s="47">
        <f t="shared" si="8"/>
        <v>0</v>
      </c>
      <c r="O88" s="47">
        <v>3</v>
      </c>
      <c r="P88" s="47">
        <f t="shared" si="9"/>
        <v>20</v>
      </c>
      <c r="Q88" s="74"/>
    </row>
    <row r="95" spans="1:17" ht="20.25">
      <c r="A95" s="119" t="s">
        <v>393</v>
      </c>
      <c r="B95" s="119"/>
      <c r="C95" s="75"/>
      <c r="D95" s="75"/>
      <c r="E95" s="75"/>
      <c r="F95" s="75"/>
      <c r="G95" s="75"/>
      <c r="H95" s="75"/>
      <c r="I95" s="75"/>
      <c r="J95" s="75"/>
      <c r="K95" s="75"/>
      <c r="L95" s="119" t="s">
        <v>392</v>
      </c>
      <c r="M95" s="119"/>
      <c r="N95" s="119"/>
      <c r="O95" s="119"/>
      <c r="P95" s="119"/>
    </row>
    <row r="96" spans="1:17" ht="20.25">
      <c r="A96" s="119" t="s">
        <v>394</v>
      </c>
      <c r="B96" s="119"/>
      <c r="C96" s="75"/>
      <c r="D96" s="75"/>
      <c r="E96" s="75"/>
      <c r="F96" s="75"/>
      <c r="G96" s="75"/>
      <c r="H96" s="75"/>
      <c r="I96" s="75"/>
      <c r="J96" s="75"/>
      <c r="K96" s="75"/>
      <c r="L96" s="119" t="s">
        <v>4</v>
      </c>
      <c r="M96" s="119"/>
      <c r="N96" s="119"/>
      <c r="O96" s="119"/>
      <c r="P96" s="119"/>
    </row>
  </sheetData>
  <mergeCells count="17">
    <mergeCell ref="A1:P1"/>
    <mergeCell ref="A2:P2"/>
    <mergeCell ref="A3:P3"/>
    <mergeCell ref="A4:A7"/>
    <mergeCell ref="B4:B7"/>
    <mergeCell ref="C4:D6"/>
    <mergeCell ref="E4:F6"/>
    <mergeCell ref="G4:H6"/>
    <mergeCell ref="A95:B95"/>
    <mergeCell ref="A96:B96"/>
    <mergeCell ref="L95:P95"/>
    <mergeCell ref="L96:P96"/>
    <mergeCell ref="Q4:Q7"/>
    <mergeCell ref="I4:J6"/>
    <mergeCell ref="K4:L6"/>
    <mergeCell ref="M4:N6"/>
    <mergeCell ref="O4:P6"/>
  </mergeCells>
  <conditionalFormatting sqref="U11 P97:P65536 N97:N65536 N1:N3 L8:L85 P1:P3 Q1:Q1048576 P7:P95 D8:D88 H8:H88 J8:J88 N7:N34 N89:N95">
    <cfRule type="cellIs" dxfId="15" priority="25" stopIfTrue="1" operator="lessThan">
      <formula>100</formula>
    </cfRule>
  </conditionalFormatting>
  <conditionalFormatting sqref="F1:F3 J1:J3 H1:H3 D1:D3 L97:L65536 L1:L3 L7:L81 L83:L95 F7 D7:D65536 F89:F65536 H7:H65536 J7:J65536">
    <cfRule type="cellIs" dxfId="14" priority="14" stopIfTrue="1" operator="lessThan">
      <formula>75</formula>
    </cfRule>
  </conditionalFormatting>
  <conditionalFormatting sqref="M32">
    <cfRule type="cellIs" dxfId="13" priority="11" stopIfTrue="1" operator="lessThan">
      <formula>100</formula>
    </cfRule>
  </conditionalFormatting>
  <conditionalFormatting sqref="M33">
    <cfRule type="cellIs" dxfId="12" priority="10" stopIfTrue="1" operator="lessThan">
      <formula>100</formula>
    </cfRule>
  </conditionalFormatting>
  <conditionalFormatting sqref="C8:C85 E8:E85 I8:I85 Q8:Q85 K8:K85 O8:O34 M8:M88">
    <cfRule type="cellIs" dxfId="11" priority="9" stopIfTrue="1" operator="lessThan">
      <formula>100</formula>
    </cfRule>
  </conditionalFormatting>
  <conditionalFormatting sqref="M56:M75">
    <cfRule type="cellIs" dxfId="10" priority="8" stopIfTrue="1" operator="lessThan">
      <formula>100</formula>
    </cfRule>
  </conditionalFormatting>
  <conditionalFormatting sqref="L4:L6 N4:N6 P4:P6 H4:H6 J4:J6 D4:D6 F4:F6">
    <cfRule type="cellIs" dxfId="9" priority="6" stopIfTrue="1" operator="lessThan">
      <formula>75</formula>
    </cfRule>
  </conditionalFormatting>
  <conditionalFormatting sqref="C86:C88">
    <cfRule type="cellIs" dxfId="8" priority="5" stopIfTrue="1" operator="lessThan">
      <formula>100</formula>
    </cfRule>
  </conditionalFormatting>
  <conditionalFormatting sqref="I86:I88">
    <cfRule type="cellIs" dxfId="7" priority="4" stopIfTrue="1" operator="lessThan">
      <formula>100</formula>
    </cfRule>
  </conditionalFormatting>
  <conditionalFormatting sqref="F8:G88">
    <cfRule type="cellIs" dxfId="6" priority="3" stopIfTrue="1" operator="lessThan">
      <formula>100</formula>
    </cfRule>
  </conditionalFormatting>
  <conditionalFormatting sqref="E86:E88">
    <cfRule type="cellIs" dxfId="5" priority="2" stopIfTrue="1" operator="lessThan">
      <formula>100</formula>
    </cfRule>
  </conditionalFormatting>
  <conditionalFormatting sqref="N35:O88">
    <cfRule type="cellIs" dxfId="4" priority="1" stopIfTrue="1" operator="lessThan">
      <formula>100</formula>
    </cfRule>
  </conditionalFormatting>
  <printOptions horizontalCentered="1"/>
  <pageMargins left="0.22" right="0.2" top="0.41" bottom="0.27" header="0.3" footer="0.3"/>
  <pageSetup paperSize="9" scale="57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5"/>
  <sheetViews>
    <sheetView view="pageBreakPreview" topLeftCell="A67" zoomScale="60" workbookViewId="0">
      <selection activeCell="B99" sqref="B99"/>
    </sheetView>
  </sheetViews>
  <sheetFormatPr defaultRowHeight="12.75"/>
  <cols>
    <col min="1" max="1" width="13.85546875" style="1" customWidth="1"/>
    <col min="2" max="2" width="42.7109375" style="1" customWidth="1"/>
    <col min="3" max="3" width="3.28515625" style="1" hidden="1" customWidth="1"/>
    <col min="4" max="4" width="9.85546875" style="66" customWidth="1"/>
    <col min="5" max="5" width="0.28515625" style="66" customWidth="1"/>
    <col min="6" max="6" width="11.85546875" style="66" customWidth="1"/>
    <col min="7" max="7" width="4.42578125" style="66" hidden="1" customWidth="1"/>
    <col min="8" max="8" width="10" style="66" customWidth="1"/>
    <col min="9" max="9" width="4.28515625" style="66" hidden="1" customWidth="1"/>
    <col min="10" max="10" width="11.5703125" style="66" customWidth="1"/>
    <col min="11" max="11" width="0.140625" style="66" customWidth="1"/>
    <col min="12" max="12" width="9.28515625" style="66" customWidth="1"/>
    <col min="13" max="13" width="3.7109375" style="66" hidden="1" customWidth="1"/>
    <col min="14" max="14" width="14.140625" style="67" customWidth="1"/>
    <col min="15" max="15" width="0.140625" style="66" customWidth="1"/>
    <col min="16" max="16" width="11.85546875" style="67" customWidth="1"/>
    <col min="17" max="16384" width="9.140625" style="1"/>
  </cols>
  <sheetData>
    <row r="1" spans="1:17" ht="18.7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7" ht="15.75">
      <c r="A2" s="110" t="s">
        <v>300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7" ht="16.5" thickBot="1">
      <c r="A3" s="106" t="s">
        <v>304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7" ht="15" customHeight="1">
      <c r="A4" s="123" t="s">
        <v>1</v>
      </c>
      <c r="B4" s="126" t="s">
        <v>2</v>
      </c>
      <c r="C4" s="131" t="s">
        <v>292</v>
      </c>
      <c r="D4" s="132"/>
      <c r="E4" s="137" t="s">
        <v>293</v>
      </c>
      <c r="F4" s="138"/>
      <c r="G4" s="137" t="s">
        <v>294</v>
      </c>
      <c r="H4" s="138"/>
      <c r="I4" s="137" t="s">
        <v>295</v>
      </c>
      <c r="J4" s="138"/>
      <c r="K4" s="137" t="s">
        <v>296</v>
      </c>
      <c r="L4" s="138"/>
      <c r="M4" s="137" t="s">
        <v>297</v>
      </c>
      <c r="N4" s="138"/>
      <c r="O4" s="137" t="s">
        <v>298</v>
      </c>
      <c r="P4" s="138"/>
      <c r="Q4" s="120" t="s">
        <v>303</v>
      </c>
    </row>
    <row r="5" spans="1:17" ht="15" customHeight="1">
      <c r="A5" s="124"/>
      <c r="B5" s="127"/>
      <c r="C5" s="133"/>
      <c r="D5" s="134"/>
      <c r="E5" s="139"/>
      <c r="F5" s="140"/>
      <c r="G5" s="139"/>
      <c r="H5" s="140"/>
      <c r="I5" s="139"/>
      <c r="J5" s="140"/>
      <c r="K5" s="139"/>
      <c r="L5" s="140"/>
      <c r="M5" s="139"/>
      <c r="N5" s="140"/>
      <c r="O5" s="139"/>
      <c r="P5" s="140"/>
      <c r="Q5" s="121"/>
    </row>
    <row r="6" spans="1:17" ht="13.5" customHeight="1" thickBot="1">
      <c r="A6" s="124"/>
      <c r="B6" s="127"/>
      <c r="C6" s="135"/>
      <c r="D6" s="136"/>
      <c r="E6" s="141"/>
      <c r="F6" s="142"/>
      <c r="G6" s="141"/>
      <c r="H6" s="142"/>
      <c r="I6" s="141"/>
      <c r="J6" s="142"/>
      <c r="K6" s="141"/>
      <c r="L6" s="142"/>
      <c r="M6" s="141"/>
      <c r="N6" s="142"/>
      <c r="O6" s="141"/>
      <c r="P6" s="142"/>
      <c r="Q6" s="121"/>
    </row>
    <row r="7" spans="1:17" ht="28.5" customHeight="1">
      <c r="A7" s="125"/>
      <c r="B7" s="128"/>
      <c r="C7" s="44">
        <v>9</v>
      </c>
      <c r="D7" s="62" t="s">
        <v>3</v>
      </c>
      <c r="E7" s="62">
        <v>9</v>
      </c>
      <c r="F7" s="62" t="s">
        <v>3</v>
      </c>
      <c r="G7" s="62">
        <v>9</v>
      </c>
      <c r="H7" s="62" t="s">
        <v>3</v>
      </c>
      <c r="I7" s="62">
        <v>6</v>
      </c>
      <c r="J7" s="62" t="s">
        <v>3</v>
      </c>
      <c r="K7" s="62">
        <v>7</v>
      </c>
      <c r="L7" s="62" t="s">
        <v>3</v>
      </c>
      <c r="M7" s="62">
        <v>4</v>
      </c>
      <c r="N7" s="62" t="s">
        <v>3</v>
      </c>
      <c r="O7" s="62">
        <v>5</v>
      </c>
      <c r="P7" s="62" t="s">
        <v>3</v>
      </c>
      <c r="Q7" s="129"/>
    </row>
    <row r="8" spans="1:17" ht="24.95" customHeight="1">
      <c r="A8" s="10" t="s">
        <v>138</v>
      </c>
      <c r="B8" s="11" t="s">
        <v>139</v>
      </c>
      <c r="C8" s="55">
        <v>7</v>
      </c>
      <c r="D8" s="47" t="s">
        <v>5</v>
      </c>
      <c r="E8" s="47">
        <v>7</v>
      </c>
      <c r="F8" s="47" t="s">
        <v>5</v>
      </c>
      <c r="G8" s="47">
        <v>6</v>
      </c>
      <c r="H8" s="47">
        <f>G8/9*100</f>
        <v>66.666666666666657</v>
      </c>
      <c r="I8" s="63">
        <v>4</v>
      </c>
      <c r="J8" s="64">
        <f>I8/6*100</f>
        <v>66.666666666666657</v>
      </c>
      <c r="K8" s="25">
        <v>5</v>
      </c>
      <c r="L8" s="47">
        <f>K8/7*100</f>
        <v>71.428571428571431</v>
      </c>
      <c r="M8" s="47">
        <v>3</v>
      </c>
      <c r="N8" s="47">
        <f>M8/4*100</f>
        <v>75</v>
      </c>
      <c r="O8" s="47">
        <v>3</v>
      </c>
      <c r="P8" s="47">
        <f>O8/5*100</f>
        <v>60</v>
      </c>
      <c r="Q8" s="61" t="e">
        <f>(D8+F8+H8+J8+L8+N8+P8)/7</f>
        <v>#VALUE!</v>
      </c>
    </row>
    <row r="9" spans="1:17" ht="24.95" customHeight="1">
      <c r="A9" s="10" t="s">
        <v>140</v>
      </c>
      <c r="B9" s="11" t="s">
        <v>141</v>
      </c>
      <c r="C9" s="55">
        <v>8</v>
      </c>
      <c r="D9" s="47" t="s">
        <v>5</v>
      </c>
      <c r="E9" s="47" t="s">
        <v>5</v>
      </c>
      <c r="F9" s="47" t="s">
        <v>5</v>
      </c>
      <c r="G9" s="47" t="s">
        <v>5</v>
      </c>
      <c r="H9" s="47" t="s">
        <v>5</v>
      </c>
      <c r="I9" s="47" t="s">
        <v>5</v>
      </c>
      <c r="J9" s="47" t="s">
        <v>5</v>
      </c>
      <c r="K9" s="47" t="s">
        <v>5</v>
      </c>
      <c r="L9" s="47" t="s">
        <v>5</v>
      </c>
      <c r="M9" s="47" t="s">
        <v>5</v>
      </c>
      <c r="N9" s="47" t="s">
        <v>5</v>
      </c>
      <c r="O9" s="47" t="s">
        <v>5</v>
      </c>
      <c r="P9" s="47" t="s">
        <v>5</v>
      </c>
      <c r="Q9" s="61" t="e">
        <f t="shared" ref="Q9:Q72" si="0">(D9+F9+H9+J9+L9+N9+P9)/7</f>
        <v>#VALUE!</v>
      </c>
    </row>
    <row r="10" spans="1:17" ht="24.95" customHeight="1">
      <c r="A10" s="10" t="s">
        <v>142</v>
      </c>
      <c r="B10" s="11" t="s">
        <v>143</v>
      </c>
      <c r="C10" s="55">
        <v>4</v>
      </c>
      <c r="D10" s="47">
        <f t="shared" ref="D10:D67" si="1">C10/9*100</f>
        <v>44.444444444444443</v>
      </c>
      <c r="E10" s="47">
        <v>5</v>
      </c>
      <c r="F10" s="47">
        <f t="shared" ref="F10:F72" si="2">E10/9*100</f>
        <v>55.555555555555557</v>
      </c>
      <c r="G10" s="47">
        <v>5</v>
      </c>
      <c r="H10" s="47">
        <f t="shared" ref="H10:H72" si="3">G10/9*100</f>
        <v>55.555555555555557</v>
      </c>
      <c r="I10" s="63">
        <v>4</v>
      </c>
      <c r="J10" s="64">
        <f t="shared" ref="J10:J72" si="4">I10/6*100</f>
        <v>66.666666666666657</v>
      </c>
      <c r="K10" s="25">
        <v>4</v>
      </c>
      <c r="L10" s="47">
        <f t="shared" ref="L10:L72" si="5">K10/7*100</f>
        <v>57.142857142857139</v>
      </c>
      <c r="M10" s="47">
        <v>2</v>
      </c>
      <c r="N10" s="47">
        <f t="shared" ref="N10:N22" si="6">M10/4*100</f>
        <v>50</v>
      </c>
      <c r="O10" s="47">
        <v>4</v>
      </c>
      <c r="P10" s="47">
        <f t="shared" ref="P10:P22" si="7">O10/5*100</f>
        <v>80</v>
      </c>
      <c r="Q10" s="61">
        <f t="shared" si="0"/>
        <v>58.480725623582764</v>
      </c>
    </row>
    <row r="11" spans="1:17" ht="24.95" customHeight="1">
      <c r="A11" s="10" t="s">
        <v>144</v>
      </c>
      <c r="B11" s="11" t="s">
        <v>145</v>
      </c>
      <c r="C11" s="55">
        <v>3</v>
      </c>
      <c r="D11" s="47">
        <f t="shared" si="1"/>
        <v>33.333333333333329</v>
      </c>
      <c r="E11" s="47">
        <v>4</v>
      </c>
      <c r="F11" s="47">
        <f t="shared" si="2"/>
        <v>44.444444444444443</v>
      </c>
      <c r="G11" s="47">
        <v>4</v>
      </c>
      <c r="H11" s="47">
        <f t="shared" si="3"/>
        <v>44.444444444444443</v>
      </c>
      <c r="I11" s="63">
        <v>4</v>
      </c>
      <c r="J11" s="64">
        <f t="shared" si="4"/>
        <v>66.666666666666657</v>
      </c>
      <c r="K11" s="25">
        <v>6</v>
      </c>
      <c r="L11" s="47" t="s">
        <v>5</v>
      </c>
      <c r="M11" s="47">
        <v>1</v>
      </c>
      <c r="N11" s="47">
        <f t="shared" si="6"/>
        <v>25</v>
      </c>
      <c r="O11" s="47">
        <v>3</v>
      </c>
      <c r="P11" s="47">
        <f t="shared" si="7"/>
        <v>60</v>
      </c>
      <c r="Q11" s="61" t="e">
        <f t="shared" si="0"/>
        <v>#VALUE!</v>
      </c>
    </row>
    <row r="12" spans="1:17" ht="24.95" customHeight="1">
      <c r="A12" s="10" t="s">
        <v>146</v>
      </c>
      <c r="B12" s="11" t="s">
        <v>147</v>
      </c>
      <c r="C12" s="55">
        <v>0</v>
      </c>
      <c r="D12" s="47">
        <f t="shared" si="1"/>
        <v>0</v>
      </c>
      <c r="E12" s="47">
        <v>0</v>
      </c>
      <c r="F12" s="47">
        <f t="shared" si="2"/>
        <v>0</v>
      </c>
      <c r="G12" s="47">
        <v>0</v>
      </c>
      <c r="H12" s="47">
        <f t="shared" si="3"/>
        <v>0</v>
      </c>
      <c r="I12" s="63">
        <v>0</v>
      </c>
      <c r="J12" s="64">
        <f t="shared" si="4"/>
        <v>0</v>
      </c>
      <c r="K12" s="25">
        <v>0</v>
      </c>
      <c r="L12" s="47">
        <f t="shared" si="5"/>
        <v>0</v>
      </c>
      <c r="M12" s="47">
        <v>0</v>
      </c>
      <c r="N12" s="47">
        <f t="shared" si="6"/>
        <v>0</v>
      </c>
      <c r="O12" s="47">
        <v>0</v>
      </c>
      <c r="P12" s="47">
        <f t="shared" si="7"/>
        <v>0</v>
      </c>
      <c r="Q12" s="61">
        <f t="shared" si="0"/>
        <v>0</v>
      </c>
    </row>
    <row r="13" spans="1:17" ht="24.95" customHeight="1">
      <c r="A13" s="10" t="s">
        <v>148</v>
      </c>
      <c r="B13" s="11" t="s">
        <v>149</v>
      </c>
      <c r="C13" s="55">
        <v>7</v>
      </c>
      <c r="D13" s="47" t="s">
        <v>5</v>
      </c>
      <c r="E13" s="47">
        <v>6</v>
      </c>
      <c r="F13" s="47">
        <f t="shared" si="2"/>
        <v>66.666666666666657</v>
      </c>
      <c r="G13" s="47">
        <v>6</v>
      </c>
      <c r="H13" s="47">
        <f t="shared" si="3"/>
        <v>66.666666666666657</v>
      </c>
      <c r="I13" s="63">
        <v>3</v>
      </c>
      <c r="J13" s="64">
        <f t="shared" si="4"/>
        <v>50</v>
      </c>
      <c r="K13" s="47">
        <v>4</v>
      </c>
      <c r="L13" s="47">
        <f t="shared" si="5"/>
        <v>57.142857142857139</v>
      </c>
      <c r="M13" s="47">
        <v>4</v>
      </c>
      <c r="N13" s="47" t="s">
        <v>5</v>
      </c>
      <c r="O13" s="47">
        <v>4</v>
      </c>
      <c r="P13" s="47">
        <f t="shared" si="7"/>
        <v>80</v>
      </c>
      <c r="Q13" s="61" t="e">
        <f t="shared" si="0"/>
        <v>#VALUE!</v>
      </c>
    </row>
    <row r="14" spans="1:17" ht="24.95" customHeight="1">
      <c r="A14" s="10" t="s">
        <v>150</v>
      </c>
      <c r="B14" s="11" t="s">
        <v>151</v>
      </c>
      <c r="C14" s="55">
        <v>6</v>
      </c>
      <c r="D14" s="47">
        <f t="shared" si="1"/>
        <v>66.666666666666657</v>
      </c>
      <c r="E14" s="47">
        <v>5</v>
      </c>
      <c r="F14" s="47">
        <f t="shared" si="2"/>
        <v>55.555555555555557</v>
      </c>
      <c r="G14" s="47">
        <v>4</v>
      </c>
      <c r="H14" s="47">
        <f t="shared" si="3"/>
        <v>44.444444444444443</v>
      </c>
      <c r="I14" s="63">
        <v>3</v>
      </c>
      <c r="J14" s="64">
        <f t="shared" si="4"/>
        <v>50</v>
      </c>
      <c r="K14" s="47">
        <v>2</v>
      </c>
      <c r="L14" s="47">
        <f t="shared" si="5"/>
        <v>28.571428571428569</v>
      </c>
      <c r="M14" s="47">
        <v>2</v>
      </c>
      <c r="N14" s="47">
        <f t="shared" si="6"/>
        <v>50</v>
      </c>
      <c r="O14" s="47">
        <v>2</v>
      </c>
      <c r="P14" s="47">
        <f t="shared" si="7"/>
        <v>40</v>
      </c>
      <c r="Q14" s="61">
        <f t="shared" si="0"/>
        <v>47.891156462585037</v>
      </c>
    </row>
    <row r="15" spans="1:17" ht="24.95" customHeight="1">
      <c r="A15" s="10" t="s">
        <v>152</v>
      </c>
      <c r="B15" s="11" t="s">
        <v>153</v>
      </c>
      <c r="C15" s="55">
        <v>3</v>
      </c>
      <c r="D15" s="47">
        <f t="shared" si="1"/>
        <v>33.333333333333329</v>
      </c>
      <c r="E15" s="47">
        <v>3</v>
      </c>
      <c r="F15" s="47">
        <f t="shared" si="2"/>
        <v>33.333333333333329</v>
      </c>
      <c r="G15" s="47">
        <v>4</v>
      </c>
      <c r="H15" s="47">
        <f t="shared" si="3"/>
        <v>44.444444444444443</v>
      </c>
      <c r="I15" s="63">
        <v>1</v>
      </c>
      <c r="J15" s="64">
        <f t="shared" si="4"/>
        <v>16.666666666666664</v>
      </c>
      <c r="K15" s="47">
        <v>3</v>
      </c>
      <c r="L15" s="47">
        <f t="shared" si="5"/>
        <v>42.857142857142854</v>
      </c>
      <c r="M15" s="47">
        <v>3</v>
      </c>
      <c r="N15" s="47">
        <f t="shared" si="6"/>
        <v>75</v>
      </c>
      <c r="O15" s="47">
        <v>2</v>
      </c>
      <c r="P15" s="47">
        <f t="shared" si="7"/>
        <v>40</v>
      </c>
      <c r="Q15" s="61">
        <f t="shared" si="0"/>
        <v>40.804988662131514</v>
      </c>
    </row>
    <row r="16" spans="1:17" ht="24.95" customHeight="1">
      <c r="A16" s="10" t="s">
        <v>154</v>
      </c>
      <c r="B16" s="11" t="s">
        <v>155</v>
      </c>
      <c r="C16" s="55">
        <v>7</v>
      </c>
      <c r="D16" s="47" t="s">
        <v>5</v>
      </c>
      <c r="E16" s="47" t="s">
        <v>5</v>
      </c>
      <c r="F16" s="47" t="s">
        <v>5</v>
      </c>
      <c r="G16" s="47" t="s">
        <v>5</v>
      </c>
      <c r="H16" s="47" t="s">
        <v>5</v>
      </c>
      <c r="I16" s="47" t="s">
        <v>5</v>
      </c>
      <c r="J16" s="47" t="s">
        <v>5</v>
      </c>
      <c r="K16" s="47" t="s">
        <v>5</v>
      </c>
      <c r="L16" s="47" t="s">
        <v>5</v>
      </c>
      <c r="M16" s="47" t="s">
        <v>5</v>
      </c>
      <c r="N16" s="47" t="s">
        <v>5</v>
      </c>
      <c r="O16" s="47" t="s">
        <v>5</v>
      </c>
      <c r="P16" s="47" t="s">
        <v>5</v>
      </c>
      <c r="Q16" s="61" t="e">
        <f t="shared" si="0"/>
        <v>#VALUE!</v>
      </c>
    </row>
    <row r="17" spans="1:17" ht="24.95" customHeight="1">
      <c r="A17" s="10" t="s">
        <v>156</v>
      </c>
      <c r="B17" s="11" t="s">
        <v>157</v>
      </c>
      <c r="C17" s="55">
        <v>3</v>
      </c>
      <c r="D17" s="47">
        <f t="shared" si="1"/>
        <v>33.333333333333329</v>
      </c>
      <c r="E17" s="47">
        <v>4</v>
      </c>
      <c r="F17" s="47">
        <f t="shared" si="2"/>
        <v>44.444444444444443</v>
      </c>
      <c r="G17" s="47">
        <v>4</v>
      </c>
      <c r="H17" s="47">
        <f t="shared" si="3"/>
        <v>44.444444444444443</v>
      </c>
      <c r="I17" s="63">
        <v>2</v>
      </c>
      <c r="J17" s="64">
        <f t="shared" si="4"/>
        <v>33.333333333333329</v>
      </c>
      <c r="K17" s="47">
        <v>3</v>
      </c>
      <c r="L17" s="47">
        <f t="shared" si="5"/>
        <v>42.857142857142854</v>
      </c>
      <c r="M17" s="47">
        <v>2</v>
      </c>
      <c r="N17" s="47">
        <f t="shared" si="6"/>
        <v>50</v>
      </c>
      <c r="O17" s="47">
        <v>3</v>
      </c>
      <c r="P17" s="47">
        <f t="shared" si="7"/>
        <v>60</v>
      </c>
      <c r="Q17" s="61">
        <f t="shared" si="0"/>
        <v>44.058956916099774</v>
      </c>
    </row>
    <row r="18" spans="1:17" ht="24.95" customHeight="1">
      <c r="A18" s="10" t="s">
        <v>158</v>
      </c>
      <c r="B18" s="11" t="s">
        <v>159</v>
      </c>
      <c r="C18" s="55">
        <v>5</v>
      </c>
      <c r="D18" s="47">
        <f t="shared" si="1"/>
        <v>55.555555555555557</v>
      </c>
      <c r="E18" s="47">
        <v>6</v>
      </c>
      <c r="F18" s="47">
        <f t="shared" si="2"/>
        <v>66.666666666666657</v>
      </c>
      <c r="G18" s="47">
        <v>7</v>
      </c>
      <c r="H18" s="47" t="s">
        <v>5</v>
      </c>
      <c r="I18" s="63">
        <v>4</v>
      </c>
      <c r="J18" s="64">
        <f t="shared" si="4"/>
        <v>66.666666666666657</v>
      </c>
      <c r="K18" s="47">
        <v>6</v>
      </c>
      <c r="L18" s="47" t="s">
        <v>5</v>
      </c>
      <c r="M18" s="47" t="s">
        <v>5</v>
      </c>
      <c r="N18" s="47" t="s">
        <v>5</v>
      </c>
      <c r="O18" s="47">
        <v>4</v>
      </c>
      <c r="P18" s="47">
        <f t="shared" si="7"/>
        <v>80</v>
      </c>
      <c r="Q18" s="61" t="e">
        <f t="shared" si="0"/>
        <v>#VALUE!</v>
      </c>
    </row>
    <row r="19" spans="1:17" ht="24.95" customHeight="1">
      <c r="A19" s="68" t="s">
        <v>160</v>
      </c>
      <c r="B19" s="17" t="s">
        <v>291</v>
      </c>
      <c r="C19" s="69">
        <v>8</v>
      </c>
      <c r="D19" s="70" t="s">
        <v>5</v>
      </c>
      <c r="E19" s="70" t="s">
        <v>5</v>
      </c>
      <c r="F19" s="70" t="s">
        <v>5</v>
      </c>
      <c r="G19" s="70">
        <v>5</v>
      </c>
      <c r="H19" s="70">
        <f t="shared" si="3"/>
        <v>55.555555555555557</v>
      </c>
      <c r="I19" s="71">
        <v>5</v>
      </c>
      <c r="J19" s="70" t="s">
        <v>5</v>
      </c>
      <c r="K19" s="70">
        <v>4</v>
      </c>
      <c r="L19" s="70">
        <f t="shared" si="5"/>
        <v>57.142857142857139</v>
      </c>
      <c r="M19" s="70">
        <v>3</v>
      </c>
      <c r="N19" s="70">
        <f t="shared" si="6"/>
        <v>75</v>
      </c>
      <c r="O19" s="70">
        <v>4</v>
      </c>
      <c r="P19" s="70">
        <f t="shared" si="7"/>
        <v>80</v>
      </c>
      <c r="Q19" s="61" t="e">
        <f t="shared" si="0"/>
        <v>#VALUE!</v>
      </c>
    </row>
    <row r="20" spans="1:17" ht="24.95" customHeight="1">
      <c r="A20" s="10" t="s">
        <v>161</v>
      </c>
      <c r="B20" s="11" t="s">
        <v>162</v>
      </c>
      <c r="C20" s="55">
        <v>3</v>
      </c>
      <c r="D20" s="47">
        <f t="shared" si="1"/>
        <v>33.333333333333329</v>
      </c>
      <c r="E20" s="47">
        <v>4</v>
      </c>
      <c r="F20" s="47">
        <f t="shared" si="2"/>
        <v>44.444444444444443</v>
      </c>
      <c r="G20" s="47">
        <v>6</v>
      </c>
      <c r="H20" s="47">
        <f t="shared" si="3"/>
        <v>66.666666666666657</v>
      </c>
      <c r="I20" s="63">
        <v>4</v>
      </c>
      <c r="J20" s="64">
        <f t="shared" si="4"/>
        <v>66.666666666666657</v>
      </c>
      <c r="K20" s="47">
        <v>2</v>
      </c>
      <c r="L20" s="47">
        <f t="shared" si="5"/>
        <v>28.571428571428569</v>
      </c>
      <c r="M20" s="47">
        <v>2</v>
      </c>
      <c r="N20" s="47">
        <f t="shared" si="6"/>
        <v>50</v>
      </c>
      <c r="O20" s="47">
        <v>3</v>
      </c>
      <c r="P20" s="47">
        <f t="shared" si="7"/>
        <v>60</v>
      </c>
      <c r="Q20" s="61">
        <f t="shared" si="0"/>
        <v>49.954648526077094</v>
      </c>
    </row>
    <row r="21" spans="1:17" ht="24.95" customHeight="1">
      <c r="A21" s="10" t="s">
        <v>163</v>
      </c>
      <c r="B21" s="11" t="s">
        <v>164</v>
      </c>
      <c r="C21" s="55">
        <v>7</v>
      </c>
      <c r="D21" s="47" t="s">
        <v>5</v>
      </c>
      <c r="E21" s="47" t="s">
        <v>5</v>
      </c>
      <c r="F21" s="47" t="s">
        <v>5</v>
      </c>
      <c r="G21" s="47" t="s">
        <v>5</v>
      </c>
      <c r="H21" s="47" t="s">
        <v>5</v>
      </c>
      <c r="I21" s="47" t="s">
        <v>5</v>
      </c>
      <c r="J21" s="47" t="s">
        <v>5</v>
      </c>
      <c r="K21" s="47">
        <v>5</v>
      </c>
      <c r="L21" s="47">
        <f t="shared" si="5"/>
        <v>71.428571428571431</v>
      </c>
      <c r="M21" s="47">
        <v>4</v>
      </c>
      <c r="N21" s="47" t="s">
        <v>5</v>
      </c>
      <c r="O21" s="47">
        <v>4</v>
      </c>
      <c r="P21" s="47">
        <f t="shared" si="7"/>
        <v>80</v>
      </c>
      <c r="Q21" s="61" t="e">
        <f t="shared" si="0"/>
        <v>#VALUE!</v>
      </c>
    </row>
    <row r="22" spans="1:17" ht="24.95" customHeight="1">
      <c r="A22" s="10" t="s">
        <v>165</v>
      </c>
      <c r="B22" s="11" t="s">
        <v>166</v>
      </c>
      <c r="C22" s="55">
        <v>3</v>
      </c>
      <c r="D22" s="47">
        <f t="shared" si="1"/>
        <v>33.333333333333329</v>
      </c>
      <c r="E22" s="47">
        <v>6</v>
      </c>
      <c r="F22" s="47">
        <f t="shared" si="2"/>
        <v>66.666666666666657</v>
      </c>
      <c r="G22" s="47">
        <v>6</v>
      </c>
      <c r="H22" s="47">
        <f t="shared" si="3"/>
        <v>66.666666666666657</v>
      </c>
      <c r="I22" s="63">
        <v>3</v>
      </c>
      <c r="J22" s="64">
        <f t="shared" si="4"/>
        <v>50</v>
      </c>
      <c r="K22" s="47">
        <v>4</v>
      </c>
      <c r="L22" s="47">
        <f t="shared" si="5"/>
        <v>57.142857142857139</v>
      </c>
      <c r="M22" s="47">
        <v>2</v>
      </c>
      <c r="N22" s="47">
        <f t="shared" si="6"/>
        <v>50</v>
      </c>
      <c r="O22" s="47">
        <v>3</v>
      </c>
      <c r="P22" s="47">
        <f t="shared" si="7"/>
        <v>60</v>
      </c>
      <c r="Q22" s="61">
        <f t="shared" si="0"/>
        <v>54.829931972789105</v>
      </c>
    </row>
    <row r="23" spans="1:17" ht="24.95" customHeight="1">
      <c r="A23" s="10" t="s">
        <v>167</v>
      </c>
      <c r="B23" s="11" t="s">
        <v>168</v>
      </c>
      <c r="C23" s="55">
        <v>5</v>
      </c>
      <c r="D23" s="47">
        <f t="shared" si="1"/>
        <v>55.555555555555557</v>
      </c>
      <c r="E23" s="47">
        <v>4</v>
      </c>
      <c r="F23" s="47">
        <f t="shared" si="2"/>
        <v>44.444444444444443</v>
      </c>
      <c r="G23" s="47">
        <v>6</v>
      </c>
      <c r="H23" s="47">
        <f t="shared" si="3"/>
        <v>66.666666666666657</v>
      </c>
      <c r="I23" s="63">
        <v>3</v>
      </c>
      <c r="J23" s="64">
        <f t="shared" si="4"/>
        <v>50</v>
      </c>
      <c r="K23" s="47">
        <v>4</v>
      </c>
      <c r="L23" s="47">
        <f t="shared" si="5"/>
        <v>57.142857142857139</v>
      </c>
      <c r="M23" s="47">
        <v>4</v>
      </c>
      <c r="N23" s="47" t="s">
        <v>5</v>
      </c>
      <c r="O23" s="47">
        <v>3</v>
      </c>
      <c r="P23" s="47">
        <f>O23/5*100</f>
        <v>60</v>
      </c>
      <c r="Q23" s="61" t="e">
        <f t="shared" si="0"/>
        <v>#VALUE!</v>
      </c>
    </row>
    <row r="24" spans="1:17" ht="24.95" customHeight="1">
      <c r="A24" s="10" t="s">
        <v>169</v>
      </c>
      <c r="B24" s="11" t="s">
        <v>170</v>
      </c>
      <c r="C24" s="55">
        <v>7</v>
      </c>
      <c r="D24" s="47">
        <f t="shared" si="1"/>
        <v>77.777777777777786</v>
      </c>
      <c r="E24" s="47">
        <v>7</v>
      </c>
      <c r="F24" s="47">
        <f t="shared" si="2"/>
        <v>77.777777777777786</v>
      </c>
      <c r="G24" s="47">
        <v>6</v>
      </c>
      <c r="H24" s="47">
        <f t="shared" si="3"/>
        <v>66.666666666666657</v>
      </c>
      <c r="I24" s="63">
        <v>4</v>
      </c>
      <c r="J24" s="64">
        <f t="shared" si="4"/>
        <v>66.666666666666657</v>
      </c>
      <c r="K24" s="47">
        <v>5</v>
      </c>
      <c r="L24" s="47">
        <f t="shared" si="5"/>
        <v>71.428571428571431</v>
      </c>
      <c r="M24" s="47">
        <v>4</v>
      </c>
      <c r="N24" s="47" t="s">
        <v>5</v>
      </c>
      <c r="O24" s="47">
        <v>4</v>
      </c>
      <c r="P24" s="47">
        <f t="shared" ref="P24:P42" si="8">O24/5*100</f>
        <v>80</v>
      </c>
      <c r="Q24" s="61" t="e">
        <f t="shared" si="0"/>
        <v>#VALUE!</v>
      </c>
    </row>
    <row r="25" spans="1:17" ht="24.95" customHeight="1">
      <c r="A25" s="10" t="s">
        <v>171</v>
      </c>
      <c r="B25" s="11" t="s">
        <v>172</v>
      </c>
      <c r="C25" s="55">
        <v>6</v>
      </c>
      <c r="D25" s="47">
        <f t="shared" si="1"/>
        <v>66.666666666666657</v>
      </c>
      <c r="E25" s="47">
        <v>7</v>
      </c>
      <c r="F25" s="47">
        <f t="shared" si="2"/>
        <v>77.777777777777786</v>
      </c>
      <c r="G25" s="47">
        <v>6</v>
      </c>
      <c r="H25" s="47">
        <f t="shared" si="3"/>
        <v>66.666666666666657</v>
      </c>
      <c r="I25" s="63">
        <v>3</v>
      </c>
      <c r="J25" s="64">
        <f t="shared" si="4"/>
        <v>50</v>
      </c>
      <c r="K25" s="47">
        <v>5</v>
      </c>
      <c r="L25" s="47">
        <f t="shared" si="5"/>
        <v>71.428571428571431</v>
      </c>
      <c r="M25" s="47">
        <v>4</v>
      </c>
      <c r="N25" s="47" t="s">
        <v>5</v>
      </c>
      <c r="O25" s="47">
        <v>5</v>
      </c>
      <c r="P25" s="47" t="s">
        <v>5</v>
      </c>
      <c r="Q25" s="61" t="e">
        <f t="shared" si="0"/>
        <v>#VALUE!</v>
      </c>
    </row>
    <row r="26" spans="1:17" ht="24.95" customHeight="1">
      <c r="A26" s="10" t="s">
        <v>173</v>
      </c>
      <c r="B26" s="11" t="s">
        <v>174</v>
      </c>
      <c r="C26" s="55">
        <v>8</v>
      </c>
      <c r="D26" s="47" t="s">
        <v>5</v>
      </c>
      <c r="E26" s="47" t="s">
        <v>5</v>
      </c>
      <c r="F26" s="47" t="s">
        <v>5</v>
      </c>
      <c r="G26" s="47" t="s">
        <v>5</v>
      </c>
      <c r="H26" s="47" t="s">
        <v>5</v>
      </c>
      <c r="I26" s="47" t="s">
        <v>5</v>
      </c>
      <c r="J26" s="47" t="s">
        <v>5</v>
      </c>
      <c r="K26" s="47" t="s">
        <v>5</v>
      </c>
      <c r="L26" s="47" t="s">
        <v>5</v>
      </c>
      <c r="M26" s="47">
        <v>4</v>
      </c>
      <c r="N26" s="47" t="s">
        <v>5</v>
      </c>
      <c r="O26" s="47">
        <v>3</v>
      </c>
      <c r="P26" s="47">
        <f t="shared" si="8"/>
        <v>60</v>
      </c>
      <c r="Q26" s="61" t="e">
        <f t="shared" si="0"/>
        <v>#VALUE!</v>
      </c>
    </row>
    <row r="27" spans="1:17" ht="24.95" customHeight="1" thickBot="1">
      <c r="A27" s="10" t="s">
        <v>175</v>
      </c>
      <c r="B27" s="11" t="s">
        <v>176</v>
      </c>
      <c r="C27" s="56">
        <v>3</v>
      </c>
      <c r="D27" s="47">
        <f t="shared" si="1"/>
        <v>33.333333333333329</v>
      </c>
      <c r="E27" s="47">
        <v>5</v>
      </c>
      <c r="F27" s="47">
        <f t="shared" si="2"/>
        <v>55.555555555555557</v>
      </c>
      <c r="G27" s="47">
        <v>8</v>
      </c>
      <c r="H27" s="47" t="s">
        <v>5</v>
      </c>
      <c r="I27" s="47">
        <v>3</v>
      </c>
      <c r="J27" s="64">
        <f t="shared" si="4"/>
        <v>50</v>
      </c>
      <c r="K27" s="47">
        <v>3</v>
      </c>
      <c r="L27" s="47">
        <f t="shared" si="5"/>
        <v>42.857142857142854</v>
      </c>
      <c r="M27" s="47">
        <v>4</v>
      </c>
      <c r="N27" s="47" t="s">
        <v>5</v>
      </c>
      <c r="O27" s="47">
        <v>4</v>
      </c>
      <c r="P27" s="47">
        <f t="shared" si="8"/>
        <v>80</v>
      </c>
      <c r="Q27" s="61" t="e">
        <f t="shared" si="0"/>
        <v>#VALUE!</v>
      </c>
    </row>
    <row r="28" spans="1:17" ht="24.95" customHeight="1">
      <c r="A28" s="10" t="s">
        <v>177</v>
      </c>
      <c r="B28" s="11" t="s">
        <v>178</v>
      </c>
      <c r="C28" s="57">
        <v>0</v>
      </c>
      <c r="D28" s="47">
        <f t="shared" si="1"/>
        <v>0</v>
      </c>
      <c r="E28" s="47">
        <v>0</v>
      </c>
      <c r="F28" s="47">
        <f t="shared" si="2"/>
        <v>0</v>
      </c>
      <c r="G28" s="47">
        <v>0</v>
      </c>
      <c r="H28" s="47">
        <f t="shared" si="3"/>
        <v>0</v>
      </c>
      <c r="I28" s="47">
        <v>0</v>
      </c>
      <c r="J28" s="64">
        <f t="shared" si="4"/>
        <v>0</v>
      </c>
      <c r="K28" s="47">
        <v>0</v>
      </c>
      <c r="L28" s="47">
        <f t="shared" si="5"/>
        <v>0</v>
      </c>
      <c r="M28" s="47">
        <v>0</v>
      </c>
      <c r="N28" s="47">
        <f t="shared" ref="N28:N43" si="9">M28/4*100</f>
        <v>0</v>
      </c>
      <c r="O28" s="47">
        <v>0</v>
      </c>
      <c r="P28" s="47">
        <f t="shared" si="8"/>
        <v>0</v>
      </c>
      <c r="Q28" s="61">
        <f t="shared" si="0"/>
        <v>0</v>
      </c>
    </row>
    <row r="29" spans="1:17" ht="24.95" customHeight="1">
      <c r="A29" s="10" t="s">
        <v>179</v>
      </c>
      <c r="B29" s="11" t="s">
        <v>180</v>
      </c>
      <c r="C29" s="55">
        <v>4</v>
      </c>
      <c r="D29" s="47">
        <f t="shared" si="1"/>
        <v>44.444444444444443</v>
      </c>
      <c r="E29" s="47">
        <v>3</v>
      </c>
      <c r="F29" s="47">
        <f t="shared" si="2"/>
        <v>33.333333333333329</v>
      </c>
      <c r="G29" s="47">
        <v>6</v>
      </c>
      <c r="H29" s="47">
        <f t="shared" si="3"/>
        <v>66.666666666666657</v>
      </c>
      <c r="I29" s="47">
        <v>2</v>
      </c>
      <c r="J29" s="64">
        <f t="shared" si="4"/>
        <v>33.333333333333329</v>
      </c>
      <c r="K29" s="47">
        <v>2</v>
      </c>
      <c r="L29" s="47">
        <f t="shared" si="5"/>
        <v>28.571428571428569</v>
      </c>
      <c r="M29" s="47">
        <v>3</v>
      </c>
      <c r="N29" s="47">
        <f t="shared" si="9"/>
        <v>75</v>
      </c>
      <c r="O29" s="47">
        <v>3</v>
      </c>
      <c r="P29" s="47">
        <f t="shared" si="8"/>
        <v>60</v>
      </c>
      <c r="Q29" s="61">
        <f t="shared" si="0"/>
        <v>48.764172335600904</v>
      </c>
    </row>
    <row r="30" spans="1:17" ht="24.95" customHeight="1">
      <c r="A30" s="10" t="s">
        <v>181</v>
      </c>
      <c r="B30" s="11" t="s">
        <v>182</v>
      </c>
      <c r="C30" s="55">
        <v>1</v>
      </c>
      <c r="D30" s="47">
        <f t="shared" si="1"/>
        <v>11.111111111111111</v>
      </c>
      <c r="E30" s="47">
        <v>1</v>
      </c>
      <c r="F30" s="47">
        <f t="shared" si="2"/>
        <v>11.111111111111111</v>
      </c>
      <c r="G30" s="47">
        <v>0</v>
      </c>
      <c r="H30" s="47">
        <f t="shared" si="3"/>
        <v>0</v>
      </c>
      <c r="I30" s="47">
        <v>1</v>
      </c>
      <c r="J30" s="64">
        <f t="shared" si="4"/>
        <v>16.666666666666664</v>
      </c>
      <c r="K30" s="47">
        <v>1</v>
      </c>
      <c r="L30" s="47">
        <f t="shared" si="5"/>
        <v>14.285714285714285</v>
      </c>
      <c r="M30" s="47">
        <v>0</v>
      </c>
      <c r="N30" s="47">
        <f t="shared" si="9"/>
        <v>0</v>
      </c>
      <c r="O30" s="47">
        <v>1</v>
      </c>
      <c r="P30" s="47">
        <f t="shared" si="8"/>
        <v>20</v>
      </c>
      <c r="Q30" s="61">
        <f t="shared" si="0"/>
        <v>10.453514739229023</v>
      </c>
    </row>
    <row r="31" spans="1:17" ht="24.95" customHeight="1">
      <c r="A31" s="10" t="s">
        <v>183</v>
      </c>
      <c r="B31" s="11" t="s">
        <v>184</v>
      </c>
      <c r="C31" s="55">
        <v>4</v>
      </c>
      <c r="D31" s="47">
        <f t="shared" si="1"/>
        <v>44.444444444444443</v>
      </c>
      <c r="E31" s="47">
        <v>4</v>
      </c>
      <c r="F31" s="47">
        <f t="shared" si="2"/>
        <v>44.444444444444443</v>
      </c>
      <c r="G31" s="47">
        <v>3</v>
      </c>
      <c r="H31" s="47">
        <f t="shared" si="3"/>
        <v>33.333333333333329</v>
      </c>
      <c r="I31" s="47">
        <v>3</v>
      </c>
      <c r="J31" s="64">
        <f t="shared" si="4"/>
        <v>50</v>
      </c>
      <c r="K31" s="47">
        <v>4</v>
      </c>
      <c r="L31" s="47">
        <f t="shared" si="5"/>
        <v>57.142857142857139</v>
      </c>
      <c r="M31" s="47">
        <v>2</v>
      </c>
      <c r="N31" s="47">
        <f t="shared" si="9"/>
        <v>50</v>
      </c>
      <c r="O31" s="47">
        <v>3</v>
      </c>
      <c r="P31" s="47">
        <f t="shared" si="8"/>
        <v>60</v>
      </c>
      <c r="Q31" s="61">
        <f t="shared" si="0"/>
        <v>48.480725623582771</v>
      </c>
    </row>
    <row r="32" spans="1:17" ht="24.95" customHeight="1">
      <c r="A32" s="10" t="s">
        <v>185</v>
      </c>
      <c r="B32" s="11" t="s">
        <v>186</v>
      </c>
      <c r="C32" s="55">
        <v>5</v>
      </c>
      <c r="D32" s="47">
        <f t="shared" si="1"/>
        <v>55.555555555555557</v>
      </c>
      <c r="E32" s="47">
        <v>6</v>
      </c>
      <c r="F32" s="47">
        <f t="shared" si="2"/>
        <v>66.666666666666657</v>
      </c>
      <c r="G32" s="47">
        <v>6</v>
      </c>
      <c r="H32" s="47">
        <f t="shared" si="3"/>
        <v>66.666666666666657</v>
      </c>
      <c r="I32" s="47">
        <v>3</v>
      </c>
      <c r="J32" s="64">
        <f t="shared" si="4"/>
        <v>50</v>
      </c>
      <c r="K32" s="47">
        <v>4</v>
      </c>
      <c r="L32" s="47">
        <f t="shared" si="5"/>
        <v>57.142857142857139</v>
      </c>
      <c r="M32" s="47">
        <v>4</v>
      </c>
      <c r="N32" s="47" t="s">
        <v>5</v>
      </c>
      <c r="O32" s="47">
        <v>4</v>
      </c>
      <c r="P32" s="47">
        <f t="shared" si="8"/>
        <v>80</v>
      </c>
      <c r="Q32" s="61" t="e">
        <f t="shared" si="0"/>
        <v>#VALUE!</v>
      </c>
    </row>
    <row r="33" spans="1:17" ht="24.95" customHeight="1">
      <c r="A33" s="10" t="s">
        <v>187</v>
      </c>
      <c r="B33" s="11" t="s">
        <v>188</v>
      </c>
      <c r="C33" s="58">
        <v>7</v>
      </c>
      <c r="D33" s="47" t="s">
        <v>5</v>
      </c>
      <c r="E33" s="47" t="s">
        <v>5</v>
      </c>
      <c r="F33" s="47" t="s">
        <v>5</v>
      </c>
      <c r="G33" s="47" t="s">
        <v>5</v>
      </c>
      <c r="H33" s="47" t="s">
        <v>5</v>
      </c>
      <c r="I33" s="47" t="s">
        <v>5</v>
      </c>
      <c r="J33" s="47" t="s">
        <v>5</v>
      </c>
      <c r="K33" s="47" t="s">
        <v>5</v>
      </c>
      <c r="L33" s="47" t="s">
        <v>5</v>
      </c>
      <c r="M33" s="47">
        <v>4</v>
      </c>
      <c r="N33" s="47" t="s">
        <v>5</v>
      </c>
      <c r="O33" s="48">
        <v>5</v>
      </c>
      <c r="P33" s="47" t="s">
        <v>5</v>
      </c>
      <c r="Q33" s="61" t="e">
        <f t="shared" si="0"/>
        <v>#VALUE!</v>
      </c>
    </row>
    <row r="34" spans="1:17" ht="24.95" customHeight="1">
      <c r="A34" s="10" t="s">
        <v>189</v>
      </c>
      <c r="B34" s="11" t="s">
        <v>190</v>
      </c>
      <c r="C34" s="55">
        <v>0</v>
      </c>
      <c r="D34" s="47">
        <f t="shared" si="1"/>
        <v>0</v>
      </c>
      <c r="E34" s="47">
        <v>0</v>
      </c>
      <c r="F34" s="47">
        <f t="shared" si="2"/>
        <v>0</v>
      </c>
      <c r="G34" s="47">
        <v>1</v>
      </c>
      <c r="H34" s="47">
        <f t="shared" si="3"/>
        <v>11.111111111111111</v>
      </c>
      <c r="I34" s="47">
        <v>0</v>
      </c>
      <c r="J34" s="64">
        <f t="shared" si="4"/>
        <v>0</v>
      </c>
      <c r="K34" s="47">
        <v>0</v>
      </c>
      <c r="L34" s="47">
        <f t="shared" si="5"/>
        <v>0</v>
      </c>
      <c r="M34" s="47">
        <v>1</v>
      </c>
      <c r="N34" s="47">
        <f t="shared" si="9"/>
        <v>25</v>
      </c>
      <c r="O34" s="47">
        <v>0</v>
      </c>
      <c r="P34" s="47">
        <f t="shared" si="8"/>
        <v>0</v>
      </c>
      <c r="Q34" s="61">
        <f t="shared" si="0"/>
        <v>5.1587301587301591</v>
      </c>
    </row>
    <row r="35" spans="1:17" ht="24.95" customHeight="1">
      <c r="A35" s="10" t="s">
        <v>191</v>
      </c>
      <c r="B35" s="11" t="s">
        <v>192</v>
      </c>
      <c r="C35" s="55">
        <v>6</v>
      </c>
      <c r="D35" s="47">
        <f t="shared" si="1"/>
        <v>66.666666666666657</v>
      </c>
      <c r="E35" s="47">
        <v>5</v>
      </c>
      <c r="F35" s="47">
        <f t="shared" si="2"/>
        <v>55.555555555555557</v>
      </c>
      <c r="G35" s="47">
        <v>4</v>
      </c>
      <c r="H35" s="47">
        <f t="shared" si="3"/>
        <v>44.444444444444443</v>
      </c>
      <c r="I35" s="47">
        <v>3</v>
      </c>
      <c r="J35" s="64">
        <f t="shared" si="4"/>
        <v>50</v>
      </c>
      <c r="K35" s="47">
        <v>3</v>
      </c>
      <c r="L35" s="47">
        <f t="shared" si="5"/>
        <v>42.857142857142854</v>
      </c>
      <c r="M35" s="47">
        <v>3</v>
      </c>
      <c r="N35" s="47">
        <f t="shared" si="9"/>
        <v>75</v>
      </c>
      <c r="O35" s="47">
        <v>3</v>
      </c>
      <c r="P35" s="47">
        <f t="shared" si="8"/>
        <v>60</v>
      </c>
      <c r="Q35" s="61">
        <f t="shared" si="0"/>
        <v>56.360544217687071</v>
      </c>
    </row>
    <row r="36" spans="1:17" ht="24.95" customHeight="1">
      <c r="A36" s="10" t="s">
        <v>193</v>
      </c>
      <c r="B36" s="11" t="s">
        <v>194</v>
      </c>
      <c r="C36" s="55">
        <v>8</v>
      </c>
      <c r="D36" s="47" t="s">
        <v>5</v>
      </c>
      <c r="E36" s="47" t="s">
        <v>5</v>
      </c>
      <c r="F36" s="47" t="s">
        <v>5</v>
      </c>
      <c r="G36" s="47" t="s">
        <v>5</v>
      </c>
      <c r="H36" s="47" t="s">
        <v>5</v>
      </c>
      <c r="I36" s="47" t="s">
        <v>5</v>
      </c>
      <c r="J36" s="47" t="s">
        <v>5</v>
      </c>
      <c r="K36" s="47">
        <v>5</v>
      </c>
      <c r="L36" s="47">
        <f t="shared" si="5"/>
        <v>71.428571428571431</v>
      </c>
      <c r="M36" s="47">
        <v>4</v>
      </c>
      <c r="N36" s="47" t="s">
        <v>5</v>
      </c>
      <c r="O36" s="47">
        <v>4</v>
      </c>
      <c r="P36" s="47">
        <f t="shared" si="8"/>
        <v>80</v>
      </c>
      <c r="Q36" s="61" t="e">
        <f t="shared" si="0"/>
        <v>#VALUE!</v>
      </c>
    </row>
    <row r="37" spans="1:17" ht="24.95" customHeight="1">
      <c r="A37" s="10" t="s">
        <v>195</v>
      </c>
      <c r="B37" s="11" t="s">
        <v>196</v>
      </c>
      <c r="C37" s="55">
        <v>0</v>
      </c>
      <c r="D37" s="47">
        <f t="shared" si="1"/>
        <v>0</v>
      </c>
      <c r="E37" s="47">
        <v>1</v>
      </c>
      <c r="F37" s="47">
        <f t="shared" si="2"/>
        <v>11.111111111111111</v>
      </c>
      <c r="G37" s="47">
        <v>1</v>
      </c>
      <c r="H37" s="47">
        <f t="shared" si="3"/>
        <v>11.111111111111111</v>
      </c>
      <c r="I37" s="47">
        <v>1</v>
      </c>
      <c r="J37" s="64">
        <f t="shared" si="4"/>
        <v>16.666666666666664</v>
      </c>
      <c r="K37" s="47">
        <v>0</v>
      </c>
      <c r="L37" s="47">
        <f t="shared" si="5"/>
        <v>0</v>
      </c>
      <c r="M37" s="47">
        <v>0</v>
      </c>
      <c r="N37" s="47">
        <f t="shared" si="9"/>
        <v>0</v>
      </c>
      <c r="O37" s="47">
        <v>2</v>
      </c>
      <c r="P37" s="47">
        <f t="shared" si="8"/>
        <v>40</v>
      </c>
      <c r="Q37" s="61">
        <f t="shared" si="0"/>
        <v>11.269841269841269</v>
      </c>
    </row>
    <row r="38" spans="1:17" ht="24.95" customHeight="1">
      <c r="A38" s="10" t="s">
        <v>197</v>
      </c>
      <c r="B38" s="11" t="s">
        <v>198</v>
      </c>
      <c r="C38" s="55">
        <v>7</v>
      </c>
      <c r="D38" s="47" t="s">
        <v>5</v>
      </c>
      <c r="E38" s="47" t="s">
        <v>5</v>
      </c>
      <c r="F38" s="47" t="s">
        <v>5</v>
      </c>
      <c r="G38" s="47">
        <v>6</v>
      </c>
      <c r="H38" s="47">
        <f t="shared" si="3"/>
        <v>66.666666666666657</v>
      </c>
      <c r="I38" s="47">
        <v>4</v>
      </c>
      <c r="J38" s="64">
        <f t="shared" si="4"/>
        <v>66.666666666666657</v>
      </c>
      <c r="K38" s="47">
        <v>5</v>
      </c>
      <c r="L38" s="47">
        <f t="shared" si="5"/>
        <v>71.428571428571431</v>
      </c>
      <c r="M38" s="47">
        <v>4</v>
      </c>
      <c r="N38" s="47" t="s">
        <v>5</v>
      </c>
      <c r="O38" s="47">
        <v>3</v>
      </c>
      <c r="P38" s="47">
        <f t="shared" si="8"/>
        <v>60</v>
      </c>
      <c r="Q38" s="61" t="e">
        <f t="shared" si="0"/>
        <v>#VALUE!</v>
      </c>
    </row>
    <row r="39" spans="1:17" ht="24.95" customHeight="1">
      <c r="A39" s="10" t="s">
        <v>199</v>
      </c>
      <c r="B39" s="11" t="s">
        <v>200</v>
      </c>
      <c r="C39" s="55">
        <v>7</v>
      </c>
      <c r="D39" s="47" t="s">
        <v>5</v>
      </c>
      <c r="E39" s="47">
        <v>6</v>
      </c>
      <c r="F39" s="47">
        <f t="shared" si="2"/>
        <v>66.666666666666657</v>
      </c>
      <c r="G39" s="47">
        <v>8</v>
      </c>
      <c r="H39" s="47" t="s">
        <v>5</v>
      </c>
      <c r="I39" s="47">
        <v>4</v>
      </c>
      <c r="J39" s="64">
        <f t="shared" si="4"/>
        <v>66.666666666666657</v>
      </c>
      <c r="K39" s="47">
        <v>5</v>
      </c>
      <c r="L39" s="47">
        <f t="shared" si="5"/>
        <v>71.428571428571431</v>
      </c>
      <c r="M39" s="47">
        <v>4</v>
      </c>
      <c r="N39" s="47" t="s">
        <v>5</v>
      </c>
      <c r="O39" s="47">
        <v>5</v>
      </c>
      <c r="P39" s="47" t="s">
        <v>5</v>
      </c>
      <c r="Q39" s="61" t="e">
        <f t="shared" si="0"/>
        <v>#VALUE!</v>
      </c>
    </row>
    <row r="40" spans="1:17" ht="24.95" customHeight="1">
      <c r="A40" s="10" t="s">
        <v>201</v>
      </c>
      <c r="B40" s="11" t="s">
        <v>202</v>
      </c>
      <c r="C40" s="55">
        <v>3</v>
      </c>
      <c r="D40" s="47">
        <f t="shared" si="1"/>
        <v>33.333333333333329</v>
      </c>
      <c r="E40" s="47">
        <v>6</v>
      </c>
      <c r="F40" s="47">
        <f t="shared" si="2"/>
        <v>66.666666666666657</v>
      </c>
      <c r="G40" s="47">
        <v>3</v>
      </c>
      <c r="H40" s="47">
        <f t="shared" si="3"/>
        <v>33.333333333333329</v>
      </c>
      <c r="I40" s="47">
        <v>1</v>
      </c>
      <c r="J40" s="64">
        <f t="shared" si="4"/>
        <v>16.666666666666664</v>
      </c>
      <c r="K40" s="47">
        <v>4</v>
      </c>
      <c r="L40" s="47">
        <f t="shared" si="5"/>
        <v>57.142857142857139</v>
      </c>
      <c r="M40" s="47">
        <v>1</v>
      </c>
      <c r="N40" s="47">
        <f t="shared" si="9"/>
        <v>25</v>
      </c>
      <c r="O40" s="47">
        <v>3</v>
      </c>
      <c r="P40" s="47">
        <f t="shared" si="8"/>
        <v>60</v>
      </c>
      <c r="Q40" s="61">
        <f t="shared" si="0"/>
        <v>41.734693877551017</v>
      </c>
    </row>
    <row r="41" spans="1:17" ht="24.95" customHeight="1">
      <c r="A41" s="10" t="s">
        <v>203</v>
      </c>
      <c r="B41" s="11" t="s">
        <v>204</v>
      </c>
      <c r="C41" s="55">
        <v>8</v>
      </c>
      <c r="D41" s="47" t="s">
        <v>5</v>
      </c>
      <c r="E41" s="47">
        <v>6</v>
      </c>
      <c r="F41" s="47">
        <f t="shared" si="2"/>
        <v>66.666666666666657</v>
      </c>
      <c r="G41" s="47">
        <v>6</v>
      </c>
      <c r="H41" s="47">
        <f t="shared" si="3"/>
        <v>66.666666666666657</v>
      </c>
      <c r="I41" s="47">
        <v>3</v>
      </c>
      <c r="J41" s="64">
        <f t="shared" si="4"/>
        <v>50</v>
      </c>
      <c r="K41" s="47">
        <v>4</v>
      </c>
      <c r="L41" s="47">
        <f t="shared" si="5"/>
        <v>57.142857142857139</v>
      </c>
      <c r="M41" s="47">
        <v>3</v>
      </c>
      <c r="N41" s="47">
        <f t="shared" si="9"/>
        <v>75</v>
      </c>
      <c r="O41" s="47">
        <v>4</v>
      </c>
      <c r="P41" s="47">
        <f t="shared" si="8"/>
        <v>80</v>
      </c>
      <c r="Q41" s="61" t="e">
        <f t="shared" si="0"/>
        <v>#VALUE!</v>
      </c>
    </row>
    <row r="42" spans="1:17" ht="24.95" customHeight="1">
      <c r="A42" s="10" t="s">
        <v>205</v>
      </c>
      <c r="B42" s="11" t="s">
        <v>206</v>
      </c>
      <c r="C42" s="55">
        <v>5</v>
      </c>
      <c r="D42" s="47">
        <f t="shared" si="1"/>
        <v>55.555555555555557</v>
      </c>
      <c r="E42" s="47">
        <v>4</v>
      </c>
      <c r="F42" s="47">
        <f t="shared" si="2"/>
        <v>44.444444444444443</v>
      </c>
      <c r="G42" s="47">
        <v>3</v>
      </c>
      <c r="H42" s="47">
        <f t="shared" si="3"/>
        <v>33.333333333333329</v>
      </c>
      <c r="I42" s="47">
        <v>1</v>
      </c>
      <c r="J42" s="64">
        <f t="shared" si="4"/>
        <v>16.666666666666664</v>
      </c>
      <c r="K42" s="47">
        <v>3</v>
      </c>
      <c r="L42" s="47">
        <f t="shared" si="5"/>
        <v>42.857142857142854</v>
      </c>
      <c r="M42" s="47">
        <v>3</v>
      </c>
      <c r="N42" s="47">
        <f t="shared" si="9"/>
        <v>75</v>
      </c>
      <c r="O42" s="47">
        <v>4</v>
      </c>
      <c r="P42" s="47">
        <f t="shared" si="8"/>
        <v>80</v>
      </c>
      <c r="Q42" s="61">
        <f t="shared" si="0"/>
        <v>49.693877551020407</v>
      </c>
    </row>
    <row r="43" spans="1:17" ht="24.95" customHeight="1">
      <c r="A43" s="10" t="s">
        <v>207</v>
      </c>
      <c r="B43" s="11" t="s">
        <v>208</v>
      </c>
      <c r="C43" s="55">
        <v>5</v>
      </c>
      <c r="D43" s="47">
        <f t="shared" si="1"/>
        <v>55.555555555555557</v>
      </c>
      <c r="E43" s="47">
        <v>7</v>
      </c>
      <c r="F43" s="47" t="s">
        <v>5</v>
      </c>
      <c r="G43" s="47">
        <v>5</v>
      </c>
      <c r="H43" s="47">
        <f t="shared" si="3"/>
        <v>55.555555555555557</v>
      </c>
      <c r="I43" s="47">
        <v>4</v>
      </c>
      <c r="J43" s="64">
        <f t="shared" si="4"/>
        <v>66.666666666666657</v>
      </c>
      <c r="K43" s="47">
        <v>4</v>
      </c>
      <c r="L43" s="47">
        <f t="shared" si="5"/>
        <v>57.142857142857139</v>
      </c>
      <c r="M43" s="47">
        <v>2</v>
      </c>
      <c r="N43" s="47">
        <f t="shared" si="9"/>
        <v>50</v>
      </c>
      <c r="O43" s="47">
        <v>5</v>
      </c>
      <c r="P43" s="47" t="s">
        <v>5</v>
      </c>
      <c r="Q43" s="61" t="e">
        <f t="shared" si="0"/>
        <v>#VALUE!</v>
      </c>
    </row>
    <row r="44" spans="1:17" ht="24.95" customHeight="1">
      <c r="A44" s="10" t="s">
        <v>209</v>
      </c>
      <c r="B44" s="11" t="s">
        <v>210</v>
      </c>
      <c r="C44" s="55">
        <v>0</v>
      </c>
      <c r="D44" s="47">
        <f t="shared" si="1"/>
        <v>0</v>
      </c>
      <c r="E44" s="47">
        <v>0</v>
      </c>
      <c r="F44" s="47">
        <f t="shared" si="2"/>
        <v>0</v>
      </c>
      <c r="G44" s="47">
        <v>0</v>
      </c>
      <c r="H44" s="47">
        <f t="shared" si="3"/>
        <v>0</v>
      </c>
      <c r="I44" s="47">
        <v>0</v>
      </c>
      <c r="J44" s="64">
        <f t="shared" si="4"/>
        <v>0</v>
      </c>
      <c r="K44" s="47">
        <v>0</v>
      </c>
      <c r="L44" s="47">
        <f t="shared" si="5"/>
        <v>0</v>
      </c>
      <c r="M44" s="47">
        <v>0</v>
      </c>
      <c r="N44" s="47">
        <f>M44/5*100</f>
        <v>0</v>
      </c>
      <c r="O44" s="47">
        <v>0</v>
      </c>
      <c r="P44" s="63">
        <f>O44/4*100</f>
        <v>0</v>
      </c>
      <c r="Q44" s="61">
        <f t="shared" si="0"/>
        <v>0</v>
      </c>
    </row>
    <row r="45" spans="1:17" ht="24.95" customHeight="1">
      <c r="A45" s="10" t="s">
        <v>211</v>
      </c>
      <c r="B45" s="11" t="s">
        <v>212</v>
      </c>
      <c r="C45" s="55">
        <v>3</v>
      </c>
      <c r="D45" s="47">
        <f t="shared" si="1"/>
        <v>33.333333333333329</v>
      </c>
      <c r="E45" s="47">
        <v>4</v>
      </c>
      <c r="F45" s="47">
        <f t="shared" si="2"/>
        <v>44.444444444444443</v>
      </c>
      <c r="G45" s="47">
        <v>4</v>
      </c>
      <c r="H45" s="47">
        <f t="shared" si="3"/>
        <v>44.444444444444443</v>
      </c>
      <c r="I45" s="47">
        <v>3</v>
      </c>
      <c r="J45" s="64">
        <f t="shared" si="4"/>
        <v>50</v>
      </c>
      <c r="K45" s="47">
        <v>3</v>
      </c>
      <c r="L45" s="47">
        <f t="shared" si="5"/>
        <v>42.857142857142854</v>
      </c>
      <c r="M45" s="47">
        <v>3</v>
      </c>
      <c r="N45" s="47">
        <f t="shared" ref="N45:N58" si="10">M45/5*100</f>
        <v>60</v>
      </c>
      <c r="O45" s="47">
        <v>2</v>
      </c>
      <c r="P45" s="63">
        <f t="shared" ref="P45:P57" si="11">O45/4*100</f>
        <v>50</v>
      </c>
      <c r="Q45" s="61">
        <f t="shared" si="0"/>
        <v>46.439909297052154</v>
      </c>
    </row>
    <row r="46" spans="1:17" ht="24.95" customHeight="1">
      <c r="A46" s="10" t="s">
        <v>213</v>
      </c>
      <c r="B46" s="11" t="s">
        <v>214</v>
      </c>
      <c r="C46" s="55">
        <v>1</v>
      </c>
      <c r="D46" s="47">
        <f t="shared" si="1"/>
        <v>11.111111111111111</v>
      </c>
      <c r="E46" s="47">
        <v>3</v>
      </c>
      <c r="F46" s="47">
        <f t="shared" si="2"/>
        <v>33.333333333333329</v>
      </c>
      <c r="G46" s="47">
        <v>2</v>
      </c>
      <c r="H46" s="47">
        <f t="shared" si="3"/>
        <v>22.222222222222221</v>
      </c>
      <c r="I46" s="47">
        <v>2</v>
      </c>
      <c r="J46" s="64">
        <f t="shared" si="4"/>
        <v>33.333333333333329</v>
      </c>
      <c r="K46" s="47">
        <v>1</v>
      </c>
      <c r="L46" s="47">
        <f t="shared" si="5"/>
        <v>14.285714285714285</v>
      </c>
      <c r="M46" s="47">
        <v>2</v>
      </c>
      <c r="N46" s="47">
        <f t="shared" si="10"/>
        <v>40</v>
      </c>
      <c r="O46" s="47">
        <v>2</v>
      </c>
      <c r="P46" s="63">
        <f t="shared" si="11"/>
        <v>50</v>
      </c>
      <c r="Q46" s="61">
        <f t="shared" si="0"/>
        <v>29.183673469387752</v>
      </c>
    </row>
    <row r="47" spans="1:17" ht="24.95" customHeight="1" thickBot="1">
      <c r="A47" s="13" t="s">
        <v>215</v>
      </c>
      <c r="B47" s="12" t="s">
        <v>216</v>
      </c>
      <c r="C47" s="56">
        <v>2</v>
      </c>
      <c r="D47" s="47">
        <f t="shared" si="1"/>
        <v>22.222222222222221</v>
      </c>
      <c r="E47" s="47">
        <v>2</v>
      </c>
      <c r="F47" s="47">
        <f t="shared" si="2"/>
        <v>22.222222222222221</v>
      </c>
      <c r="G47" s="47">
        <v>4</v>
      </c>
      <c r="H47" s="47">
        <f t="shared" si="3"/>
        <v>44.444444444444443</v>
      </c>
      <c r="I47" s="47">
        <v>3</v>
      </c>
      <c r="J47" s="64">
        <f t="shared" si="4"/>
        <v>50</v>
      </c>
      <c r="K47" s="47">
        <v>1</v>
      </c>
      <c r="L47" s="47">
        <f t="shared" si="5"/>
        <v>14.285714285714285</v>
      </c>
      <c r="M47" s="47">
        <v>3</v>
      </c>
      <c r="N47" s="47">
        <f t="shared" si="10"/>
        <v>60</v>
      </c>
      <c r="O47" s="47">
        <v>2</v>
      </c>
      <c r="P47" s="63">
        <f t="shared" si="11"/>
        <v>50</v>
      </c>
      <c r="Q47" s="61">
        <f t="shared" si="0"/>
        <v>37.59637188208616</v>
      </c>
    </row>
    <row r="48" spans="1:17" ht="24.95" customHeight="1">
      <c r="A48" s="13" t="s">
        <v>217</v>
      </c>
      <c r="B48" s="12" t="s">
        <v>218</v>
      </c>
      <c r="C48" s="59">
        <v>3</v>
      </c>
      <c r="D48" s="47">
        <f t="shared" si="1"/>
        <v>33.333333333333329</v>
      </c>
      <c r="E48" s="48">
        <v>4</v>
      </c>
      <c r="F48" s="47">
        <f t="shared" si="2"/>
        <v>44.444444444444443</v>
      </c>
      <c r="G48" s="48">
        <v>2</v>
      </c>
      <c r="H48" s="47">
        <f t="shared" si="3"/>
        <v>22.222222222222221</v>
      </c>
      <c r="I48" s="47">
        <v>3</v>
      </c>
      <c r="J48" s="64">
        <f t="shared" si="4"/>
        <v>50</v>
      </c>
      <c r="K48" s="48">
        <v>3</v>
      </c>
      <c r="L48" s="47">
        <f t="shared" si="5"/>
        <v>42.857142857142854</v>
      </c>
      <c r="M48" s="47">
        <v>2</v>
      </c>
      <c r="N48" s="47">
        <f t="shared" si="10"/>
        <v>40</v>
      </c>
      <c r="O48" s="48">
        <v>2</v>
      </c>
      <c r="P48" s="63">
        <f t="shared" si="11"/>
        <v>50</v>
      </c>
      <c r="Q48" s="61">
        <f t="shared" si="0"/>
        <v>40.408163265306129</v>
      </c>
    </row>
    <row r="49" spans="1:17" ht="24.95" customHeight="1">
      <c r="A49" s="13" t="s">
        <v>219</v>
      </c>
      <c r="B49" s="12" t="s">
        <v>220</v>
      </c>
      <c r="C49" s="55">
        <v>3</v>
      </c>
      <c r="D49" s="47">
        <f t="shared" si="1"/>
        <v>33.333333333333329</v>
      </c>
      <c r="E49" s="47">
        <v>4</v>
      </c>
      <c r="F49" s="47">
        <f t="shared" si="2"/>
        <v>44.444444444444443</v>
      </c>
      <c r="G49" s="47">
        <v>4</v>
      </c>
      <c r="H49" s="47">
        <f t="shared" si="3"/>
        <v>44.444444444444443</v>
      </c>
      <c r="I49" s="47">
        <v>4</v>
      </c>
      <c r="J49" s="64">
        <f t="shared" si="4"/>
        <v>66.666666666666657</v>
      </c>
      <c r="K49" s="47">
        <v>3</v>
      </c>
      <c r="L49" s="47">
        <f t="shared" si="5"/>
        <v>42.857142857142854</v>
      </c>
      <c r="M49" s="47">
        <v>3</v>
      </c>
      <c r="N49" s="47">
        <f t="shared" si="10"/>
        <v>60</v>
      </c>
      <c r="O49" s="47">
        <v>2</v>
      </c>
      <c r="P49" s="63">
        <f t="shared" si="11"/>
        <v>50</v>
      </c>
      <c r="Q49" s="61">
        <f t="shared" si="0"/>
        <v>48.820861678004526</v>
      </c>
    </row>
    <row r="50" spans="1:17" ht="24.95" customHeight="1">
      <c r="A50" s="13" t="s">
        <v>221</v>
      </c>
      <c r="B50" s="14" t="s">
        <v>222</v>
      </c>
      <c r="C50" s="55">
        <v>6</v>
      </c>
      <c r="D50" s="47">
        <f t="shared" si="1"/>
        <v>66.666666666666657</v>
      </c>
      <c r="E50" s="47">
        <v>5</v>
      </c>
      <c r="F50" s="47">
        <f t="shared" si="2"/>
        <v>55.555555555555557</v>
      </c>
      <c r="G50" s="47">
        <v>4</v>
      </c>
      <c r="H50" s="47">
        <f t="shared" si="3"/>
        <v>44.444444444444443</v>
      </c>
      <c r="I50" s="47">
        <v>3</v>
      </c>
      <c r="J50" s="64">
        <f t="shared" si="4"/>
        <v>50</v>
      </c>
      <c r="K50" s="47">
        <v>4</v>
      </c>
      <c r="L50" s="47">
        <f t="shared" si="5"/>
        <v>57.142857142857139</v>
      </c>
      <c r="M50" s="47">
        <v>5</v>
      </c>
      <c r="N50" s="47" t="s">
        <v>5</v>
      </c>
      <c r="O50" s="47">
        <v>2</v>
      </c>
      <c r="P50" s="63">
        <f t="shared" si="11"/>
        <v>50</v>
      </c>
      <c r="Q50" s="61" t="e">
        <f t="shared" si="0"/>
        <v>#VALUE!</v>
      </c>
    </row>
    <row r="51" spans="1:17" ht="24.95" customHeight="1">
      <c r="A51" s="13" t="s">
        <v>223</v>
      </c>
      <c r="B51" s="15" t="s">
        <v>224</v>
      </c>
      <c r="C51" s="55">
        <v>8</v>
      </c>
      <c r="D51" s="47" t="s">
        <v>5</v>
      </c>
      <c r="E51" s="47">
        <v>6</v>
      </c>
      <c r="F51" s="47">
        <f t="shared" si="2"/>
        <v>66.666666666666657</v>
      </c>
      <c r="G51" s="47">
        <v>9</v>
      </c>
      <c r="H51" s="47" t="s">
        <v>5</v>
      </c>
      <c r="I51" s="47" t="s">
        <v>5</v>
      </c>
      <c r="J51" s="47" t="s">
        <v>5</v>
      </c>
      <c r="K51" s="47">
        <v>5</v>
      </c>
      <c r="L51" s="47">
        <f t="shared" si="5"/>
        <v>71.428571428571431</v>
      </c>
      <c r="M51" s="47">
        <v>5</v>
      </c>
      <c r="N51" s="47" t="s">
        <v>5</v>
      </c>
      <c r="O51" s="47">
        <v>4</v>
      </c>
      <c r="P51" s="47" t="s">
        <v>5</v>
      </c>
      <c r="Q51" s="61" t="e">
        <f t="shared" si="0"/>
        <v>#VALUE!</v>
      </c>
    </row>
    <row r="52" spans="1:17" ht="24.95" customHeight="1">
      <c r="A52" s="13" t="s">
        <v>225</v>
      </c>
      <c r="B52" s="15" t="s">
        <v>226</v>
      </c>
      <c r="C52" s="55">
        <v>5</v>
      </c>
      <c r="D52" s="47">
        <f t="shared" si="1"/>
        <v>55.555555555555557</v>
      </c>
      <c r="E52" s="47">
        <v>5</v>
      </c>
      <c r="F52" s="47">
        <f t="shared" si="2"/>
        <v>55.555555555555557</v>
      </c>
      <c r="G52" s="47">
        <v>5</v>
      </c>
      <c r="H52" s="47">
        <f t="shared" si="3"/>
        <v>55.555555555555557</v>
      </c>
      <c r="I52" s="47">
        <v>5</v>
      </c>
      <c r="J52" s="47" t="s">
        <v>5</v>
      </c>
      <c r="K52" s="47">
        <v>6</v>
      </c>
      <c r="L52" s="47" t="s">
        <v>5</v>
      </c>
      <c r="M52" s="47">
        <v>4</v>
      </c>
      <c r="N52" s="47">
        <f t="shared" si="10"/>
        <v>80</v>
      </c>
      <c r="O52" s="47">
        <v>3</v>
      </c>
      <c r="P52" s="63">
        <f t="shared" si="11"/>
        <v>75</v>
      </c>
      <c r="Q52" s="61" t="e">
        <f t="shared" si="0"/>
        <v>#VALUE!</v>
      </c>
    </row>
    <row r="53" spans="1:17" ht="24.95" customHeight="1">
      <c r="A53" s="13" t="s">
        <v>227</v>
      </c>
      <c r="B53" s="15" t="s">
        <v>228</v>
      </c>
      <c r="C53" s="55">
        <v>7</v>
      </c>
      <c r="D53" s="47" t="s">
        <v>5</v>
      </c>
      <c r="E53" s="47" t="s">
        <v>5</v>
      </c>
      <c r="F53" s="47" t="s">
        <v>5</v>
      </c>
      <c r="G53" s="47">
        <v>6</v>
      </c>
      <c r="H53" s="47">
        <f t="shared" si="3"/>
        <v>66.666666666666657</v>
      </c>
      <c r="I53" s="47">
        <v>4</v>
      </c>
      <c r="J53" s="64">
        <f t="shared" si="4"/>
        <v>66.666666666666657</v>
      </c>
      <c r="K53" s="47">
        <v>6</v>
      </c>
      <c r="L53" s="47" t="s">
        <v>5</v>
      </c>
      <c r="M53" s="47">
        <v>4</v>
      </c>
      <c r="N53" s="47">
        <f t="shared" si="10"/>
        <v>80</v>
      </c>
      <c r="O53" s="47">
        <v>4</v>
      </c>
      <c r="P53" s="47" t="s">
        <v>5</v>
      </c>
      <c r="Q53" s="61" t="e">
        <f t="shared" si="0"/>
        <v>#VALUE!</v>
      </c>
    </row>
    <row r="54" spans="1:17" ht="24.95" customHeight="1">
      <c r="A54" s="13" t="s">
        <v>229</v>
      </c>
      <c r="B54" s="14" t="s">
        <v>230</v>
      </c>
      <c r="C54" s="55">
        <v>8</v>
      </c>
      <c r="D54" s="47" t="s">
        <v>5</v>
      </c>
      <c r="E54" s="47" t="s">
        <v>5</v>
      </c>
      <c r="F54" s="47" t="s">
        <v>5</v>
      </c>
      <c r="G54" s="47">
        <v>8</v>
      </c>
      <c r="H54" s="47" t="s">
        <v>5</v>
      </c>
      <c r="I54" s="47" t="s">
        <v>5</v>
      </c>
      <c r="J54" s="47" t="s">
        <v>5</v>
      </c>
      <c r="K54" s="47" t="s">
        <v>5</v>
      </c>
      <c r="L54" s="47" t="s">
        <v>5</v>
      </c>
      <c r="M54" s="47">
        <v>4</v>
      </c>
      <c r="N54" s="47">
        <f t="shared" si="10"/>
        <v>80</v>
      </c>
      <c r="O54" s="47">
        <v>4</v>
      </c>
      <c r="P54" s="47" t="s">
        <v>5</v>
      </c>
      <c r="Q54" s="61" t="e">
        <f t="shared" si="0"/>
        <v>#VALUE!</v>
      </c>
    </row>
    <row r="55" spans="1:17" ht="24.95" customHeight="1">
      <c r="A55" s="13" t="s">
        <v>231</v>
      </c>
      <c r="B55" s="14" t="s">
        <v>232</v>
      </c>
      <c r="C55" s="55">
        <v>7</v>
      </c>
      <c r="D55" s="47" t="s">
        <v>5</v>
      </c>
      <c r="E55" s="47" t="s">
        <v>5</v>
      </c>
      <c r="F55" s="47" t="s">
        <v>5</v>
      </c>
      <c r="G55" s="47">
        <v>8</v>
      </c>
      <c r="H55" s="47" t="s">
        <v>5</v>
      </c>
      <c r="I55" s="47" t="s">
        <v>5</v>
      </c>
      <c r="J55" s="47" t="s">
        <v>5</v>
      </c>
      <c r="K55" s="47" t="s">
        <v>5</v>
      </c>
      <c r="L55" s="47" t="s">
        <v>5</v>
      </c>
      <c r="M55" s="47">
        <v>5</v>
      </c>
      <c r="N55" s="47" t="s">
        <v>5</v>
      </c>
      <c r="O55" s="47">
        <v>4</v>
      </c>
      <c r="P55" s="47" t="s">
        <v>5</v>
      </c>
      <c r="Q55" s="61" t="e">
        <f t="shared" si="0"/>
        <v>#VALUE!</v>
      </c>
    </row>
    <row r="56" spans="1:17" ht="24.95" customHeight="1">
      <c r="A56" s="13" t="s">
        <v>233</v>
      </c>
      <c r="B56" s="15" t="s">
        <v>234</v>
      </c>
      <c r="C56" s="55">
        <v>4</v>
      </c>
      <c r="D56" s="47">
        <f t="shared" si="1"/>
        <v>44.444444444444443</v>
      </c>
      <c r="E56" s="47">
        <v>5</v>
      </c>
      <c r="F56" s="47">
        <f t="shared" si="2"/>
        <v>55.555555555555557</v>
      </c>
      <c r="G56" s="47">
        <v>4</v>
      </c>
      <c r="H56" s="47">
        <f t="shared" si="3"/>
        <v>44.444444444444443</v>
      </c>
      <c r="I56" s="47">
        <v>4</v>
      </c>
      <c r="J56" s="64">
        <f t="shared" si="4"/>
        <v>66.666666666666657</v>
      </c>
      <c r="K56" s="47">
        <v>6</v>
      </c>
      <c r="L56" s="47" t="s">
        <v>5</v>
      </c>
      <c r="M56" s="47">
        <v>5</v>
      </c>
      <c r="N56" s="47" t="s">
        <v>5</v>
      </c>
      <c r="O56" s="47">
        <v>2</v>
      </c>
      <c r="P56" s="63">
        <f t="shared" si="11"/>
        <v>50</v>
      </c>
      <c r="Q56" s="61" t="e">
        <f t="shared" si="0"/>
        <v>#VALUE!</v>
      </c>
    </row>
    <row r="57" spans="1:17" ht="24.95" customHeight="1">
      <c r="A57" s="13" t="s">
        <v>235</v>
      </c>
      <c r="B57" s="15" t="s">
        <v>236</v>
      </c>
      <c r="C57" s="55">
        <v>9</v>
      </c>
      <c r="D57" s="47" t="s">
        <v>5</v>
      </c>
      <c r="E57" s="47" t="s">
        <v>5</v>
      </c>
      <c r="F57" s="47" t="s">
        <v>5</v>
      </c>
      <c r="G57" s="47" t="s">
        <v>5</v>
      </c>
      <c r="H57" s="47" t="s">
        <v>5</v>
      </c>
      <c r="I57" s="47" t="s">
        <v>5</v>
      </c>
      <c r="J57" s="47" t="s">
        <v>5</v>
      </c>
      <c r="K57" s="47">
        <v>5</v>
      </c>
      <c r="L57" s="47">
        <f t="shared" si="5"/>
        <v>71.428571428571431</v>
      </c>
      <c r="M57" s="47">
        <v>5</v>
      </c>
      <c r="N57" s="47" t="s">
        <v>5</v>
      </c>
      <c r="O57" s="47">
        <v>3</v>
      </c>
      <c r="P57" s="63">
        <f t="shared" si="11"/>
        <v>75</v>
      </c>
      <c r="Q57" s="61" t="e">
        <f t="shared" si="0"/>
        <v>#VALUE!</v>
      </c>
    </row>
    <row r="58" spans="1:17" ht="24.95" customHeight="1">
      <c r="A58" s="13" t="s">
        <v>237</v>
      </c>
      <c r="B58" s="15" t="s">
        <v>238</v>
      </c>
      <c r="C58" s="55">
        <v>8</v>
      </c>
      <c r="D58" s="47" t="s">
        <v>5</v>
      </c>
      <c r="E58" s="47" t="s">
        <v>5</v>
      </c>
      <c r="F58" s="47" t="s">
        <v>5</v>
      </c>
      <c r="G58" s="47" t="s">
        <v>5</v>
      </c>
      <c r="H58" s="47" t="s">
        <v>5</v>
      </c>
      <c r="I58" s="47" t="s">
        <v>5</v>
      </c>
      <c r="J58" s="47" t="s">
        <v>5</v>
      </c>
      <c r="K58" s="47">
        <v>7</v>
      </c>
      <c r="L58" s="47" t="s">
        <v>5</v>
      </c>
      <c r="M58" s="47">
        <v>4</v>
      </c>
      <c r="N58" s="47">
        <f t="shared" si="10"/>
        <v>80</v>
      </c>
      <c r="O58" s="47">
        <v>4</v>
      </c>
      <c r="P58" s="47" t="s">
        <v>5</v>
      </c>
      <c r="Q58" s="61" t="e">
        <f t="shared" si="0"/>
        <v>#VALUE!</v>
      </c>
    </row>
    <row r="59" spans="1:17" ht="24.95" customHeight="1">
      <c r="A59" s="13" t="s">
        <v>239</v>
      </c>
      <c r="B59" s="15" t="s">
        <v>240</v>
      </c>
      <c r="C59" s="55">
        <v>8</v>
      </c>
      <c r="D59" s="47" t="s">
        <v>5</v>
      </c>
      <c r="E59" s="47" t="s">
        <v>5</v>
      </c>
      <c r="F59" s="47" t="s">
        <v>5</v>
      </c>
      <c r="G59" s="47" t="s">
        <v>5</v>
      </c>
      <c r="H59" s="47" t="s">
        <v>5</v>
      </c>
      <c r="I59" s="47" t="s">
        <v>5</v>
      </c>
      <c r="J59" s="47" t="s">
        <v>5</v>
      </c>
      <c r="K59" s="47">
        <v>5</v>
      </c>
      <c r="L59" s="47">
        <f t="shared" si="5"/>
        <v>71.428571428571431</v>
      </c>
      <c r="M59" s="47">
        <v>4</v>
      </c>
      <c r="N59" s="47">
        <f>M59/5*100</f>
        <v>80</v>
      </c>
      <c r="O59" s="47">
        <v>4</v>
      </c>
      <c r="P59" s="47" t="s">
        <v>5</v>
      </c>
      <c r="Q59" s="61" t="e">
        <f t="shared" si="0"/>
        <v>#VALUE!</v>
      </c>
    </row>
    <row r="60" spans="1:17" ht="24.95" customHeight="1">
      <c r="A60" s="13" t="s">
        <v>241</v>
      </c>
      <c r="B60" s="15" t="s">
        <v>242</v>
      </c>
      <c r="C60" s="55">
        <v>8</v>
      </c>
      <c r="D60" s="47" t="s">
        <v>5</v>
      </c>
      <c r="E60" s="47" t="s">
        <v>5</v>
      </c>
      <c r="F60" s="47" t="s">
        <v>5</v>
      </c>
      <c r="G60" s="47" t="s">
        <v>5</v>
      </c>
      <c r="H60" s="47" t="s">
        <v>5</v>
      </c>
      <c r="I60" s="47">
        <v>4</v>
      </c>
      <c r="J60" s="64">
        <f t="shared" si="4"/>
        <v>66.666666666666657</v>
      </c>
      <c r="K60" s="47">
        <v>5</v>
      </c>
      <c r="L60" s="47">
        <f t="shared" si="5"/>
        <v>71.428571428571431</v>
      </c>
      <c r="M60" s="47">
        <v>4</v>
      </c>
      <c r="N60" s="47">
        <f t="shared" ref="N60:N78" si="12">M60/5*100</f>
        <v>80</v>
      </c>
      <c r="O60" s="47">
        <v>4</v>
      </c>
      <c r="P60" s="47" t="s">
        <v>5</v>
      </c>
      <c r="Q60" s="61" t="e">
        <f t="shared" si="0"/>
        <v>#VALUE!</v>
      </c>
    </row>
    <row r="61" spans="1:17" ht="24.95" customHeight="1">
      <c r="A61" s="13" t="s">
        <v>243</v>
      </c>
      <c r="B61" s="15" t="s">
        <v>244</v>
      </c>
      <c r="C61" s="55">
        <v>7</v>
      </c>
      <c r="D61" s="47" t="s">
        <v>5</v>
      </c>
      <c r="E61" s="47">
        <v>6</v>
      </c>
      <c r="F61" s="47">
        <f t="shared" si="2"/>
        <v>66.666666666666657</v>
      </c>
      <c r="G61" s="47">
        <v>5</v>
      </c>
      <c r="H61" s="47">
        <f t="shared" si="3"/>
        <v>55.555555555555557</v>
      </c>
      <c r="I61" s="47">
        <v>4</v>
      </c>
      <c r="J61" s="64">
        <f t="shared" si="4"/>
        <v>66.666666666666657</v>
      </c>
      <c r="K61" s="47">
        <v>5</v>
      </c>
      <c r="L61" s="47">
        <f t="shared" si="5"/>
        <v>71.428571428571431</v>
      </c>
      <c r="M61" s="47">
        <v>4</v>
      </c>
      <c r="N61" s="47">
        <f t="shared" si="12"/>
        <v>80</v>
      </c>
      <c r="O61" s="47">
        <v>3</v>
      </c>
      <c r="P61" s="47">
        <f t="shared" ref="P61:P78" si="13">O61/4*100</f>
        <v>75</v>
      </c>
      <c r="Q61" s="61" t="e">
        <f t="shared" si="0"/>
        <v>#VALUE!</v>
      </c>
    </row>
    <row r="62" spans="1:17" ht="24.95" customHeight="1">
      <c r="A62" s="13" t="s">
        <v>245</v>
      </c>
      <c r="B62" s="15" t="s">
        <v>246</v>
      </c>
      <c r="C62" s="55">
        <v>7</v>
      </c>
      <c r="D62" s="47" t="s">
        <v>5</v>
      </c>
      <c r="E62" s="47">
        <v>6</v>
      </c>
      <c r="F62" s="47">
        <f t="shared" si="2"/>
        <v>66.666666666666657</v>
      </c>
      <c r="G62" s="47">
        <v>6</v>
      </c>
      <c r="H62" s="47">
        <f t="shared" si="3"/>
        <v>66.666666666666657</v>
      </c>
      <c r="I62" s="47">
        <v>4</v>
      </c>
      <c r="J62" s="64">
        <f t="shared" si="4"/>
        <v>66.666666666666657</v>
      </c>
      <c r="K62" s="47">
        <v>6</v>
      </c>
      <c r="L62" s="47" t="s">
        <v>5</v>
      </c>
      <c r="M62" s="47">
        <v>5</v>
      </c>
      <c r="N62" s="47" t="s">
        <v>5</v>
      </c>
      <c r="O62" s="47">
        <v>4</v>
      </c>
      <c r="P62" s="47" t="s">
        <v>5</v>
      </c>
      <c r="Q62" s="61" t="e">
        <f t="shared" si="0"/>
        <v>#VALUE!</v>
      </c>
    </row>
    <row r="63" spans="1:17" ht="24.95" customHeight="1">
      <c r="A63" s="13" t="s">
        <v>247</v>
      </c>
      <c r="B63" s="15" t="s">
        <v>248</v>
      </c>
      <c r="C63" s="55">
        <v>8</v>
      </c>
      <c r="D63" s="47" t="s">
        <v>5</v>
      </c>
      <c r="E63" s="47">
        <v>8</v>
      </c>
      <c r="F63" s="47" t="s">
        <v>5</v>
      </c>
      <c r="G63" s="47" t="s">
        <v>5</v>
      </c>
      <c r="H63" s="47" t="s">
        <v>5</v>
      </c>
      <c r="I63" s="47" t="s">
        <v>5</v>
      </c>
      <c r="J63" s="47" t="s">
        <v>5</v>
      </c>
      <c r="K63" s="47" t="s">
        <v>5</v>
      </c>
      <c r="L63" s="47" t="s">
        <v>5</v>
      </c>
      <c r="M63" s="47">
        <v>4</v>
      </c>
      <c r="N63" s="47">
        <f t="shared" si="12"/>
        <v>80</v>
      </c>
      <c r="O63" s="47">
        <v>4</v>
      </c>
      <c r="P63" s="47" t="s">
        <v>5</v>
      </c>
      <c r="Q63" s="61" t="e">
        <f t="shared" si="0"/>
        <v>#VALUE!</v>
      </c>
    </row>
    <row r="64" spans="1:17" ht="24.95" customHeight="1">
      <c r="A64" s="13" t="s">
        <v>249</v>
      </c>
      <c r="B64" s="15" t="s">
        <v>250</v>
      </c>
      <c r="C64" s="55">
        <v>9</v>
      </c>
      <c r="D64" s="47" t="s">
        <v>5</v>
      </c>
      <c r="E64" s="47">
        <v>9</v>
      </c>
      <c r="F64" s="47" t="s">
        <v>5</v>
      </c>
      <c r="G64" s="47" t="s">
        <v>5</v>
      </c>
      <c r="H64" s="47" t="s">
        <v>5</v>
      </c>
      <c r="I64" s="47" t="s">
        <v>5</v>
      </c>
      <c r="J64" s="47" t="s">
        <v>5</v>
      </c>
      <c r="K64" s="47" t="s">
        <v>5</v>
      </c>
      <c r="L64" s="47" t="s">
        <v>5</v>
      </c>
      <c r="M64" s="47">
        <v>5</v>
      </c>
      <c r="N64" s="47" t="s">
        <v>5</v>
      </c>
      <c r="O64" s="47">
        <v>4</v>
      </c>
      <c r="P64" s="47" t="s">
        <v>5</v>
      </c>
      <c r="Q64" s="61" t="e">
        <f t="shared" si="0"/>
        <v>#VALUE!</v>
      </c>
    </row>
    <row r="65" spans="1:17" ht="24.95" customHeight="1">
      <c r="A65" s="13" t="s">
        <v>251</v>
      </c>
      <c r="B65" s="15" t="s">
        <v>252</v>
      </c>
      <c r="C65" s="55">
        <v>8</v>
      </c>
      <c r="D65" s="47" t="s">
        <v>5</v>
      </c>
      <c r="E65" s="47">
        <v>6</v>
      </c>
      <c r="F65" s="47">
        <f t="shared" si="2"/>
        <v>66.666666666666657</v>
      </c>
      <c r="G65" s="47">
        <v>7</v>
      </c>
      <c r="H65" s="47" t="s">
        <v>5</v>
      </c>
      <c r="I65" s="47">
        <v>4</v>
      </c>
      <c r="J65" s="64">
        <f t="shared" si="4"/>
        <v>66.666666666666657</v>
      </c>
      <c r="K65" s="47">
        <v>5</v>
      </c>
      <c r="L65" s="47">
        <f t="shared" si="5"/>
        <v>71.428571428571431</v>
      </c>
      <c r="M65" s="47">
        <v>3</v>
      </c>
      <c r="N65" s="47">
        <f t="shared" si="12"/>
        <v>60</v>
      </c>
      <c r="O65" s="47">
        <v>3</v>
      </c>
      <c r="P65" s="47">
        <f t="shared" si="13"/>
        <v>75</v>
      </c>
      <c r="Q65" s="61" t="e">
        <f t="shared" si="0"/>
        <v>#VALUE!</v>
      </c>
    </row>
    <row r="66" spans="1:17" ht="24.95" customHeight="1">
      <c r="A66" s="13" t="s">
        <v>253</v>
      </c>
      <c r="B66" s="15" t="s">
        <v>254</v>
      </c>
      <c r="C66" s="55">
        <v>6</v>
      </c>
      <c r="D66" s="47">
        <f t="shared" si="1"/>
        <v>66.666666666666657</v>
      </c>
      <c r="E66" s="47">
        <v>2</v>
      </c>
      <c r="F66" s="47">
        <f t="shared" si="2"/>
        <v>22.222222222222221</v>
      </c>
      <c r="G66" s="47">
        <v>1</v>
      </c>
      <c r="H66" s="47">
        <f t="shared" si="3"/>
        <v>11.111111111111111</v>
      </c>
      <c r="I66" s="47">
        <v>0</v>
      </c>
      <c r="J66" s="64">
        <f t="shared" si="4"/>
        <v>0</v>
      </c>
      <c r="K66" s="47">
        <v>1</v>
      </c>
      <c r="L66" s="47">
        <f t="shared" si="5"/>
        <v>14.285714285714285</v>
      </c>
      <c r="M66" s="47">
        <v>2</v>
      </c>
      <c r="N66" s="47">
        <f t="shared" si="12"/>
        <v>40</v>
      </c>
      <c r="O66" s="47">
        <v>0</v>
      </c>
      <c r="P66" s="47">
        <f t="shared" si="13"/>
        <v>0</v>
      </c>
      <c r="Q66" s="61">
        <f t="shared" si="0"/>
        <v>22.04081632653061</v>
      </c>
    </row>
    <row r="67" spans="1:17" ht="24.95" customHeight="1" thickBot="1">
      <c r="A67" s="13" t="s">
        <v>255</v>
      </c>
      <c r="B67" s="15" t="s">
        <v>256</v>
      </c>
      <c r="C67" s="56">
        <v>0</v>
      </c>
      <c r="D67" s="47">
        <f t="shared" si="1"/>
        <v>0</v>
      </c>
      <c r="E67" s="47">
        <v>0</v>
      </c>
      <c r="F67" s="47">
        <f t="shared" si="2"/>
        <v>0</v>
      </c>
      <c r="G67" s="47">
        <v>0</v>
      </c>
      <c r="H67" s="47">
        <f t="shared" si="3"/>
        <v>0</v>
      </c>
      <c r="I67" s="47">
        <v>0</v>
      </c>
      <c r="J67" s="64">
        <f t="shared" si="4"/>
        <v>0</v>
      </c>
      <c r="K67" s="47">
        <v>0</v>
      </c>
      <c r="L67" s="47">
        <f t="shared" si="5"/>
        <v>0</v>
      </c>
      <c r="M67" s="47">
        <v>0</v>
      </c>
      <c r="N67" s="47">
        <f t="shared" si="12"/>
        <v>0</v>
      </c>
      <c r="O67" s="47">
        <v>0</v>
      </c>
      <c r="P67" s="47">
        <f t="shared" si="13"/>
        <v>0</v>
      </c>
      <c r="Q67" s="61">
        <f t="shared" si="0"/>
        <v>0</v>
      </c>
    </row>
    <row r="68" spans="1:17" ht="24.95" customHeight="1">
      <c r="A68" s="13" t="s">
        <v>257</v>
      </c>
      <c r="B68" s="15" t="s">
        <v>258</v>
      </c>
      <c r="C68" s="60">
        <v>9</v>
      </c>
      <c r="D68" s="47" t="s">
        <v>5</v>
      </c>
      <c r="E68" s="47" t="s">
        <v>5</v>
      </c>
      <c r="F68" s="47" t="s">
        <v>5</v>
      </c>
      <c r="G68" s="47" t="s">
        <v>5</v>
      </c>
      <c r="H68" s="47" t="s">
        <v>5</v>
      </c>
      <c r="I68" s="47" t="s">
        <v>5</v>
      </c>
      <c r="J68" s="47" t="s">
        <v>5</v>
      </c>
      <c r="K68" s="47" t="s">
        <v>5</v>
      </c>
      <c r="L68" s="47" t="s">
        <v>5</v>
      </c>
      <c r="M68" s="47" t="s">
        <v>5</v>
      </c>
      <c r="N68" s="47" t="s">
        <v>5</v>
      </c>
      <c r="O68" s="47" t="s">
        <v>5</v>
      </c>
      <c r="P68" s="47" t="s">
        <v>5</v>
      </c>
      <c r="Q68" s="61" t="e">
        <f t="shared" si="0"/>
        <v>#VALUE!</v>
      </c>
    </row>
    <row r="69" spans="1:17" ht="24.95" customHeight="1">
      <c r="A69" s="13" t="s">
        <v>259</v>
      </c>
      <c r="B69" s="15" t="s">
        <v>260</v>
      </c>
      <c r="C69" s="55">
        <v>7</v>
      </c>
      <c r="D69" s="47" t="s">
        <v>5</v>
      </c>
      <c r="E69" s="47">
        <v>4</v>
      </c>
      <c r="F69" s="47">
        <f t="shared" si="2"/>
        <v>44.444444444444443</v>
      </c>
      <c r="G69" s="47">
        <v>6</v>
      </c>
      <c r="H69" s="47">
        <f t="shared" si="3"/>
        <v>66.666666666666657</v>
      </c>
      <c r="I69" s="47">
        <v>3</v>
      </c>
      <c r="J69" s="64">
        <f t="shared" si="4"/>
        <v>50</v>
      </c>
      <c r="K69" s="47">
        <v>5</v>
      </c>
      <c r="L69" s="47">
        <f t="shared" si="5"/>
        <v>71.428571428571431</v>
      </c>
      <c r="M69" s="47">
        <v>3</v>
      </c>
      <c r="N69" s="47">
        <f t="shared" si="12"/>
        <v>60</v>
      </c>
      <c r="O69" s="47">
        <v>3</v>
      </c>
      <c r="P69" s="47">
        <f t="shared" si="13"/>
        <v>75</v>
      </c>
      <c r="Q69" s="61" t="e">
        <f t="shared" si="0"/>
        <v>#VALUE!</v>
      </c>
    </row>
    <row r="70" spans="1:17" ht="24.95" customHeight="1">
      <c r="A70" s="13" t="s">
        <v>261</v>
      </c>
      <c r="B70" s="15" t="s">
        <v>262</v>
      </c>
      <c r="C70" s="55">
        <v>8</v>
      </c>
      <c r="D70" s="47" t="s">
        <v>5</v>
      </c>
      <c r="E70" s="47">
        <v>7</v>
      </c>
      <c r="F70" s="47" t="s">
        <v>5</v>
      </c>
      <c r="G70" s="47">
        <v>5</v>
      </c>
      <c r="H70" s="47">
        <f t="shared" si="3"/>
        <v>55.555555555555557</v>
      </c>
      <c r="I70" s="47">
        <v>3</v>
      </c>
      <c r="J70" s="64">
        <f t="shared" si="4"/>
        <v>50</v>
      </c>
      <c r="K70" s="47">
        <v>5</v>
      </c>
      <c r="L70" s="47">
        <f t="shared" si="5"/>
        <v>71.428571428571431</v>
      </c>
      <c r="M70" s="47">
        <v>3</v>
      </c>
      <c r="N70" s="47">
        <f t="shared" si="12"/>
        <v>60</v>
      </c>
      <c r="O70" s="47">
        <v>3</v>
      </c>
      <c r="P70" s="47">
        <f t="shared" si="13"/>
        <v>75</v>
      </c>
      <c r="Q70" s="61" t="e">
        <f t="shared" si="0"/>
        <v>#VALUE!</v>
      </c>
    </row>
    <row r="71" spans="1:17" ht="24.95" customHeight="1">
      <c r="A71" s="13" t="s">
        <v>263</v>
      </c>
      <c r="B71" s="15" t="s">
        <v>264</v>
      </c>
      <c r="C71" s="55">
        <v>7</v>
      </c>
      <c r="D71" s="47" t="s">
        <v>5</v>
      </c>
      <c r="E71" s="47">
        <v>7</v>
      </c>
      <c r="F71" s="47" t="s">
        <v>5</v>
      </c>
      <c r="G71" s="47" t="s">
        <v>5</v>
      </c>
      <c r="H71" s="47" t="s">
        <v>5</v>
      </c>
      <c r="I71" s="47" t="s">
        <v>5</v>
      </c>
      <c r="J71" s="47" t="s">
        <v>5</v>
      </c>
      <c r="K71" s="47">
        <v>5</v>
      </c>
      <c r="L71" s="47">
        <f t="shared" si="5"/>
        <v>71.428571428571431</v>
      </c>
      <c r="M71" s="47">
        <v>4</v>
      </c>
      <c r="N71" s="47">
        <f t="shared" si="12"/>
        <v>80</v>
      </c>
      <c r="O71" s="47">
        <v>4</v>
      </c>
      <c r="P71" s="47" t="s">
        <v>5</v>
      </c>
      <c r="Q71" s="61" t="e">
        <f t="shared" si="0"/>
        <v>#VALUE!</v>
      </c>
    </row>
    <row r="72" spans="1:17" ht="24.95" customHeight="1">
      <c r="A72" s="13" t="s">
        <v>265</v>
      </c>
      <c r="B72" s="15" t="s">
        <v>266</v>
      </c>
      <c r="C72" s="55">
        <v>7</v>
      </c>
      <c r="D72" s="47" t="s">
        <v>5</v>
      </c>
      <c r="E72" s="47">
        <v>4</v>
      </c>
      <c r="F72" s="47">
        <f t="shared" si="2"/>
        <v>44.444444444444443</v>
      </c>
      <c r="G72" s="47">
        <v>4</v>
      </c>
      <c r="H72" s="47">
        <f t="shared" si="3"/>
        <v>44.444444444444443</v>
      </c>
      <c r="I72" s="47">
        <v>4</v>
      </c>
      <c r="J72" s="64">
        <f t="shared" si="4"/>
        <v>66.666666666666657</v>
      </c>
      <c r="K72" s="47">
        <v>4</v>
      </c>
      <c r="L72" s="47">
        <f t="shared" si="5"/>
        <v>57.142857142857139</v>
      </c>
      <c r="M72" s="47">
        <v>2</v>
      </c>
      <c r="N72" s="47">
        <f t="shared" si="12"/>
        <v>40</v>
      </c>
      <c r="O72" s="47">
        <v>2</v>
      </c>
      <c r="P72" s="47">
        <f t="shared" si="13"/>
        <v>50</v>
      </c>
      <c r="Q72" s="61" t="e">
        <f t="shared" si="0"/>
        <v>#VALUE!</v>
      </c>
    </row>
    <row r="73" spans="1:17" ht="24.95" customHeight="1">
      <c r="A73" s="13" t="s">
        <v>267</v>
      </c>
      <c r="B73" s="14" t="s">
        <v>268</v>
      </c>
      <c r="C73" s="55">
        <v>7</v>
      </c>
      <c r="D73" s="47" t="s">
        <v>5</v>
      </c>
      <c r="E73" s="47">
        <v>7</v>
      </c>
      <c r="F73" s="47" t="s">
        <v>5</v>
      </c>
      <c r="G73" s="47" t="s">
        <v>5</v>
      </c>
      <c r="H73" s="47" t="s">
        <v>5</v>
      </c>
      <c r="I73" s="47" t="s">
        <v>5</v>
      </c>
      <c r="J73" s="47" t="s">
        <v>5</v>
      </c>
      <c r="K73" s="47" t="s">
        <v>5</v>
      </c>
      <c r="L73" s="47" t="s">
        <v>5</v>
      </c>
      <c r="M73" s="47">
        <v>4</v>
      </c>
      <c r="N73" s="47">
        <f t="shared" si="12"/>
        <v>80</v>
      </c>
      <c r="O73" s="47">
        <v>3</v>
      </c>
      <c r="P73" s="47">
        <f t="shared" si="13"/>
        <v>75</v>
      </c>
      <c r="Q73" s="61" t="e">
        <f t="shared" ref="Q73:Q78" si="14">(D73+F73+H73+J73+L73+N73+P73)/7</f>
        <v>#VALUE!</v>
      </c>
    </row>
    <row r="74" spans="1:17" ht="24.95" customHeight="1">
      <c r="A74" s="13" t="s">
        <v>269</v>
      </c>
      <c r="B74" s="15" t="s">
        <v>270</v>
      </c>
      <c r="C74" s="55">
        <v>6</v>
      </c>
      <c r="D74" s="47">
        <f>C74/9*100</f>
        <v>66.666666666666657</v>
      </c>
      <c r="E74" s="47">
        <v>7</v>
      </c>
      <c r="F74" s="47" t="s">
        <v>5</v>
      </c>
      <c r="G74" s="47">
        <v>6</v>
      </c>
      <c r="H74" s="47">
        <f>G74/9*100</f>
        <v>66.666666666666657</v>
      </c>
      <c r="I74" s="47">
        <v>4</v>
      </c>
      <c r="J74" s="64">
        <f>I74/6*100</f>
        <v>66.666666666666657</v>
      </c>
      <c r="K74" s="47">
        <v>5</v>
      </c>
      <c r="L74" s="47">
        <f>K74/7*100</f>
        <v>71.428571428571431</v>
      </c>
      <c r="M74" s="47">
        <v>4</v>
      </c>
      <c r="N74" s="47">
        <f t="shared" si="12"/>
        <v>80</v>
      </c>
      <c r="O74" s="47">
        <v>3</v>
      </c>
      <c r="P74" s="47">
        <f t="shared" si="13"/>
        <v>75</v>
      </c>
      <c r="Q74" s="61" t="e">
        <f t="shared" si="14"/>
        <v>#VALUE!</v>
      </c>
    </row>
    <row r="75" spans="1:17" ht="24.95" customHeight="1">
      <c r="A75" s="13" t="s">
        <v>271</v>
      </c>
      <c r="B75" s="15" t="s">
        <v>272</v>
      </c>
      <c r="C75" s="55">
        <v>4</v>
      </c>
      <c r="D75" s="47">
        <f>C75/9*100</f>
        <v>44.444444444444443</v>
      </c>
      <c r="E75" s="47">
        <v>3</v>
      </c>
      <c r="F75" s="47">
        <f>E75/9*100</f>
        <v>33.333333333333329</v>
      </c>
      <c r="G75" s="47">
        <v>3</v>
      </c>
      <c r="H75" s="47">
        <f>G75/9*100</f>
        <v>33.333333333333329</v>
      </c>
      <c r="I75" s="47">
        <v>2</v>
      </c>
      <c r="J75" s="64">
        <f>I75/6*100</f>
        <v>33.333333333333329</v>
      </c>
      <c r="K75" s="47">
        <v>4</v>
      </c>
      <c r="L75" s="47">
        <f>K75/7*100</f>
        <v>57.142857142857139</v>
      </c>
      <c r="M75" s="47">
        <v>2</v>
      </c>
      <c r="N75" s="47">
        <f t="shared" si="12"/>
        <v>40</v>
      </c>
      <c r="O75" s="47">
        <v>2</v>
      </c>
      <c r="P75" s="47">
        <f t="shared" si="13"/>
        <v>50</v>
      </c>
      <c r="Q75" s="61">
        <f t="shared" si="14"/>
        <v>41.655328798185941</v>
      </c>
    </row>
    <row r="76" spans="1:17" ht="24.95" customHeight="1">
      <c r="A76" s="13" t="s">
        <v>273</v>
      </c>
      <c r="B76" s="15" t="s">
        <v>274</v>
      </c>
      <c r="C76" s="55">
        <v>7</v>
      </c>
      <c r="D76" s="47" t="s">
        <v>5</v>
      </c>
      <c r="E76" s="47" t="s">
        <v>5</v>
      </c>
      <c r="F76" s="47" t="s">
        <v>5</v>
      </c>
      <c r="G76" s="47" t="s">
        <v>5</v>
      </c>
      <c r="H76" s="47" t="s">
        <v>5</v>
      </c>
      <c r="I76" s="47">
        <v>3</v>
      </c>
      <c r="J76" s="64">
        <f>I76/6*100</f>
        <v>50</v>
      </c>
      <c r="K76" s="47">
        <v>5</v>
      </c>
      <c r="L76" s="47">
        <f>K76/7*100</f>
        <v>71.428571428571431</v>
      </c>
      <c r="M76" s="47">
        <v>4</v>
      </c>
      <c r="N76" s="47">
        <f t="shared" si="12"/>
        <v>80</v>
      </c>
      <c r="O76" s="47">
        <v>4</v>
      </c>
      <c r="P76" s="47" t="s">
        <v>5</v>
      </c>
      <c r="Q76" s="61" t="e">
        <f t="shared" si="14"/>
        <v>#VALUE!</v>
      </c>
    </row>
    <row r="77" spans="1:17" ht="24.95" customHeight="1">
      <c r="A77" s="13" t="s">
        <v>275</v>
      </c>
      <c r="B77" s="15" t="s">
        <v>276</v>
      </c>
      <c r="C77" s="55">
        <v>7</v>
      </c>
      <c r="D77" s="47" t="s">
        <v>5</v>
      </c>
      <c r="E77" s="47" t="s">
        <v>5</v>
      </c>
      <c r="F77" s="47" t="s">
        <v>5</v>
      </c>
      <c r="G77" s="47">
        <v>5</v>
      </c>
      <c r="H77" s="47">
        <f>G77/9*100</f>
        <v>55.555555555555557</v>
      </c>
      <c r="I77" s="47">
        <v>4</v>
      </c>
      <c r="J77" s="64">
        <f>I77/6*100</f>
        <v>66.666666666666657</v>
      </c>
      <c r="K77" s="47">
        <v>6</v>
      </c>
      <c r="L77" s="47" t="s">
        <v>5</v>
      </c>
      <c r="M77" s="47">
        <v>4</v>
      </c>
      <c r="N77" s="47">
        <f t="shared" si="12"/>
        <v>80</v>
      </c>
      <c r="O77" s="47">
        <v>4</v>
      </c>
      <c r="P77" s="47" t="s">
        <v>5</v>
      </c>
      <c r="Q77" s="61" t="e">
        <f t="shared" si="14"/>
        <v>#VALUE!</v>
      </c>
    </row>
    <row r="78" spans="1:17" ht="24.95" customHeight="1">
      <c r="A78" s="13" t="s">
        <v>277</v>
      </c>
      <c r="B78" s="14" t="s">
        <v>278</v>
      </c>
      <c r="C78" s="55">
        <v>2</v>
      </c>
      <c r="D78" s="47">
        <f>C78/9*100</f>
        <v>22.222222222222221</v>
      </c>
      <c r="E78" s="47">
        <v>2</v>
      </c>
      <c r="F78" s="47">
        <f>E78/9*100</f>
        <v>22.222222222222221</v>
      </c>
      <c r="G78" s="47">
        <v>2</v>
      </c>
      <c r="H78" s="47">
        <f>G78/9*100</f>
        <v>22.222222222222221</v>
      </c>
      <c r="I78" s="47">
        <v>1</v>
      </c>
      <c r="J78" s="64">
        <f>I78/6*100</f>
        <v>16.666666666666664</v>
      </c>
      <c r="K78" s="47">
        <v>1</v>
      </c>
      <c r="L78" s="47">
        <f>K78/7*100</f>
        <v>14.285714285714285</v>
      </c>
      <c r="M78" s="47">
        <v>1</v>
      </c>
      <c r="N78" s="47">
        <f t="shared" si="12"/>
        <v>20</v>
      </c>
      <c r="O78" s="47">
        <v>2</v>
      </c>
      <c r="P78" s="47">
        <f t="shared" si="13"/>
        <v>50</v>
      </c>
      <c r="Q78" s="61">
        <f t="shared" si="14"/>
        <v>23.945578231292512</v>
      </c>
    </row>
    <row r="79" spans="1:17" ht="24.95" customHeight="1">
      <c r="A79" s="13" t="s">
        <v>307</v>
      </c>
      <c r="B79" s="14" t="s">
        <v>308</v>
      </c>
      <c r="C79" s="25"/>
      <c r="D79" s="47">
        <v>0</v>
      </c>
      <c r="E79" s="47">
        <v>0</v>
      </c>
      <c r="F79" s="47">
        <v>0</v>
      </c>
      <c r="G79" s="47"/>
      <c r="H79" s="47">
        <v>0</v>
      </c>
      <c r="I79" s="47"/>
      <c r="J79" s="64">
        <v>0</v>
      </c>
      <c r="K79" s="47">
        <v>0</v>
      </c>
      <c r="L79" s="47">
        <v>0</v>
      </c>
      <c r="M79" s="47"/>
      <c r="N79" s="47">
        <v>0</v>
      </c>
      <c r="O79" s="47">
        <v>0</v>
      </c>
      <c r="P79" s="47">
        <v>0</v>
      </c>
      <c r="Q79" s="53"/>
    </row>
    <row r="80" spans="1:17" ht="49.5" customHeight="1">
      <c r="A80" s="118" t="s">
        <v>6</v>
      </c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53"/>
    </row>
    <row r="81" spans="1:18" ht="24.95" customHeight="1">
      <c r="A81" s="49"/>
      <c r="B81" s="50"/>
      <c r="C81" s="51"/>
      <c r="D81" s="52"/>
      <c r="E81" s="52"/>
      <c r="F81" s="52"/>
      <c r="G81" s="52"/>
      <c r="H81" s="52"/>
      <c r="I81" s="52"/>
      <c r="J81" s="65"/>
      <c r="K81" s="52"/>
      <c r="L81" s="52"/>
      <c r="M81" s="52"/>
      <c r="N81" s="52"/>
      <c r="O81" s="52"/>
      <c r="P81" s="52"/>
      <c r="Q81" s="53"/>
    </row>
    <row r="84" spans="1:18" ht="20.25">
      <c r="A84" s="117" t="s">
        <v>306</v>
      </c>
      <c r="B84" s="117"/>
      <c r="J84" s="130" t="s">
        <v>7</v>
      </c>
      <c r="K84" s="130"/>
      <c r="L84" s="130"/>
      <c r="M84" s="130"/>
      <c r="N84" s="130"/>
      <c r="O84" s="130"/>
      <c r="P84" s="130"/>
      <c r="Q84" s="54"/>
      <c r="R84" s="54"/>
    </row>
    <row r="85" spans="1:18" ht="20.25">
      <c r="A85" s="117" t="s">
        <v>305</v>
      </c>
      <c r="B85" s="117"/>
      <c r="J85" s="130" t="s">
        <v>4</v>
      </c>
      <c r="K85" s="130"/>
      <c r="L85" s="130"/>
      <c r="M85" s="130"/>
      <c r="N85" s="130"/>
      <c r="O85" s="130"/>
      <c r="P85" s="130"/>
      <c r="Q85" s="54"/>
      <c r="R85" s="54"/>
    </row>
  </sheetData>
  <mergeCells count="18">
    <mergeCell ref="A1:P1"/>
    <mergeCell ref="A3:P3"/>
    <mergeCell ref="G4:H6"/>
    <mergeCell ref="I4:J6"/>
    <mergeCell ref="K4:L6"/>
    <mergeCell ref="M4:N6"/>
    <mergeCell ref="O4:P6"/>
    <mergeCell ref="A2:P2"/>
    <mergeCell ref="A84:B84"/>
    <mergeCell ref="A85:B85"/>
    <mergeCell ref="A80:P80"/>
    <mergeCell ref="Q4:Q7"/>
    <mergeCell ref="J85:P85"/>
    <mergeCell ref="J84:P84"/>
    <mergeCell ref="A4:A7"/>
    <mergeCell ref="B4:B7"/>
    <mergeCell ref="C4:D6"/>
    <mergeCell ref="E4:F6"/>
  </mergeCells>
  <conditionalFormatting sqref="T107:T65536 R107:R65536 Y16 T104 T1:T102 R104 U11 P86:P65536 R1:R102 Q1:Q1048576 N1:N83 N86:N65536 P1:P83">
    <cfRule type="cellIs" dxfId="3" priority="12" stopIfTrue="1" operator="lessThan">
      <formula>100</formula>
    </cfRule>
  </conditionalFormatting>
  <conditionalFormatting sqref="N107:N65536 P107:P65536 P104 N104 F66:H67 L86:L65536 T30 R35:R38 T37 R41:R42 R47 R49 T53 R55 R66 T66:T67 R74:R76 T74:T75 R78:R81 T94:T95 T97:T98 R98:R99 P86:P102 J86:J65536 N86:N102 D16:P16 D9:P9 L18:N18 D19:F19 D21:J21 D26:L26 D33:L33 D36:J36 D38:F38 H51:J51 J1:J83 D53:F55 H54:L55 D57:J59 D60:H60 F63:L64 N1:N83 D68:P68 D1:D1048576 F73:L73 F71:J71 D76:H76 D77:F77 L1:L83 P1:P83 F1:F1048576 H1:H1048576">
    <cfRule type="cellIs" dxfId="2" priority="11" stopIfTrue="1" operator="lessThan">
      <formula>75</formula>
    </cfRule>
  </conditionalFormatting>
  <conditionalFormatting sqref="J80 H80 D80 L80 F80">
    <cfRule type="cellIs" dxfId="1" priority="2" stopIfTrue="1" operator="lessThan">
      <formula>75</formula>
    </cfRule>
  </conditionalFormatting>
  <conditionalFormatting sqref="N80 P80">
    <cfRule type="cellIs" dxfId="0" priority="1" stopIfTrue="1" operator="lessThan">
      <formula>100</formula>
    </cfRule>
  </conditionalFormatting>
  <printOptions horizontalCentered="1"/>
  <pageMargins left="0.2" right="0.19" top="0.2" bottom="0.26" header="0.2" footer="0.2"/>
  <pageSetup paperSize="9" scale="75" orientation="portrait" verticalDpi="0" r:id="rId1"/>
  <rowBreaks count="1" manualBreakCount="1">
    <brk id="46" max="15" man="1"/>
  </rowBreaks>
  <colBreaks count="1" manualBreakCount="1">
    <brk id="2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C156"/>
  <sheetViews>
    <sheetView workbookViewId="0">
      <selection activeCell="H8" sqref="H8"/>
    </sheetView>
  </sheetViews>
  <sheetFormatPr defaultRowHeight="12.75"/>
  <cols>
    <col min="1" max="1" width="9.140625" customWidth="1"/>
    <col min="2" max="2" width="46.28515625" customWidth="1"/>
    <col min="3" max="3" width="14.7109375" customWidth="1"/>
  </cols>
  <sheetData>
    <row r="2" spans="1:3" ht="20.100000000000001" customHeight="1">
      <c r="A2" s="94" t="s">
        <v>629</v>
      </c>
      <c r="B2" s="94" t="s">
        <v>630</v>
      </c>
      <c r="C2" s="94" t="s">
        <v>631</v>
      </c>
    </row>
    <row r="3" spans="1:3" ht="20.100000000000001" customHeight="1">
      <c r="A3" s="88" t="s">
        <v>397</v>
      </c>
      <c r="B3" s="89" t="s">
        <v>398</v>
      </c>
      <c r="C3" s="93" t="s">
        <v>636</v>
      </c>
    </row>
    <row r="4" spans="1:3" ht="20.100000000000001" customHeight="1">
      <c r="A4" s="90" t="s">
        <v>399</v>
      </c>
      <c r="B4" s="91" t="s">
        <v>400</v>
      </c>
      <c r="C4" s="93" t="s">
        <v>633</v>
      </c>
    </row>
    <row r="5" spans="1:3" ht="20.100000000000001" customHeight="1">
      <c r="A5" s="90" t="s">
        <v>401</v>
      </c>
      <c r="B5" s="91" t="s">
        <v>402</v>
      </c>
      <c r="C5" s="93" t="s">
        <v>672</v>
      </c>
    </row>
    <row r="6" spans="1:3" ht="20.100000000000001" customHeight="1">
      <c r="A6" s="90" t="s">
        <v>403</v>
      </c>
      <c r="B6" s="91" t="s">
        <v>404</v>
      </c>
      <c r="C6" s="93" t="s">
        <v>640</v>
      </c>
    </row>
    <row r="7" spans="1:3" ht="20.100000000000001" customHeight="1">
      <c r="A7" s="90" t="s">
        <v>405</v>
      </c>
      <c r="B7" s="91" t="s">
        <v>406</v>
      </c>
      <c r="C7" s="93" t="s">
        <v>709</v>
      </c>
    </row>
    <row r="8" spans="1:3" ht="20.100000000000001" customHeight="1">
      <c r="A8" s="90" t="s">
        <v>407</v>
      </c>
      <c r="B8" s="91" t="s">
        <v>408</v>
      </c>
      <c r="C8" s="93" t="s">
        <v>641</v>
      </c>
    </row>
    <row r="9" spans="1:3" ht="20.100000000000001" customHeight="1">
      <c r="A9" s="90" t="s">
        <v>409</v>
      </c>
      <c r="B9" s="91" t="s">
        <v>410</v>
      </c>
      <c r="C9" s="93" t="s">
        <v>642</v>
      </c>
    </row>
    <row r="10" spans="1:3" ht="20.100000000000001" customHeight="1">
      <c r="A10" s="90" t="s">
        <v>411</v>
      </c>
      <c r="B10" s="91" t="s">
        <v>412</v>
      </c>
      <c r="C10" s="93" t="s">
        <v>725</v>
      </c>
    </row>
    <row r="11" spans="1:3" ht="20.100000000000001" customHeight="1">
      <c r="A11" s="90" t="s">
        <v>413</v>
      </c>
      <c r="B11" s="91" t="s">
        <v>414</v>
      </c>
      <c r="C11" s="93" t="s">
        <v>762</v>
      </c>
    </row>
    <row r="12" spans="1:3" ht="20.100000000000001" customHeight="1">
      <c r="A12" s="90" t="s">
        <v>415</v>
      </c>
      <c r="B12" s="91" t="s">
        <v>416</v>
      </c>
      <c r="C12" s="93" t="s">
        <v>646</v>
      </c>
    </row>
    <row r="13" spans="1:3" ht="20.100000000000001" customHeight="1">
      <c r="A13" s="90" t="s">
        <v>417</v>
      </c>
      <c r="B13" s="91" t="s">
        <v>418</v>
      </c>
      <c r="C13" s="93" t="s">
        <v>647</v>
      </c>
    </row>
    <row r="14" spans="1:3" ht="20.100000000000001" customHeight="1">
      <c r="A14" s="90" t="s">
        <v>419</v>
      </c>
      <c r="B14" s="91" t="s">
        <v>420</v>
      </c>
      <c r="C14" s="93" t="s">
        <v>648</v>
      </c>
    </row>
    <row r="15" spans="1:3" ht="20.100000000000001" customHeight="1">
      <c r="A15" s="90" t="s">
        <v>421</v>
      </c>
      <c r="B15" s="91" t="s">
        <v>422</v>
      </c>
      <c r="C15" s="93" t="s">
        <v>649</v>
      </c>
    </row>
    <row r="16" spans="1:3" ht="20.100000000000001" customHeight="1">
      <c r="A16" s="90" t="s">
        <v>423</v>
      </c>
      <c r="B16" s="91" t="s">
        <v>424</v>
      </c>
      <c r="C16" s="93" t="s">
        <v>650</v>
      </c>
    </row>
    <row r="17" spans="1:3" ht="20.100000000000001" customHeight="1">
      <c r="A17" s="90" t="s">
        <v>425</v>
      </c>
      <c r="B17" s="91" t="s">
        <v>426</v>
      </c>
      <c r="C17" s="93" t="s">
        <v>755</v>
      </c>
    </row>
    <row r="18" spans="1:3" ht="20.100000000000001" customHeight="1">
      <c r="A18" s="90" t="s">
        <v>427</v>
      </c>
      <c r="B18" s="91" t="s">
        <v>428</v>
      </c>
      <c r="C18" s="93" t="s">
        <v>652</v>
      </c>
    </row>
    <row r="19" spans="1:3" ht="20.100000000000001" customHeight="1">
      <c r="A19" s="90" t="s">
        <v>429</v>
      </c>
      <c r="B19" s="91" t="s">
        <v>430</v>
      </c>
      <c r="C19" s="93" t="s">
        <v>653</v>
      </c>
    </row>
    <row r="20" spans="1:3" ht="20.100000000000001" customHeight="1">
      <c r="A20" s="90" t="s">
        <v>431</v>
      </c>
      <c r="B20" s="91" t="s">
        <v>432</v>
      </c>
      <c r="C20" s="93" t="s">
        <v>656</v>
      </c>
    </row>
    <row r="21" spans="1:3" ht="20.100000000000001" customHeight="1">
      <c r="A21" s="90" t="s">
        <v>433</v>
      </c>
      <c r="B21" s="91" t="s">
        <v>434</v>
      </c>
      <c r="C21" s="93" t="s">
        <v>659</v>
      </c>
    </row>
    <row r="22" spans="1:3" ht="20.100000000000001" customHeight="1">
      <c r="A22" s="90" t="s">
        <v>435</v>
      </c>
      <c r="B22" s="91" t="s">
        <v>436</v>
      </c>
      <c r="C22" s="93" t="s">
        <v>661</v>
      </c>
    </row>
    <row r="23" spans="1:3" ht="20.100000000000001" customHeight="1">
      <c r="A23" s="90" t="s">
        <v>437</v>
      </c>
      <c r="B23" s="91" t="s">
        <v>438</v>
      </c>
      <c r="C23" s="93" t="s">
        <v>662</v>
      </c>
    </row>
    <row r="24" spans="1:3" ht="20.100000000000001" customHeight="1">
      <c r="A24" s="97" t="s">
        <v>624</v>
      </c>
      <c r="B24" s="95" t="s">
        <v>625</v>
      </c>
      <c r="C24" s="96"/>
    </row>
    <row r="25" spans="1:3" ht="20.100000000000001" customHeight="1">
      <c r="A25" s="90" t="s">
        <v>439</v>
      </c>
      <c r="B25" s="91" t="s">
        <v>440</v>
      </c>
      <c r="C25" s="93" t="s">
        <v>668</v>
      </c>
    </row>
    <row r="26" spans="1:3" ht="20.100000000000001" customHeight="1">
      <c r="A26" s="90" t="s">
        <v>441</v>
      </c>
      <c r="B26" s="91" t="s">
        <v>442</v>
      </c>
      <c r="C26" s="93" t="s">
        <v>663</v>
      </c>
    </row>
    <row r="27" spans="1:3" ht="20.100000000000001" customHeight="1">
      <c r="A27" s="91" t="s">
        <v>443</v>
      </c>
      <c r="B27" s="91" t="s">
        <v>444</v>
      </c>
      <c r="C27" s="93" t="s">
        <v>669</v>
      </c>
    </row>
    <row r="28" spans="1:3" ht="20.100000000000001" customHeight="1">
      <c r="A28" s="91" t="s">
        <v>445</v>
      </c>
      <c r="B28" s="91" t="s">
        <v>446</v>
      </c>
      <c r="C28" s="93" t="s">
        <v>671</v>
      </c>
    </row>
    <row r="29" spans="1:3" ht="20.100000000000001" customHeight="1">
      <c r="A29" s="91" t="s">
        <v>447</v>
      </c>
      <c r="B29" s="91" t="s">
        <v>448</v>
      </c>
      <c r="C29" s="93" t="s">
        <v>677</v>
      </c>
    </row>
    <row r="30" spans="1:3" ht="20.100000000000001" customHeight="1">
      <c r="A30" s="91" t="s">
        <v>449</v>
      </c>
      <c r="B30" s="91" t="s">
        <v>450</v>
      </c>
      <c r="C30" s="93" t="s">
        <v>759</v>
      </c>
    </row>
    <row r="31" spans="1:3" ht="20.100000000000001" customHeight="1">
      <c r="A31" s="91" t="s">
        <v>451</v>
      </c>
      <c r="B31" s="91" t="s">
        <v>452</v>
      </c>
      <c r="C31" s="93" t="s">
        <v>760</v>
      </c>
    </row>
    <row r="32" spans="1:3" ht="20.100000000000001" customHeight="1">
      <c r="A32" s="91" t="s">
        <v>453</v>
      </c>
      <c r="B32" s="91" t="s">
        <v>454</v>
      </c>
      <c r="C32" s="93" t="s">
        <v>767</v>
      </c>
    </row>
    <row r="33" spans="1:3" ht="20.100000000000001" customHeight="1">
      <c r="A33" s="91" t="s">
        <v>455</v>
      </c>
      <c r="B33" s="91" t="s">
        <v>456</v>
      </c>
      <c r="C33" s="93" t="s">
        <v>678</v>
      </c>
    </row>
    <row r="34" spans="1:3" ht="20.100000000000001" customHeight="1">
      <c r="A34" s="91" t="s">
        <v>457</v>
      </c>
      <c r="B34" s="91" t="s">
        <v>458</v>
      </c>
      <c r="C34" s="93" t="s">
        <v>679</v>
      </c>
    </row>
    <row r="35" spans="1:3" ht="20.100000000000001" customHeight="1">
      <c r="A35" s="91" t="s">
        <v>459</v>
      </c>
      <c r="B35" s="91" t="s">
        <v>460</v>
      </c>
      <c r="C35" s="93" t="s">
        <v>693</v>
      </c>
    </row>
    <row r="36" spans="1:3" ht="20.100000000000001" customHeight="1">
      <c r="A36" s="91" t="s">
        <v>461</v>
      </c>
      <c r="B36" s="91" t="s">
        <v>462</v>
      </c>
      <c r="C36" s="93" t="s">
        <v>686</v>
      </c>
    </row>
    <row r="37" spans="1:3" ht="20.100000000000001" customHeight="1">
      <c r="A37" s="91" t="s">
        <v>463</v>
      </c>
      <c r="B37" s="91" t="s">
        <v>464</v>
      </c>
      <c r="C37" s="93" t="s">
        <v>632</v>
      </c>
    </row>
    <row r="38" spans="1:3" ht="20.100000000000001" customHeight="1">
      <c r="A38" s="91" t="s">
        <v>465</v>
      </c>
      <c r="B38" s="91" t="s">
        <v>466</v>
      </c>
      <c r="C38" s="93" t="s">
        <v>700</v>
      </c>
    </row>
    <row r="39" spans="1:3" ht="20.100000000000001" customHeight="1">
      <c r="A39" s="91" t="s">
        <v>467</v>
      </c>
      <c r="B39" s="91" t="s">
        <v>466</v>
      </c>
      <c r="C39" s="93" t="s">
        <v>701</v>
      </c>
    </row>
    <row r="40" spans="1:3" ht="20.100000000000001" customHeight="1">
      <c r="A40" s="91" t="s">
        <v>468</v>
      </c>
      <c r="B40" s="91" t="s">
        <v>469</v>
      </c>
      <c r="C40" s="93" t="s">
        <v>685</v>
      </c>
    </row>
    <row r="41" spans="1:3" ht="20.100000000000001" customHeight="1">
      <c r="A41" s="91" t="s">
        <v>470</v>
      </c>
      <c r="B41" s="91" t="s">
        <v>471</v>
      </c>
      <c r="C41" s="93" t="s">
        <v>687</v>
      </c>
    </row>
    <row r="42" spans="1:3" ht="20.100000000000001" customHeight="1">
      <c r="A42" s="91" t="s">
        <v>472</v>
      </c>
      <c r="B42" s="91" t="s">
        <v>473</v>
      </c>
      <c r="C42" s="93" t="s">
        <v>690</v>
      </c>
    </row>
    <row r="43" spans="1:3" ht="20.100000000000001" customHeight="1">
      <c r="A43" s="91" t="s">
        <v>474</v>
      </c>
      <c r="B43" s="91" t="s">
        <v>475</v>
      </c>
      <c r="C43" s="93" t="s">
        <v>694</v>
      </c>
    </row>
    <row r="44" spans="1:3" ht="20.100000000000001" customHeight="1">
      <c r="A44" s="91" t="s">
        <v>476</v>
      </c>
      <c r="B44" s="91" t="s">
        <v>477</v>
      </c>
      <c r="C44" s="93" t="s">
        <v>693</v>
      </c>
    </row>
    <row r="45" spans="1:3" ht="20.100000000000001" customHeight="1">
      <c r="A45" s="91" t="s">
        <v>478</v>
      </c>
      <c r="B45" s="91" t="s">
        <v>479</v>
      </c>
      <c r="C45" s="93" t="s">
        <v>695</v>
      </c>
    </row>
    <row r="46" spans="1:3" ht="20.100000000000001" customHeight="1">
      <c r="A46" s="95" t="s">
        <v>626</v>
      </c>
      <c r="B46" s="95"/>
      <c r="C46" s="96"/>
    </row>
    <row r="47" spans="1:3" ht="20.100000000000001" customHeight="1">
      <c r="A47" s="91" t="s">
        <v>480</v>
      </c>
      <c r="B47" s="91" t="s">
        <v>481</v>
      </c>
      <c r="C47" s="93" t="s">
        <v>758</v>
      </c>
    </row>
    <row r="48" spans="1:3" ht="20.100000000000001" customHeight="1">
      <c r="A48" s="91" t="s">
        <v>482</v>
      </c>
      <c r="B48" s="91" t="s">
        <v>483</v>
      </c>
      <c r="C48" s="93" t="s">
        <v>764</v>
      </c>
    </row>
    <row r="49" spans="1:3" ht="20.100000000000001" customHeight="1">
      <c r="A49" s="91" t="s">
        <v>484</v>
      </c>
      <c r="B49" s="91" t="s">
        <v>485</v>
      </c>
      <c r="C49" s="93" t="s">
        <v>703</v>
      </c>
    </row>
    <row r="50" spans="1:3" ht="20.100000000000001" customHeight="1">
      <c r="A50" s="91" t="s">
        <v>486</v>
      </c>
      <c r="B50" s="91" t="s">
        <v>487</v>
      </c>
      <c r="C50" s="93" t="s">
        <v>639</v>
      </c>
    </row>
    <row r="51" spans="1:3" ht="20.100000000000001" customHeight="1">
      <c r="A51" s="91" t="s">
        <v>488</v>
      </c>
      <c r="B51" s="91" t="s">
        <v>489</v>
      </c>
      <c r="C51" s="93" t="s">
        <v>705</v>
      </c>
    </row>
    <row r="52" spans="1:3" ht="20.100000000000001" customHeight="1">
      <c r="A52" s="91" t="s">
        <v>490</v>
      </c>
      <c r="B52" s="91" t="s">
        <v>491</v>
      </c>
      <c r="C52" s="93" t="s">
        <v>761</v>
      </c>
    </row>
    <row r="53" spans="1:3" ht="20.100000000000001" customHeight="1">
      <c r="A53" s="91" t="s">
        <v>492</v>
      </c>
      <c r="B53" s="91" t="s">
        <v>493</v>
      </c>
      <c r="C53" s="93" t="s">
        <v>706</v>
      </c>
    </row>
    <row r="54" spans="1:3" ht="20.100000000000001" customHeight="1">
      <c r="A54" s="91" t="s">
        <v>494</v>
      </c>
      <c r="B54" s="91" t="s">
        <v>495</v>
      </c>
      <c r="C54" s="93" t="s">
        <v>707</v>
      </c>
    </row>
    <row r="55" spans="1:3" ht="20.100000000000001" customHeight="1">
      <c r="A55" s="91" t="s">
        <v>496</v>
      </c>
      <c r="B55" s="91" t="s">
        <v>497</v>
      </c>
      <c r="C55" s="93" t="s">
        <v>708</v>
      </c>
    </row>
    <row r="56" spans="1:3" ht="20.100000000000001" customHeight="1">
      <c r="A56" s="95" t="s">
        <v>498</v>
      </c>
      <c r="B56" s="95" t="s">
        <v>499</v>
      </c>
      <c r="C56" s="96" t="s">
        <v>771</v>
      </c>
    </row>
    <row r="57" spans="1:3" ht="20.100000000000001" customHeight="1">
      <c r="A57" s="91" t="s">
        <v>500</v>
      </c>
      <c r="B57" s="91" t="s">
        <v>501</v>
      </c>
      <c r="C57" s="93" t="s">
        <v>635</v>
      </c>
    </row>
    <row r="58" spans="1:3" ht="20.100000000000001" customHeight="1">
      <c r="A58" s="91" t="s">
        <v>502</v>
      </c>
      <c r="B58" s="91" t="s">
        <v>503</v>
      </c>
      <c r="C58" s="93" t="s">
        <v>691</v>
      </c>
    </row>
    <row r="59" spans="1:3" ht="20.100000000000001" customHeight="1">
      <c r="A59" s="91" t="s">
        <v>504</v>
      </c>
      <c r="B59" s="91" t="s">
        <v>505</v>
      </c>
      <c r="C59" s="93" t="s">
        <v>692</v>
      </c>
    </row>
    <row r="60" spans="1:3" ht="20.100000000000001" customHeight="1">
      <c r="A60" s="91" t="s">
        <v>506</v>
      </c>
      <c r="B60" s="91" t="s">
        <v>507</v>
      </c>
      <c r="C60" s="93" t="s">
        <v>637</v>
      </c>
    </row>
    <row r="61" spans="1:3" ht="20.100000000000001" customHeight="1">
      <c r="A61" s="91" t="s">
        <v>508</v>
      </c>
      <c r="B61" s="91" t="s">
        <v>509</v>
      </c>
      <c r="C61" s="93" t="s">
        <v>704</v>
      </c>
    </row>
    <row r="62" spans="1:3" ht="20.100000000000001" customHeight="1">
      <c r="A62" s="91" t="s">
        <v>510</v>
      </c>
      <c r="B62" s="91" t="s">
        <v>511</v>
      </c>
      <c r="C62" s="93" t="s">
        <v>702</v>
      </c>
    </row>
    <row r="63" spans="1:3" ht="20.100000000000001" customHeight="1">
      <c r="A63" s="91" t="s">
        <v>512</v>
      </c>
      <c r="B63" s="91" t="s">
        <v>513</v>
      </c>
      <c r="C63" s="93" t="s">
        <v>655</v>
      </c>
    </row>
    <row r="64" spans="1:3" ht="20.100000000000001" customHeight="1">
      <c r="A64" s="91" t="s">
        <v>514</v>
      </c>
      <c r="B64" s="91" t="s">
        <v>515</v>
      </c>
      <c r="C64" s="93" t="s">
        <v>733</v>
      </c>
    </row>
    <row r="65" spans="1:3" ht="20.100000000000001" customHeight="1">
      <c r="A65" s="95" t="s">
        <v>516</v>
      </c>
      <c r="B65" s="95" t="s">
        <v>517</v>
      </c>
      <c r="C65" s="96"/>
    </row>
    <row r="66" spans="1:3" ht="20.100000000000001" customHeight="1">
      <c r="A66" s="91" t="s">
        <v>518</v>
      </c>
      <c r="B66" s="91" t="s">
        <v>519</v>
      </c>
      <c r="C66" s="93" t="s">
        <v>765</v>
      </c>
    </row>
    <row r="67" spans="1:3" ht="20.100000000000001" customHeight="1">
      <c r="A67" s="91" t="s">
        <v>520</v>
      </c>
      <c r="B67" s="91" t="s">
        <v>521</v>
      </c>
      <c r="C67" s="93" t="s">
        <v>651</v>
      </c>
    </row>
    <row r="68" spans="1:3" ht="20.100000000000001" customHeight="1">
      <c r="A68" s="95" t="s">
        <v>627</v>
      </c>
      <c r="B68" s="95"/>
      <c r="C68" s="96"/>
    </row>
    <row r="69" spans="1:3" ht="20.100000000000001" customHeight="1">
      <c r="A69" s="91" t="s">
        <v>522</v>
      </c>
      <c r="B69" s="91" t="s">
        <v>523</v>
      </c>
      <c r="C69" s="93" t="s">
        <v>753</v>
      </c>
    </row>
    <row r="70" spans="1:3" ht="20.100000000000001" customHeight="1">
      <c r="A70" s="91" t="s">
        <v>524</v>
      </c>
      <c r="B70" s="91" t="s">
        <v>525</v>
      </c>
      <c r="C70" s="93" t="s">
        <v>770</v>
      </c>
    </row>
    <row r="71" spans="1:3" ht="20.100000000000001" customHeight="1">
      <c r="A71" s="91" t="s">
        <v>526</v>
      </c>
      <c r="B71" s="91" t="s">
        <v>527</v>
      </c>
      <c r="C71" s="93" t="s">
        <v>763</v>
      </c>
    </row>
    <row r="72" spans="1:3" ht="20.100000000000001" customHeight="1">
      <c r="A72" s="91" t="s">
        <v>528</v>
      </c>
      <c r="B72" s="91" t="s">
        <v>529</v>
      </c>
      <c r="C72" s="93" t="s">
        <v>766</v>
      </c>
    </row>
    <row r="73" spans="1:3" ht="20.100000000000001" customHeight="1">
      <c r="A73" s="91" t="s">
        <v>530</v>
      </c>
      <c r="B73" s="91" t="s">
        <v>531</v>
      </c>
      <c r="C73" s="93" t="s">
        <v>698</v>
      </c>
    </row>
    <row r="74" spans="1:3" ht="20.100000000000001" customHeight="1">
      <c r="A74" s="91" t="s">
        <v>532</v>
      </c>
      <c r="B74" s="91" t="s">
        <v>533</v>
      </c>
      <c r="C74" s="93" t="s">
        <v>754</v>
      </c>
    </row>
    <row r="75" spans="1:3" ht="20.100000000000001" customHeight="1">
      <c r="A75" s="90" t="s">
        <v>534</v>
      </c>
      <c r="B75" s="92" t="s">
        <v>535</v>
      </c>
      <c r="C75" s="93" t="s">
        <v>752</v>
      </c>
    </row>
    <row r="76" spans="1:3" ht="20.100000000000001" customHeight="1">
      <c r="A76" s="91" t="s">
        <v>348</v>
      </c>
      <c r="B76" s="91" t="s">
        <v>536</v>
      </c>
      <c r="C76" s="93" t="s">
        <v>634</v>
      </c>
    </row>
    <row r="77" spans="1:3" ht="20.100000000000001" customHeight="1">
      <c r="A77" s="91" t="s">
        <v>309</v>
      </c>
      <c r="B77" s="91" t="s">
        <v>537</v>
      </c>
      <c r="C77" s="93" t="s">
        <v>638</v>
      </c>
    </row>
    <row r="78" spans="1:3" ht="20.100000000000001" customHeight="1">
      <c r="A78" s="91" t="s">
        <v>310</v>
      </c>
      <c r="B78" s="91" t="s">
        <v>538</v>
      </c>
      <c r="C78" s="93" t="s">
        <v>643</v>
      </c>
    </row>
    <row r="79" spans="1:3" ht="20.100000000000001" customHeight="1">
      <c r="A79" s="91" t="s">
        <v>349</v>
      </c>
      <c r="B79" s="91" t="s">
        <v>539</v>
      </c>
      <c r="C79" s="93" t="s">
        <v>644</v>
      </c>
    </row>
    <row r="80" spans="1:3" ht="20.100000000000001" customHeight="1">
      <c r="A80" s="91" t="s">
        <v>311</v>
      </c>
      <c r="B80" s="91" t="s">
        <v>540</v>
      </c>
      <c r="C80" s="93" t="s">
        <v>645</v>
      </c>
    </row>
    <row r="81" spans="1:3" ht="20.100000000000001" customHeight="1">
      <c r="A81" s="91" t="s">
        <v>312</v>
      </c>
      <c r="B81" s="91" t="s">
        <v>541</v>
      </c>
      <c r="C81" s="93" t="s">
        <v>653</v>
      </c>
    </row>
    <row r="82" spans="1:3" ht="20.100000000000001" customHeight="1">
      <c r="A82" s="90" t="s">
        <v>350</v>
      </c>
      <c r="B82" s="92" t="s">
        <v>542</v>
      </c>
      <c r="C82" s="93" t="s">
        <v>654</v>
      </c>
    </row>
    <row r="83" spans="1:3" ht="20.100000000000001" customHeight="1">
      <c r="A83" s="91" t="s">
        <v>313</v>
      </c>
      <c r="B83" s="91" t="s">
        <v>543</v>
      </c>
      <c r="C83" s="93" t="s">
        <v>714</v>
      </c>
    </row>
    <row r="84" spans="1:3" ht="20.100000000000001" customHeight="1">
      <c r="A84" s="91" t="s">
        <v>351</v>
      </c>
      <c r="B84" s="91" t="s">
        <v>544</v>
      </c>
      <c r="C84" s="93" t="s">
        <v>657</v>
      </c>
    </row>
    <row r="85" spans="1:3" ht="20.100000000000001" customHeight="1">
      <c r="A85" s="91" t="s">
        <v>314</v>
      </c>
      <c r="B85" s="91" t="s">
        <v>545</v>
      </c>
      <c r="C85" s="93" t="s">
        <v>658</v>
      </c>
    </row>
    <row r="86" spans="1:3" ht="20.100000000000001" customHeight="1">
      <c r="A86" s="91" t="s">
        <v>352</v>
      </c>
      <c r="B86" s="91" t="s">
        <v>546</v>
      </c>
      <c r="C86" s="93" t="s">
        <v>720</v>
      </c>
    </row>
    <row r="87" spans="1:3" ht="20.100000000000001" customHeight="1">
      <c r="A87" s="91" t="s">
        <v>315</v>
      </c>
      <c r="B87" s="91" t="s">
        <v>547</v>
      </c>
      <c r="C87" s="93" t="s">
        <v>660</v>
      </c>
    </row>
    <row r="88" spans="1:3" ht="20.100000000000001" customHeight="1">
      <c r="A88" s="95" t="s">
        <v>316</v>
      </c>
      <c r="B88" s="95" t="s">
        <v>548</v>
      </c>
      <c r="C88" s="96"/>
    </row>
    <row r="89" spans="1:3" ht="20.100000000000001" customHeight="1">
      <c r="A89" s="90" t="s">
        <v>317</v>
      </c>
      <c r="B89" s="92" t="s">
        <v>549</v>
      </c>
      <c r="C89" s="93" t="s">
        <v>664</v>
      </c>
    </row>
    <row r="90" spans="1:3" ht="20.100000000000001" customHeight="1">
      <c r="A90" s="91" t="s">
        <v>318</v>
      </c>
      <c r="B90" s="91" t="s">
        <v>550</v>
      </c>
      <c r="C90" s="93" t="s">
        <v>665</v>
      </c>
    </row>
    <row r="91" spans="1:3" ht="20.100000000000001" customHeight="1">
      <c r="A91" s="91" t="s">
        <v>319</v>
      </c>
      <c r="B91" s="91" t="s">
        <v>551</v>
      </c>
      <c r="C91" s="93" t="s">
        <v>666</v>
      </c>
    </row>
    <row r="92" spans="1:3" ht="20.100000000000001" customHeight="1">
      <c r="A92" s="91" t="s">
        <v>320</v>
      </c>
      <c r="B92" s="91" t="s">
        <v>552</v>
      </c>
      <c r="C92" s="93" t="s">
        <v>667</v>
      </c>
    </row>
    <row r="93" spans="1:3" ht="20.100000000000001" customHeight="1">
      <c r="A93" s="91" t="s">
        <v>321</v>
      </c>
      <c r="B93" s="91" t="s">
        <v>553</v>
      </c>
      <c r="C93" s="93" t="s">
        <v>731</v>
      </c>
    </row>
    <row r="94" spans="1:3" ht="20.100000000000001" customHeight="1">
      <c r="A94" s="91" t="s">
        <v>322</v>
      </c>
      <c r="B94" s="91" t="s">
        <v>554</v>
      </c>
      <c r="C94" s="93" t="s">
        <v>670</v>
      </c>
    </row>
    <row r="95" spans="1:3" ht="20.100000000000001" customHeight="1">
      <c r="A95" s="91" t="s">
        <v>323</v>
      </c>
      <c r="B95" s="91" t="s">
        <v>555</v>
      </c>
      <c r="C95" s="93" t="s">
        <v>676</v>
      </c>
    </row>
    <row r="96" spans="1:3" ht="20.100000000000001" customHeight="1">
      <c r="A96" s="90" t="s">
        <v>324</v>
      </c>
      <c r="B96" s="92" t="s">
        <v>556</v>
      </c>
      <c r="C96" s="93" t="s">
        <v>680</v>
      </c>
    </row>
    <row r="97" spans="1:3" ht="20.100000000000001" customHeight="1">
      <c r="A97" s="91" t="s">
        <v>325</v>
      </c>
      <c r="B97" s="91" t="s">
        <v>557</v>
      </c>
      <c r="C97" s="93" t="s">
        <v>735</v>
      </c>
    </row>
    <row r="98" spans="1:3" ht="20.100000000000001" customHeight="1">
      <c r="A98" s="91" t="s">
        <v>326</v>
      </c>
      <c r="B98" s="91" t="s">
        <v>558</v>
      </c>
      <c r="C98" s="93" t="s">
        <v>681</v>
      </c>
    </row>
    <row r="99" spans="1:3" ht="20.100000000000001" customHeight="1">
      <c r="A99" s="91" t="s">
        <v>327</v>
      </c>
      <c r="B99" s="91" t="s">
        <v>559</v>
      </c>
      <c r="C99" s="93" t="s">
        <v>682</v>
      </c>
    </row>
    <row r="100" spans="1:3" ht="20.100000000000001" customHeight="1">
      <c r="A100" s="91" t="s">
        <v>328</v>
      </c>
      <c r="B100" s="91" t="s">
        <v>560</v>
      </c>
      <c r="C100" s="93" t="s">
        <v>673</v>
      </c>
    </row>
    <row r="101" spans="1:3" ht="20.100000000000001" customHeight="1">
      <c r="A101" s="91" t="s">
        <v>329</v>
      </c>
      <c r="B101" s="91" t="s">
        <v>561</v>
      </c>
      <c r="C101" s="93" t="s">
        <v>683</v>
      </c>
    </row>
    <row r="102" spans="1:3" ht="20.100000000000001" customHeight="1">
      <c r="A102" s="91" t="s">
        <v>330</v>
      </c>
      <c r="B102" s="91" t="s">
        <v>562</v>
      </c>
      <c r="C102" s="93" t="s">
        <v>684</v>
      </c>
    </row>
    <row r="103" spans="1:3" ht="20.100000000000001" customHeight="1">
      <c r="A103" s="90" t="s">
        <v>331</v>
      </c>
      <c r="B103" s="92" t="s">
        <v>563</v>
      </c>
      <c r="C103" s="93" t="s">
        <v>713</v>
      </c>
    </row>
    <row r="104" spans="1:3" ht="20.100000000000001" customHeight="1">
      <c r="A104" s="91" t="s">
        <v>332</v>
      </c>
      <c r="B104" s="91" t="s">
        <v>564</v>
      </c>
      <c r="C104" s="93" t="s">
        <v>742</v>
      </c>
    </row>
    <row r="105" spans="1:3" ht="20.100000000000001" customHeight="1">
      <c r="A105" s="91" t="s">
        <v>333</v>
      </c>
      <c r="B105" s="91" t="s">
        <v>565</v>
      </c>
      <c r="C105" s="93" t="s">
        <v>712</v>
      </c>
    </row>
    <row r="106" spans="1:3" ht="20.100000000000001" customHeight="1">
      <c r="A106" s="91" t="s">
        <v>334</v>
      </c>
      <c r="B106" s="91" t="s">
        <v>566</v>
      </c>
      <c r="C106" s="93" t="s">
        <v>688</v>
      </c>
    </row>
    <row r="107" spans="1:3" ht="20.100000000000001" customHeight="1">
      <c r="A107" s="91" t="s">
        <v>335</v>
      </c>
      <c r="B107" s="91" t="s">
        <v>567</v>
      </c>
      <c r="C107" s="93" t="s">
        <v>689</v>
      </c>
    </row>
    <row r="108" spans="1:3" ht="20.100000000000001" customHeight="1">
      <c r="A108" s="91" t="s">
        <v>336</v>
      </c>
      <c r="B108" s="91" t="s">
        <v>568</v>
      </c>
      <c r="C108" s="93" t="s">
        <v>696</v>
      </c>
    </row>
    <row r="109" spans="1:3" ht="20.100000000000001" customHeight="1">
      <c r="A109" s="91" t="s">
        <v>337</v>
      </c>
      <c r="B109" s="91" t="s">
        <v>569</v>
      </c>
      <c r="C109" s="93" t="s">
        <v>697</v>
      </c>
    </row>
    <row r="110" spans="1:3" ht="20.100000000000001" customHeight="1">
      <c r="A110" s="90" t="s">
        <v>338</v>
      </c>
      <c r="B110" s="92" t="s">
        <v>570</v>
      </c>
      <c r="C110" s="93" t="s">
        <v>699</v>
      </c>
    </row>
    <row r="111" spans="1:3" ht="20.100000000000001" customHeight="1">
      <c r="A111" s="95" t="s">
        <v>339</v>
      </c>
      <c r="B111" s="95" t="s">
        <v>571</v>
      </c>
      <c r="C111" s="96"/>
    </row>
    <row r="112" spans="1:3" ht="20.100000000000001" customHeight="1">
      <c r="A112" s="91" t="s">
        <v>340</v>
      </c>
      <c r="B112" s="91" t="s">
        <v>572</v>
      </c>
      <c r="C112" s="93" t="s">
        <v>736</v>
      </c>
    </row>
    <row r="113" spans="1:3" ht="20.100000000000001" customHeight="1">
      <c r="A113" s="91" t="s">
        <v>341</v>
      </c>
      <c r="B113" s="91" t="s">
        <v>573</v>
      </c>
      <c r="C113" s="93" t="s">
        <v>710</v>
      </c>
    </row>
    <row r="114" spans="1:3" ht="20.100000000000001" customHeight="1">
      <c r="A114" s="91" t="s">
        <v>342</v>
      </c>
      <c r="B114" s="91" t="s">
        <v>574</v>
      </c>
      <c r="C114" s="93" t="s">
        <v>711</v>
      </c>
    </row>
    <row r="115" spans="1:3" ht="20.100000000000001" customHeight="1">
      <c r="A115" s="95" t="s">
        <v>343</v>
      </c>
      <c r="B115" s="95" t="s">
        <v>575</v>
      </c>
      <c r="C115" s="96"/>
    </row>
    <row r="116" spans="1:3" ht="20.100000000000001" customHeight="1">
      <c r="A116" s="91" t="s">
        <v>344</v>
      </c>
      <c r="B116" s="91" t="s">
        <v>576</v>
      </c>
      <c r="C116" s="93" t="s">
        <v>715</v>
      </c>
    </row>
    <row r="117" spans="1:3" ht="20.100000000000001" customHeight="1">
      <c r="A117" s="90" t="s">
        <v>345</v>
      </c>
      <c r="B117" s="92" t="s">
        <v>577</v>
      </c>
      <c r="C117" s="93" t="s">
        <v>717</v>
      </c>
    </row>
    <row r="118" spans="1:3" ht="20.100000000000001" customHeight="1">
      <c r="A118" s="91" t="s">
        <v>346</v>
      </c>
      <c r="B118" s="91" t="s">
        <v>578</v>
      </c>
      <c r="C118" s="93" t="s">
        <v>721</v>
      </c>
    </row>
    <row r="119" spans="1:3" ht="20.100000000000001" customHeight="1">
      <c r="A119" s="91" t="s">
        <v>353</v>
      </c>
      <c r="B119" s="91" t="s">
        <v>579</v>
      </c>
      <c r="C119" s="93" t="s">
        <v>722</v>
      </c>
    </row>
    <row r="120" spans="1:3" ht="20.100000000000001" customHeight="1">
      <c r="A120" s="91" t="s">
        <v>347</v>
      </c>
      <c r="B120" s="91" t="s">
        <v>580</v>
      </c>
      <c r="C120" s="93" t="s">
        <v>723</v>
      </c>
    </row>
    <row r="121" spans="1:3" ht="20.100000000000001" customHeight="1">
      <c r="A121" s="91" t="s">
        <v>354</v>
      </c>
      <c r="B121" s="91" t="s">
        <v>581</v>
      </c>
      <c r="C121" s="93" t="s">
        <v>726</v>
      </c>
    </row>
    <row r="122" spans="1:3" ht="20.100000000000001" customHeight="1">
      <c r="A122" s="91" t="s">
        <v>355</v>
      </c>
      <c r="B122" s="91" t="s">
        <v>582</v>
      </c>
      <c r="C122" s="93" t="s">
        <v>727</v>
      </c>
    </row>
    <row r="123" spans="1:3" ht="20.100000000000001" customHeight="1">
      <c r="A123" s="91" t="s">
        <v>356</v>
      </c>
      <c r="B123" s="91" t="s">
        <v>583</v>
      </c>
      <c r="C123" s="93" t="s">
        <v>728</v>
      </c>
    </row>
    <row r="124" spans="1:3" ht="20.100000000000001" customHeight="1">
      <c r="A124" s="90" t="s">
        <v>357</v>
      </c>
      <c r="B124" s="92" t="s">
        <v>584</v>
      </c>
      <c r="C124" s="93" t="s">
        <v>729</v>
      </c>
    </row>
    <row r="125" spans="1:3" ht="20.100000000000001" customHeight="1">
      <c r="A125" s="91" t="s">
        <v>358</v>
      </c>
      <c r="B125" s="91" t="s">
        <v>585</v>
      </c>
      <c r="C125" s="93" t="s">
        <v>730</v>
      </c>
    </row>
    <row r="126" spans="1:3" ht="20.100000000000001" customHeight="1">
      <c r="A126" s="95" t="s">
        <v>359</v>
      </c>
      <c r="B126" s="95" t="s">
        <v>586</v>
      </c>
      <c r="C126" s="96"/>
    </row>
    <row r="127" spans="1:3" ht="20.100000000000001" customHeight="1">
      <c r="A127" s="91" t="s">
        <v>360</v>
      </c>
      <c r="B127" s="91" t="s">
        <v>587</v>
      </c>
      <c r="C127" s="93" t="s">
        <v>732</v>
      </c>
    </row>
    <row r="128" spans="1:3" ht="20.100000000000001" customHeight="1">
      <c r="A128" s="91" t="s">
        <v>361</v>
      </c>
      <c r="B128" s="91" t="s">
        <v>588</v>
      </c>
      <c r="C128" s="93" t="s">
        <v>734</v>
      </c>
    </row>
    <row r="129" spans="1:3" ht="20.100000000000001" customHeight="1">
      <c r="A129" s="91" t="s">
        <v>362</v>
      </c>
      <c r="B129" s="91" t="s">
        <v>589</v>
      </c>
      <c r="C129" s="93" t="s">
        <v>718</v>
      </c>
    </row>
    <row r="130" spans="1:3" ht="20.100000000000001" customHeight="1">
      <c r="A130" s="91" t="s">
        <v>363</v>
      </c>
      <c r="B130" s="91" t="s">
        <v>590</v>
      </c>
      <c r="C130" s="93" t="s">
        <v>738</v>
      </c>
    </row>
    <row r="131" spans="1:3" ht="20.100000000000001" customHeight="1">
      <c r="A131" s="97" t="s">
        <v>364</v>
      </c>
      <c r="B131" s="98" t="s">
        <v>591</v>
      </c>
      <c r="C131" s="96"/>
    </row>
    <row r="132" spans="1:3" ht="20.100000000000001" customHeight="1">
      <c r="A132" s="91" t="s">
        <v>365</v>
      </c>
      <c r="B132" s="91" t="s">
        <v>592</v>
      </c>
      <c r="C132" s="93" t="s">
        <v>719</v>
      </c>
    </row>
    <row r="133" spans="1:3" ht="20.100000000000001" customHeight="1">
      <c r="A133" s="91" t="s">
        <v>366</v>
      </c>
      <c r="B133" s="91" t="s">
        <v>593</v>
      </c>
      <c r="C133" s="93" t="s">
        <v>739</v>
      </c>
    </row>
    <row r="134" spans="1:3" ht="20.100000000000001" customHeight="1">
      <c r="A134" s="91" t="s">
        <v>367</v>
      </c>
      <c r="B134" s="91" t="s">
        <v>594</v>
      </c>
      <c r="C134" s="93" t="s">
        <v>743</v>
      </c>
    </row>
    <row r="135" spans="1:3" ht="20.100000000000001" customHeight="1">
      <c r="A135" s="91" t="s">
        <v>368</v>
      </c>
      <c r="B135" s="91" t="s">
        <v>595</v>
      </c>
      <c r="C135" s="93" t="s">
        <v>745</v>
      </c>
    </row>
    <row r="136" spans="1:3" ht="20.100000000000001" customHeight="1">
      <c r="A136" s="91" t="s">
        <v>369</v>
      </c>
      <c r="B136" s="91" t="s">
        <v>596</v>
      </c>
      <c r="C136" s="93" t="s">
        <v>746</v>
      </c>
    </row>
    <row r="137" spans="1:3" ht="20.100000000000001" customHeight="1">
      <c r="A137" s="91" t="s">
        <v>370</v>
      </c>
      <c r="B137" s="91" t="s">
        <v>597</v>
      </c>
      <c r="C137" s="93" t="s">
        <v>747</v>
      </c>
    </row>
    <row r="138" spans="1:3" ht="20.100000000000001" customHeight="1">
      <c r="A138" s="97" t="s">
        <v>371</v>
      </c>
      <c r="B138" s="98" t="s">
        <v>598</v>
      </c>
      <c r="C138" s="96"/>
    </row>
    <row r="139" spans="1:3" ht="20.100000000000001" customHeight="1">
      <c r="A139" s="91" t="s">
        <v>372</v>
      </c>
      <c r="B139" s="91" t="s">
        <v>599</v>
      </c>
      <c r="C139" s="93" t="s">
        <v>748</v>
      </c>
    </row>
    <row r="140" spans="1:3" ht="20.100000000000001" customHeight="1">
      <c r="A140" s="91" t="s">
        <v>373</v>
      </c>
      <c r="B140" s="91" t="s">
        <v>600</v>
      </c>
      <c r="C140" s="93"/>
    </row>
    <row r="141" spans="1:3" ht="20.100000000000001" customHeight="1">
      <c r="A141" s="91" t="s">
        <v>374</v>
      </c>
      <c r="B141" s="91" t="s">
        <v>601</v>
      </c>
      <c r="C141" s="93" t="s">
        <v>749</v>
      </c>
    </row>
    <row r="142" spans="1:3" ht="20.100000000000001" customHeight="1">
      <c r="A142" s="91" t="s">
        <v>375</v>
      </c>
      <c r="B142" s="91" t="s">
        <v>602</v>
      </c>
      <c r="C142" s="93" t="s">
        <v>744</v>
      </c>
    </row>
    <row r="143" spans="1:3" ht="20.100000000000001" customHeight="1">
      <c r="A143" s="91" t="s">
        <v>376</v>
      </c>
      <c r="B143" s="91" t="s">
        <v>603</v>
      </c>
      <c r="C143" s="93" t="s">
        <v>675</v>
      </c>
    </row>
    <row r="144" spans="1:3" ht="20.100000000000001" customHeight="1">
      <c r="A144" s="91" t="s">
        <v>377</v>
      </c>
      <c r="B144" s="91" t="s">
        <v>604</v>
      </c>
      <c r="C144" s="93" t="s">
        <v>716</v>
      </c>
    </row>
    <row r="145" spans="1:3" ht="20.100000000000001" customHeight="1">
      <c r="A145" s="90" t="s">
        <v>378</v>
      </c>
      <c r="B145" s="92" t="s">
        <v>605</v>
      </c>
      <c r="C145" s="93" t="s">
        <v>740</v>
      </c>
    </row>
    <row r="146" spans="1:3" ht="20.100000000000001" customHeight="1">
      <c r="A146" s="91" t="s">
        <v>379</v>
      </c>
      <c r="B146" s="91" t="s">
        <v>606</v>
      </c>
      <c r="C146" s="93" t="s">
        <v>769</v>
      </c>
    </row>
    <row r="147" spans="1:3" ht="20.100000000000001" customHeight="1">
      <c r="A147" s="91" t="s">
        <v>389</v>
      </c>
      <c r="B147" s="91" t="s">
        <v>607</v>
      </c>
      <c r="C147" s="93" t="s">
        <v>737</v>
      </c>
    </row>
    <row r="148" spans="1:3" ht="20.100000000000001" customHeight="1">
      <c r="A148" s="91" t="s">
        <v>390</v>
      </c>
      <c r="B148" s="91" t="s">
        <v>608</v>
      </c>
      <c r="C148" s="93" t="s">
        <v>724</v>
      </c>
    </row>
    <row r="149" spans="1:3" ht="20.100000000000001" customHeight="1">
      <c r="A149" s="91" t="s">
        <v>391</v>
      </c>
      <c r="B149" s="91" t="s">
        <v>609</v>
      </c>
      <c r="C149" s="93" t="s">
        <v>674</v>
      </c>
    </row>
    <row r="150" spans="1:3" ht="20.100000000000001" customHeight="1">
      <c r="A150" s="91" t="s">
        <v>385</v>
      </c>
      <c r="B150" s="91" t="s">
        <v>610</v>
      </c>
      <c r="C150" s="93" t="s">
        <v>741</v>
      </c>
    </row>
    <row r="151" spans="1:3" ht="20.100000000000001" customHeight="1">
      <c r="A151" s="95" t="s">
        <v>386</v>
      </c>
      <c r="B151" s="95" t="s">
        <v>133</v>
      </c>
      <c r="C151" s="96"/>
    </row>
    <row r="152" spans="1:3" ht="20.100000000000001" customHeight="1">
      <c r="A152" s="90" t="s">
        <v>387</v>
      </c>
      <c r="B152" s="92" t="s">
        <v>102</v>
      </c>
      <c r="C152" s="93" t="s">
        <v>756</v>
      </c>
    </row>
    <row r="153" spans="1:3" ht="20.100000000000001" customHeight="1">
      <c r="A153" s="91" t="s">
        <v>388</v>
      </c>
      <c r="B153" s="91" t="s">
        <v>611</v>
      </c>
      <c r="C153" s="93" t="s">
        <v>751</v>
      </c>
    </row>
    <row r="154" spans="1:3" ht="20.100000000000001" customHeight="1">
      <c r="A154" s="91" t="s">
        <v>612</v>
      </c>
      <c r="B154" s="91" t="s">
        <v>382</v>
      </c>
      <c r="C154" s="93" t="s">
        <v>750</v>
      </c>
    </row>
    <row r="155" spans="1:3" ht="20.100000000000001" customHeight="1">
      <c r="A155" s="91" t="s">
        <v>613</v>
      </c>
      <c r="B155" s="91" t="s">
        <v>614</v>
      </c>
      <c r="C155" s="93" t="s">
        <v>757</v>
      </c>
    </row>
    <row r="156" spans="1:3" ht="20.100000000000001" customHeight="1">
      <c r="A156" s="91" t="s">
        <v>615</v>
      </c>
      <c r="B156" s="91" t="s">
        <v>616</v>
      </c>
      <c r="C156" s="93" t="s">
        <v>768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C156"/>
  <sheetViews>
    <sheetView tabSelected="1" topLeftCell="A138" workbookViewId="0">
      <selection activeCell="A145" sqref="A145:C156"/>
    </sheetView>
  </sheetViews>
  <sheetFormatPr defaultRowHeight="12.75"/>
  <cols>
    <col min="1" max="1" width="9.140625" customWidth="1"/>
    <col min="2" max="2" width="46.28515625" customWidth="1"/>
    <col min="3" max="3" width="14.7109375" customWidth="1"/>
  </cols>
  <sheetData>
    <row r="2" spans="1:3" ht="20.100000000000001" customHeight="1">
      <c r="A2" s="94" t="s">
        <v>629</v>
      </c>
      <c r="B2" s="94" t="s">
        <v>630</v>
      </c>
      <c r="C2" s="94" t="s">
        <v>631</v>
      </c>
    </row>
    <row r="3" spans="1:3" ht="20.100000000000001" customHeight="1">
      <c r="A3" s="99" t="s">
        <v>498</v>
      </c>
      <c r="B3" s="99" t="s">
        <v>499</v>
      </c>
      <c r="C3" s="96" t="s">
        <v>771</v>
      </c>
    </row>
    <row r="4" spans="1:3" ht="20.100000000000001" customHeight="1">
      <c r="A4" s="91" t="s">
        <v>463</v>
      </c>
      <c r="B4" s="91" t="s">
        <v>464</v>
      </c>
      <c r="C4" s="93" t="s">
        <v>632</v>
      </c>
    </row>
    <row r="5" spans="1:3" ht="20.100000000000001" customHeight="1">
      <c r="A5" s="90" t="s">
        <v>399</v>
      </c>
      <c r="B5" s="91" t="s">
        <v>400</v>
      </c>
      <c r="C5" s="93" t="s">
        <v>633</v>
      </c>
    </row>
    <row r="6" spans="1:3" ht="20.100000000000001" customHeight="1">
      <c r="A6" s="91" t="s">
        <v>348</v>
      </c>
      <c r="B6" s="91" t="s">
        <v>536</v>
      </c>
      <c r="C6" s="93" t="s">
        <v>634</v>
      </c>
    </row>
    <row r="7" spans="1:3" ht="20.100000000000001" customHeight="1">
      <c r="A7" s="91" t="s">
        <v>500</v>
      </c>
      <c r="B7" s="91" t="s">
        <v>501</v>
      </c>
      <c r="C7" s="93" t="s">
        <v>635</v>
      </c>
    </row>
    <row r="8" spans="1:3" ht="20.100000000000001" customHeight="1">
      <c r="A8" s="90" t="s">
        <v>397</v>
      </c>
      <c r="B8" s="91" t="s">
        <v>398</v>
      </c>
      <c r="C8" s="93" t="s">
        <v>636</v>
      </c>
    </row>
    <row r="9" spans="1:3" ht="20.100000000000001" customHeight="1">
      <c r="A9" s="91" t="s">
        <v>506</v>
      </c>
      <c r="B9" s="91" t="s">
        <v>507</v>
      </c>
      <c r="C9" s="93" t="s">
        <v>637</v>
      </c>
    </row>
    <row r="10" spans="1:3" ht="20.100000000000001" customHeight="1">
      <c r="A10" s="91" t="s">
        <v>309</v>
      </c>
      <c r="B10" s="91" t="s">
        <v>537</v>
      </c>
      <c r="C10" s="93" t="s">
        <v>638</v>
      </c>
    </row>
    <row r="11" spans="1:3" ht="20.100000000000001" customHeight="1">
      <c r="A11" s="91" t="s">
        <v>486</v>
      </c>
      <c r="B11" s="91" t="s">
        <v>487</v>
      </c>
      <c r="C11" s="93" t="s">
        <v>639</v>
      </c>
    </row>
    <row r="12" spans="1:3" ht="20.100000000000001" customHeight="1">
      <c r="A12" s="90" t="s">
        <v>403</v>
      </c>
      <c r="B12" s="91" t="s">
        <v>404</v>
      </c>
      <c r="C12" s="93" t="s">
        <v>640</v>
      </c>
    </row>
    <row r="13" spans="1:3" ht="20.100000000000001" customHeight="1">
      <c r="A13" s="90" t="s">
        <v>407</v>
      </c>
      <c r="B13" s="91" t="s">
        <v>408</v>
      </c>
      <c r="C13" s="93" t="s">
        <v>641</v>
      </c>
    </row>
    <row r="14" spans="1:3" ht="20.100000000000001" customHeight="1">
      <c r="A14" s="90" t="s">
        <v>409</v>
      </c>
      <c r="B14" s="91" t="s">
        <v>410</v>
      </c>
      <c r="C14" s="93" t="s">
        <v>642</v>
      </c>
    </row>
    <row r="15" spans="1:3" ht="20.100000000000001" customHeight="1">
      <c r="A15" s="91" t="s">
        <v>310</v>
      </c>
      <c r="B15" s="91" t="s">
        <v>538</v>
      </c>
      <c r="C15" s="93" t="s">
        <v>643</v>
      </c>
    </row>
    <row r="16" spans="1:3" ht="20.100000000000001" customHeight="1">
      <c r="A16" s="91" t="s">
        <v>349</v>
      </c>
      <c r="B16" s="91" t="s">
        <v>539</v>
      </c>
      <c r="C16" s="93" t="s">
        <v>644</v>
      </c>
    </row>
    <row r="17" spans="1:3" ht="20.100000000000001" customHeight="1">
      <c r="A17" s="91" t="s">
        <v>311</v>
      </c>
      <c r="B17" s="91" t="s">
        <v>540</v>
      </c>
      <c r="C17" s="93" t="s">
        <v>645</v>
      </c>
    </row>
    <row r="18" spans="1:3" ht="20.100000000000001" customHeight="1">
      <c r="A18" s="90" t="s">
        <v>415</v>
      </c>
      <c r="B18" s="91" t="s">
        <v>416</v>
      </c>
      <c r="C18" s="93" t="s">
        <v>646</v>
      </c>
    </row>
    <row r="19" spans="1:3" ht="20.100000000000001" customHeight="1">
      <c r="A19" s="90" t="s">
        <v>417</v>
      </c>
      <c r="B19" s="91" t="s">
        <v>418</v>
      </c>
      <c r="C19" s="93" t="s">
        <v>647</v>
      </c>
    </row>
    <row r="20" spans="1:3" ht="20.100000000000001" customHeight="1">
      <c r="A20" s="90" t="s">
        <v>419</v>
      </c>
      <c r="B20" s="91" t="s">
        <v>420</v>
      </c>
      <c r="C20" s="93" t="s">
        <v>648</v>
      </c>
    </row>
    <row r="21" spans="1:3" ht="20.100000000000001" customHeight="1">
      <c r="A21" s="90" t="s">
        <v>421</v>
      </c>
      <c r="B21" s="91" t="s">
        <v>422</v>
      </c>
      <c r="C21" s="93" t="s">
        <v>649</v>
      </c>
    </row>
    <row r="22" spans="1:3" ht="20.100000000000001" customHeight="1">
      <c r="A22" s="90" t="s">
        <v>423</v>
      </c>
      <c r="B22" s="91" t="s">
        <v>424</v>
      </c>
      <c r="C22" s="93" t="s">
        <v>650</v>
      </c>
    </row>
    <row r="23" spans="1:3" ht="20.100000000000001" customHeight="1">
      <c r="A23" s="91" t="s">
        <v>520</v>
      </c>
      <c r="B23" s="91" t="s">
        <v>521</v>
      </c>
      <c r="C23" s="93" t="s">
        <v>651</v>
      </c>
    </row>
    <row r="24" spans="1:3" ht="20.100000000000001" customHeight="1">
      <c r="A24" s="90" t="s">
        <v>427</v>
      </c>
      <c r="B24" s="91" t="s">
        <v>428</v>
      </c>
      <c r="C24" s="93" t="s">
        <v>652</v>
      </c>
    </row>
    <row r="25" spans="1:3" ht="20.100000000000001" customHeight="1">
      <c r="A25" s="90" t="s">
        <v>429</v>
      </c>
      <c r="B25" s="91" t="s">
        <v>430</v>
      </c>
      <c r="C25" s="93" t="s">
        <v>653</v>
      </c>
    </row>
    <row r="26" spans="1:3" ht="20.100000000000001" customHeight="1">
      <c r="A26" s="91" t="s">
        <v>312</v>
      </c>
      <c r="B26" s="91" t="s">
        <v>541</v>
      </c>
      <c r="C26" s="93" t="s">
        <v>653</v>
      </c>
    </row>
    <row r="27" spans="1:3" ht="20.100000000000001" customHeight="1">
      <c r="A27" s="90" t="s">
        <v>350</v>
      </c>
      <c r="B27" s="92" t="s">
        <v>542</v>
      </c>
      <c r="C27" s="93" t="s">
        <v>654</v>
      </c>
    </row>
    <row r="28" spans="1:3" ht="20.100000000000001" customHeight="1">
      <c r="A28" s="91" t="s">
        <v>512</v>
      </c>
      <c r="B28" s="91" t="s">
        <v>513</v>
      </c>
      <c r="C28" s="93" t="s">
        <v>655</v>
      </c>
    </row>
    <row r="29" spans="1:3" ht="20.100000000000001" customHeight="1">
      <c r="A29" s="90" t="s">
        <v>431</v>
      </c>
      <c r="B29" s="91" t="s">
        <v>432</v>
      </c>
      <c r="C29" s="93" t="s">
        <v>656</v>
      </c>
    </row>
    <row r="30" spans="1:3" ht="20.100000000000001" customHeight="1">
      <c r="A30" s="91" t="s">
        <v>351</v>
      </c>
      <c r="B30" s="91" t="s">
        <v>544</v>
      </c>
      <c r="C30" s="93" t="s">
        <v>657</v>
      </c>
    </row>
    <row r="31" spans="1:3" ht="20.100000000000001" customHeight="1">
      <c r="A31" s="91" t="s">
        <v>314</v>
      </c>
      <c r="B31" s="91" t="s">
        <v>545</v>
      </c>
      <c r="C31" s="93" t="s">
        <v>658</v>
      </c>
    </row>
    <row r="32" spans="1:3" ht="20.100000000000001" customHeight="1">
      <c r="A32" s="90" t="s">
        <v>433</v>
      </c>
      <c r="B32" s="91" t="s">
        <v>434</v>
      </c>
      <c r="C32" s="93" t="s">
        <v>659</v>
      </c>
    </row>
    <row r="33" spans="1:3" ht="20.100000000000001" customHeight="1">
      <c r="A33" s="91" t="s">
        <v>315</v>
      </c>
      <c r="B33" s="91" t="s">
        <v>547</v>
      </c>
      <c r="C33" s="93" t="s">
        <v>660</v>
      </c>
    </row>
    <row r="34" spans="1:3" ht="20.100000000000001" customHeight="1">
      <c r="A34" s="90" t="s">
        <v>435</v>
      </c>
      <c r="B34" s="91" t="s">
        <v>436</v>
      </c>
      <c r="C34" s="93" t="s">
        <v>661</v>
      </c>
    </row>
    <row r="35" spans="1:3" ht="20.100000000000001" customHeight="1">
      <c r="A35" s="90" t="s">
        <v>437</v>
      </c>
      <c r="B35" s="91" t="s">
        <v>438</v>
      </c>
      <c r="C35" s="93" t="s">
        <v>662</v>
      </c>
    </row>
    <row r="36" spans="1:3" ht="20.100000000000001" customHeight="1">
      <c r="A36" s="90" t="s">
        <v>441</v>
      </c>
      <c r="B36" s="91" t="s">
        <v>442</v>
      </c>
      <c r="C36" s="93" t="s">
        <v>663</v>
      </c>
    </row>
    <row r="37" spans="1:3" ht="20.100000000000001" customHeight="1">
      <c r="A37" s="90" t="s">
        <v>317</v>
      </c>
      <c r="B37" s="92" t="s">
        <v>549</v>
      </c>
      <c r="C37" s="93" t="s">
        <v>664</v>
      </c>
    </row>
    <row r="38" spans="1:3" ht="20.100000000000001" customHeight="1">
      <c r="A38" s="91" t="s">
        <v>318</v>
      </c>
      <c r="B38" s="91" t="s">
        <v>550</v>
      </c>
      <c r="C38" s="93" t="s">
        <v>665</v>
      </c>
    </row>
    <row r="39" spans="1:3" ht="20.100000000000001" customHeight="1">
      <c r="A39" s="91" t="s">
        <v>319</v>
      </c>
      <c r="B39" s="91" t="s">
        <v>551</v>
      </c>
      <c r="C39" s="93" t="s">
        <v>666</v>
      </c>
    </row>
    <row r="40" spans="1:3" ht="20.100000000000001" customHeight="1">
      <c r="A40" s="91" t="s">
        <v>320</v>
      </c>
      <c r="B40" s="91" t="s">
        <v>552</v>
      </c>
      <c r="C40" s="93" t="s">
        <v>667</v>
      </c>
    </row>
    <row r="41" spans="1:3" ht="20.100000000000001" customHeight="1">
      <c r="A41" s="90" t="s">
        <v>439</v>
      </c>
      <c r="B41" s="91" t="s">
        <v>440</v>
      </c>
      <c r="C41" s="93" t="s">
        <v>668</v>
      </c>
    </row>
    <row r="42" spans="1:3" ht="20.100000000000001" customHeight="1">
      <c r="A42" s="91" t="s">
        <v>443</v>
      </c>
      <c r="B42" s="91" t="s">
        <v>444</v>
      </c>
      <c r="C42" s="93" t="s">
        <v>669</v>
      </c>
    </row>
    <row r="43" spans="1:3" ht="20.100000000000001" customHeight="1">
      <c r="A43" s="91" t="s">
        <v>322</v>
      </c>
      <c r="B43" s="91" t="s">
        <v>554</v>
      </c>
      <c r="C43" s="93" t="s">
        <v>670</v>
      </c>
    </row>
    <row r="44" spans="1:3" ht="20.100000000000001" customHeight="1">
      <c r="A44" s="91" t="s">
        <v>445</v>
      </c>
      <c r="B44" s="91" t="s">
        <v>446</v>
      </c>
      <c r="C44" s="93" t="s">
        <v>671</v>
      </c>
    </row>
    <row r="45" spans="1:3" ht="20.100000000000001" customHeight="1">
      <c r="A45" s="90" t="s">
        <v>401</v>
      </c>
      <c r="B45" s="91" t="s">
        <v>402</v>
      </c>
      <c r="C45" s="93" t="s">
        <v>672</v>
      </c>
    </row>
    <row r="46" spans="1:3" ht="20.100000000000001" customHeight="1">
      <c r="A46" s="91" t="s">
        <v>328</v>
      </c>
      <c r="B46" s="91" t="s">
        <v>560</v>
      </c>
      <c r="C46" s="93" t="s">
        <v>673</v>
      </c>
    </row>
    <row r="47" spans="1:3" ht="20.100000000000001" customHeight="1">
      <c r="A47" s="91" t="s">
        <v>391</v>
      </c>
      <c r="B47" s="91" t="s">
        <v>609</v>
      </c>
      <c r="C47" s="93" t="s">
        <v>674</v>
      </c>
    </row>
    <row r="48" spans="1:3" ht="20.100000000000001" customHeight="1">
      <c r="A48" s="91" t="s">
        <v>376</v>
      </c>
      <c r="B48" s="91" t="s">
        <v>603</v>
      </c>
      <c r="C48" s="93" t="s">
        <v>675</v>
      </c>
    </row>
    <row r="49" spans="1:3" ht="20.100000000000001" customHeight="1">
      <c r="A49" s="91" t="s">
        <v>323</v>
      </c>
      <c r="B49" s="91" t="s">
        <v>555</v>
      </c>
      <c r="C49" s="93" t="s">
        <v>676</v>
      </c>
    </row>
    <row r="50" spans="1:3" ht="20.100000000000001" customHeight="1">
      <c r="A50" s="91" t="s">
        <v>447</v>
      </c>
      <c r="B50" s="91" t="s">
        <v>448</v>
      </c>
      <c r="C50" s="93" t="s">
        <v>677</v>
      </c>
    </row>
    <row r="51" spans="1:3" ht="20.100000000000001" customHeight="1">
      <c r="A51" s="91" t="s">
        <v>455</v>
      </c>
      <c r="B51" s="91" t="s">
        <v>456</v>
      </c>
      <c r="C51" s="93" t="s">
        <v>678</v>
      </c>
    </row>
    <row r="52" spans="1:3" ht="20.100000000000001" customHeight="1">
      <c r="A52" s="91" t="s">
        <v>457</v>
      </c>
      <c r="B52" s="91" t="s">
        <v>458</v>
      </c>
      <c r="C52" s="93" t="s">
        <v>679</v>
      </c>
    </row>
    <row r="53" spans="1:3" ht="20.100000000000001" customHeight="1">
      <c r="A53" s="90" t="s">
        <v>324</v>
      </c>
      <c r="B53" s="92" t="s">
        <v>556</v>
      </c>
      <c r="C53" s="93" t="s">
        <v>680</v>
      </c>
    </row>
    <row r="54" spans="1:3" ht="20.100000000000001" customHeight="1">
      <c r="A54" s="91" t="s">
        <v>326</v>
      </c>
      <c r="B54" s="91" t="s">
        <v>558</v>
      </c>
      <c r="C54" s="93" t="s">
        <v>681</v>
      </c>
    </row>
    <row r="55" spans="1:3" ht="20.100000000000001" customHeight="1">
      <c r="A55" s="91" t="s">
        <v>327</v>
      </c>
      <c r="B55" s="91" t="s">
        <v>559</v>
      </c>
      <c r="C55" s="93" t="s">
        <v>682</v>
      </c>
    </row>
    <row r="56" spans="1:3" ht="20.100000000000001" customHeight="1">
      <c r="A56" s="91" t="s">
        <v>329</v>
      </c>
      <c r="B56" s="91" t="s">
        <v>561</v>
      </c>
      <c r="C56" s="93" t="s">
        <v>683</v>
      </c>
    </row>
    <row r="57" spans="1:3" ht="20.100000000000001" customHeight="1">
      <c r="A57" s="91" t="s">
        <v>330</v>
      </c>
      <c r="B57" s="91" t="s">
        <v>562</v>
      </c>
      <c r="C57" s="93" t="s">
        <v>684</v>
      </c>
    </row>
    <row r="58" spans="1:3" ht="20.100000000000001" customHeight="1">
      <c r="A58" s="91" t="s">
        <v>468</v>
      </c>
      <c r="B58" s="91" t="s">
        <v>469</v>
      </c>
      <c r="C58" s="93" t="s">
        <v>685</v>
      </c>
    </row>
    <row r="59" spans="1:3" ht="20.100000000000001" customHeight="1">
      <c r="A59" s="91" t="s">
        <v>461</v>
      </c>
      <c r="B59" s="91" t="s">
        <v>462</v>
      </c>
      <c r="C59" s="93" t="s">
        <v>686</v>
      </c>
    </row>
    <row r="60" spans="1:3" ht="20.100000000000001" customHeight="1">
      <c r="A60" s="91" t="s">
        <v>470</v>
      </c>
      <c r="B60" s="91" t="s">
        <v>471</v>
      </c>
      <c r="C60" s="93" t="s">
        <v>687</v>
      </c>
    </row>
    <row r="61" spans="1:3" ht="20.100000000000001" customHeight="1">
      <c r="A61" s="91" t="s">
        <v>334</v>
      </c>
      <c r="B61" s="91" t="s">
        <v>566</v>
      </c>
      <c r="C61" s="93" t="s">
        <v>688</v>
      </c>
    </row>
    <row r="62" spans="1:3" ht="20.100000000000001" customHeight="1">
      <c r="A62" s="91" t="s">
        <v>335</v>
      </c>
      <c r="B62" s="91" t="s">
        <v>567</v>
      </c>
      <c r="C62" s="93" t="s">
        <v>689</v>
      </c>
    </row>
    <row r="63" spans="1:3" ht="20.100000000000001" customHeight="1">
      <c r="A63" s="91" t="s">
        <v>472</v>
      </c>
      <c r="B63" s="91" t="s">
        <v>473</v>
      </c>
      <c r="C63" s="93" t="s">
        <v>690</v>
      </c>
    </row>
    <row r="64" spans="1:3" ht="20.100000000000001" customHeight="1">
      <c r="A64" s="91" t="s">
        <v>502</v>
      </c>
      <c r="B64" s="91" t="s">
        <v>503</v>
      </c>
      <c r="C64" s="93" t="s">
        <v>691</v>
      </c>
    </row>
    <row r="65" spans="1:3" ht="20.100000000000001" customHeight="1">
      <c r="A65" s="91" t="s">
        <v>504</v>
      </c>
      <c r="B65" s="91" t="s">
        <v>505</v>
      </c>
      <c r="C65" s="93" t="s">
        <v>692</v>
      </c>
    </row>
    <row r="66" spans="1:3" ht="20.100000000000001" customHeight="1">
      <c r="A66" s="91" t="s">
        <v>459</v>
      </c>
      <c r="B66" s="91" t="s">
        <v>460</v>
      </c>
      <c r="C66" s="93" t="s">
        <v>693</v>
      </c>
    </row>
    <row r="67" spans="1:3" ht="20.100000000000001" customHeight="1">
      <c r="A67" s="91" t="s">
        <v>476</v>
      </c>
      <c r="B67" s="91" t="s">
        <v>477</v>
      </c>
      <c r="C67" s="93" t="s">
        <v>693</v>
      </c>
    </row>
    <row r="68" spans="1:3" ht="20.100000000000001" customHeight="1">
      <c r="A68" s="91" t="s">
        <v>474</v>
      </c>
      <c r="B68" s="91" t="s">
        <v>475</v>
      </c>
      <c r="C68" s="93" t="s">
        <v>694</v>
      </c>
    </row>
    <row r="69" spans="1:3" ht="20.100000000000001" customHeight="1">
      <c r="A69" s="91" t="s">
        <v>478</v>
      </c>
      <c r="B69" s="91" t="s">
        <v>479</v>
      </c>
      <c r="C69" s="93" t="s">
        <v>695</v>
      </c>
    </row>
    <row r="70" spans="1:3" ht="20.100000000000001" customHeight="1">
      <c r="A70" s="91" t="s">
        <v>336</v>
      </c>
      <c r="B70" s="91" t="s">
        <v>568</v>
      </c>
      <c r="C70" s="93" t="s">
        <v>696</v>
      </c>
    </row>
    <row r="71" spans="1:3" ht="20.100000000000001" customHeight="1">
      <c r="A71" s="91" t="s">
        <v>337</v>
      </c>
      <c r="B71" s="91" t="s">
        <v>569</v>
      </c>
      <c r="C71" s="93" t="s">
        <v>697</v>
      </c>
    </row>
    <row r="72" spans="1:3" ht="20.100000000000001" customHeight="1">
      <c r="A72" s="91" t="s">
        <v>530</v>
      </c>
      <c r="B72" s="91" t="s">
        <v>531</v>
      </c>
      <c r="C72" s="93" t="s">
        <v>698</v>
      </c>
    </row>
    <row r="73" spans="1:3" ht="20.100000000000001" customHeight="1">
      <c r="A73" s="90" t="s">
        <v>338</v>
      </c>
      <c r="B73" s="92" t="s">
        <v>570</v>
      </c>
      <c r="C73" s="93" t="s">
        <v>699</v>
      </c>
    </row>
    <row r="74" spans="1:3" ht="20.100000000000001" customHeight="1">
      <c r="A74" s="91" t="s">
        <v>465</v>
      </c>
      <c r="B74" s="91" t="s">
        <v>466</v>
      </c>
      <c r="C74" s="93" t="s">
        <v>700</v>
      </c>
    </row>
    <row r="75" spans="1:3" ht="20.100000000000001" customHeight="1">
      <c r="A75" s="91" t="s">
        <v>467</v>
      </c>
      <c r="B75" s="91" t="s">
        <v>466</v>
      </c>
      <c r="C75" s="93" t="s">
        <v>701</v>
      </c>
    </row>
    <row r="76" spans="1:3" ht="20.100000000000001" customHeight="1">
      <c r="A76" s="91" t="s">
        <v>510</v>
      </c>
      <c r="B76" s="91" t="s">
        <v>511</v>
      </c>
      <c r="C76" s="93" t="s">
        <v>702</v>
      </c>
    </row>
    <row r="77" spans="1:3" ht="20.100000000000001" customHeight="1">
      <c r="A77" s="91" t="s">
        <v>484</v>
      </c>
      <c r="B77" s="91" t="s">
        <v>485</v>
      </c>
      <c r="C77" s="93" t="s">
        <v>703</v>
      </c>
    </row>
    <row r="78" spans="1:3" ht="20.100000000000001" customHeight="1">
      <c r="A78" s="91" t="s">
        <v>508</v>
      </c>
      <c r="B78" s="91" t="s">
        <v>509</v>
      </c>
      <c r="C78" s="93" t="s">
        <v>704</v>
      </c>
    </row>
    <row r="79" spans="1:3" ht="20.100000000000001" customHeight="1">
      <c r="A79" s="91" t="s">
        <v>488</v>
      </c>
      <c r="B79" s="91" t="s">
        <v>489</v>
      </c>
      <c r="C79" s="93" t="s">
        <v>705</v>
      </c>
    </row>
    <row r="80" spans="1:3" ht="20.100000000000001" customHeight="1">
      <c r="A80" s="91" t="s">
        <v>492</v>
      </c>
      <c r="B80" s="91" t="s">
        <v>493</v>
      </c>
      <c r="C80" s="93" t="s">
        <v>706</v>
      </c>
    </row>
    <row r="81" spans="1:3" ht="20.100000000000001" customHeight="1">
      <c r="A81" s="91" t="s">
        <v>494</v>
      </c>
      <c r="B81" s="91" t="s">
        <v>495</v>
      </c>
      <c r="C81" s="93" t="s">
        <v>707</v>
      </c>
    </row>
    <row r="82" spans="1:3" ht="20.100000000000001" customHeight="1">
      <c r="A82" s="91" t="s">
        <v>496</v>
      </c>
      <c r="B82" s="91" t="s">
        <v>497</v>
      </c>
      <c r="C82" s="93" t="s">
        <v>708</v>
      </c>
    </row>
    <row r="83" spans="1:3" ht="20.100000000000001" customHeight="1">
      <c r="A83" s="90" t="s">
        <v>405</v>
      </c>
      <c r="B83" s="91" t="s">
        <v>406</v>
      </c>
      <c r="C83" s="93" t="s">
        <v>709</v>
      </c>
    </row>
    <row r="84" spans="1:3" ht="20.100000000000001" customHeight="1">
      <c r="A84" s="91" t="s">
        <v>341</v>
      </c>
      <c r="B84" s="91" t="s">
        <v>573</v>
      </c>
      <c r="C84" s="93" t="s">
        <v>710</v>
      </c>
    </row>
    <row r="85" spans="1:3" ht="20.100000000000001" customHeight="1">
      <c r="A85" s="91" t="s">
        <v>342</v>
      </c>
      <c r="B85" s="91" t="s">
        <v>574</v>
      </c>
      <c r="C85" s="93" t="s">
        <v>711</v>
      </c>
    </row>
    <row r="86" spans="1:3" ht="20.100000000000001" customHeight="1">
      <c r="A86" s="91" t="s">
        <v>333</v>
      </c>
      <c r="B86" s="91" t="s">
        <v>565</v>
      </c>
      <c r="C86" s="93" t="s">
        <v>712</v>
      </c>
    </row>
    <row r="87" spans="1:3" ht="20.100000000000001" customHeight="1">
      <c r="A87" s="90" t="s">
        <v>331</v>
      </c>
      <c r="B87" s="92" t="s">
        <v>563</v>
      </c>
      <c r="C87" s="93" t="s">
        <v>713</v>
      </c>
    </row>
    <row r="88" spans="1:3" ht="20.100000000000001" customHeight="1">
      <c r="A88" s="91" t="s">
        <v>313</v>
      </c>
      <c r="B88" s="91" t="s">
        <v>543</v>
      </c>
      <c r="C88" s="93" t="s">
        <v>714</v>
      </c>
    </row>
    <row r="89" spans="1:3" ht="20.100000000000001" customHeight="1">
      <c r="A89" s="91" t="s">
        <v>344</v>
      </c>
      <c r="B89" s="91" t="s">
        <v>576</v>
      </c>
      <c r="C89" s="93" t="s">
        <v>715</v>
      </c>
    </row>
    <row r="90" spans="1:3" ht="20.100000000000001" customHeight="1">
      <c r="A90" s="91" t="s">
        <v>377</v>
      </c>
      <c r="B90" s="91" t="s">
        <v>604</v>
      </c>
      <c r="C90" s="93" t="s">
        <v>716</v>
      </c>
    </row>
    <row r="91" spans="1:3" ht="20.100000000000001" customHeight="1">
      <c r="A91" s="90" t="s">
        <v>345</v>
      </c>
      <c r="B91" s="92" t="s">
        <v>577</v>
      </c>
      <c r="C91" s="93" t="s">
        <v>717</v>
      </c>
    </row>
    <row r="92" spans="1:3" ht="20.100000000000001" customHeight="1">
      <c r="A92" s="91" t="s">
        <v>362</v>
      </c>
      <c r="B92" s="91" t="s">
        <v>589</v>
      </c>
      <c r="C92" s="93" t="s">
        <v>718</v>
      </c>
    </row>
    <row r="93" spans="1:3" ht="20.100000000000001" customHeight="1">
      <c r="A93" s="91" t="s">
        <v>365</v>
      </c>
      <c r="B93" s="91" t="s">
        <v>592</v>
      </c>
      <c r="C93" s="93" t="s">
        <v>719</v>
      </c>
    </row>
    <row r="94" spans="1:3" ht="20.100000000000001" customHeight="1">
      <c r="A94" s="91" t="s">
        <v>352</v>
      </c>
      <c r="B94" s="91" t="s">
        <v>546</v>
      </c>
      <c r="C94" s="93" t="s">
        <v>720</v>
      </c>
    </row>
    <row r="95" spans="1:3" ht="20.100000000000001" customHeight="1">
      <c r="A95" s="91" t="s">
        <v>346</v>
      </c>
      <c r="B95" s="91" t="s">
        <v>578</v>
      </c>
      <c r="C95" s="93" t="s">
        <v>721</v>
      </c>
    </row>
    <row r="96" spans="1:3" ht="20.100000000000001" customHeight="1">
      <c r="A96" s="91" t="s">
        <v>353</v>
      </c>
      <c r="B96" s="91" t="s">
        <v>579</v>
      </c>
      <c r="C96" s="93" t="s">
        <v>722</v>
      </c>
    </row>
    <row r="97" spans="1:3" ht="20.100000000000001" customHeight="1">
      <c r="A97" s="91" t="s">
        <v>347</v>
      </c>
      <c r="B97" s="91" t="s">
        <v>580</v>
      </c>
      <c r="C97" s="93" t="s">
        <v>723</v>
      </c>
    </row>
    <row r="98" spans="1:3" ht="20.100000000000001" customHeight="1">
      <c r="A98" s="91" t="s">
        <v>390</v>
      </c>
      <c r="B98" s="91" t="s">
        <v>608</v>
      </c>
      <c r="C98" s="93" t="s">
        <v>724</v>
      </c>
    </row>
    <row r="99" spans="1:3" ht="20.100000000000001" customHeight="1">
      <c r="A99" s="90" t="s">
        <v>411</v>
      </c>
      <c r="B99" s="91" t="s">
        <v>412</v>
      </c>
      <c r="C99" s="93" t="s">
        <v>725</v>
      </c>
    </row>
    <row r="100" spans="1:3" ht="20.100000000000001" customHeight="1">
      <c r="A100" s="91" t="s">
        <v>354</v>
      </c>
      <c r="B100" s="91" t="s">
        <v>581</v>
      </c>
      <c r="C100" s="93" t="s">
        <v>726</v>
      </c>
    </row>
    <row r="101" spans="1:3" ht="20.100000000000001" customHeight="1">
      <c r="A101" s="91" t="s">
        <v>355</v>
      </c>
      <c r="B101" s="91" t="s">
        <v>582</v>
      </c>
      <c r="C101" s="93" t="s">
        <v>727</v>
      </c>
    </row>
    <row r="102" spans="1:3" ht="20.100000000000001" customHeight="1">
      <c r="A102" s="91" t="s">
        <v>356</v>
      </c>
      <c r="B102" s="91" t="s">
        <v>583</v>
      </c>
      <c r="C102" s="93" t="s">
        <v>728</v>
      </c>
    </row>
    <row r="103" spans="1:3" ht="20.100000000000001" customHeight="1">
      <c r="A103" s="90" t="s">
        <v>357</v>
      </c>
      <c r="B103" s="92" t="s">
        <v>584</v>
      </c>
      <c r="C103" s="93" t="s">
        <v>729</v>
      </c>
    </row>
    <row r="104" spans="1:3" ht="20.100000000000001" customHeight="1">
      <c r="A104" s="91" t="s">
        <v>358</v>
      </c>
      <c r="B104" s="91" t="s">
        <v>585</v>
      </c>
      <c r="C104" s="93" t="s">
        <v>730</v>
      </c>
    </row>
    <row r="105" spans="1:3" ht="20.100000000000001" customHeight="1">
      <c r="A105" s="91" t="s">
        <v>321</v>
      </c>
      <c r="B105" s="91" t="s">
        <v>553</v>
      </c>
      <c r="C105" s="93" t="s">
        <v>731</v>
      </c>
    </row>
    <row r="106" spans="1:3" ht="20.100000000000001" customHeight="1">
      <c r="A106" s="91" t="s">
        <v>360</v>
      </c>
      <c r="B106" s="91" t="s">
        <v>587</v>
      </c>
      <c r="C106" s="93" t="s">
        <v>732</v>
      </c>
    </row>
    <row r="107" spans="1:3" ht="20.100000000000001" customHeight="1">
      <c r="A107" s="91" t="s">
        <v>514</v>
      </c>
      <c r="B107" s="91" t="s">
        <v>515</v>
      </c>
      <c r="C107" s="93" t="s">
        <v>733</v>
      </c>
    </row>
    <row r="108" spans="1:3" ht="20.100000000000001" customHeight="1">
      <c r="A108" s="91" t="s">
        <v>361</v>
      </c>
      <c r="B108" s="91" t="s">
        <v>588</v>
      </c>
      <c r="C108" s="93" t="s">
        <v>734</v>
      </c>
    </row>
    <row r="109" spans="1:3" ht="20.100000000000001" customHeight="1">
      <c r="A109" s="91" t="s">
        <v>325</v>
      </c>
      <c r="B109" s="91" t="s">
        <v>557</v>
      </c>
      <c r="C109" s="93" t="s">
        <v>735</v>
      </c>
    </row>
    <row r="110" spans="1:3" ht="20.100000000000001" customHeight="1">
      <c r="A110" s="91" t="s">
        <v>340</v>
      </c>
      <c r="B110" s="91" t="s">
        <v>572</v>
      </c>
      <c r="C110" s="93" t="s">
        <v>736</v>
      </c>
    </row>
    <row r="111" spans="1:3" ht="20.100000000000001" customHeight="1">
      <c r="A111" s="91" t="s">
        <v>389</v>
      </c>
      <c r="B111" s="91" t="s">
        <v>607</v>
      </c>
      <c r="C111" s="93" t="s">
        <v>737</v>
      </c>
    </row>
    <row r="112" spans="1:3" ht="20.100000000000001" customHeight="1">
      <c r="A112" s="91" t="s">
        <v>363</v>
      </c>
      <c r="B112" s="91" t="s">
        <v>590</v>
      </c>
      <c r="C112" s="93" t="s">
        <v>738</v>
      </c>
    </row>
    <row r="113" spans="1:3" ht="20.100000000000001" customHeight="1">
      <c r="A113" s="91" t="s">
        <v>366</v>
      </c>
      <c r="B113" s="91" t="s">
        <v>593</v>
      </c>
      <c r="C113" s="93" t="s">
        <v>739</v>
      </c>
    </row>
    <row r="114" spans="1:3" ht="20.100000000000001" customHeight="1">
      <c r="A114" s="90" t="s">
        <v>378</v>
      </c>
      <c r="B114" s="92" t="s">
        <v>605</v>
      </c>
      <c r="C114" s="93" t="s">
        <v>740</v>
      </c>
    </row>
    <row r="115" spans="1:3" ht="20.100000000000001" customHeight="1">
      <c r="A115" s="91" t="s">
        <v>385</v>
      </c>
      <c r="B115" s="91" t="s">
        <v>610</v>
      </c>
      <c r="C115" s="93" t="s">
        <v>741</v>
      </c>
    </row>
    <row r="116" spans="1:3" ht="20.100000000000001" customHeight="1">
      <c r="A116" s="91" t="s">
        <v>332</v>
      </c>
      <c r="B116" s="91" t="s">
        <v>564</v>
      </c>
      <c r="C116" s="93" t="s">
        <v>742</v>
      </c>
    </row>
    <row r="117" spans="1:3" ht="20.100000000000001" customHeight="1">
      <c r="A117" s="91" t="s">
        <v>367</v>
      </c>
      <c r="B117" s="91" t="s">
        <v>594</v>
      </c>
      <c r="C117" s="93" t="s">
        <v>743</v>
      </c>
    </row>
    <row r="118" spans="1:3" ht="20.100000000000001" customHeight="1">
      <c r="A118" s="91" t="s">
        <v>375</v>
      </c>
      <c r="B118" s="91" t="s">
        <v>602</v>
      </c>
      <c r="C118" s="93" t="s">
        <v>744</v>
      </c>
    </row>
    <row r="119" spans="1:3" ht="20.100000000000001" customHeight="1">
      <c r="A119" s="91" t="s">
        <v>368</v>
      </c>
      <c r="B119" s="91" t="s">
        <v>595</v>
      </c>
      <c r="C119" s="93" t="s">
        <v>745</v>
      </c>
    </row>
    <row r="120" spans="1:3" ht="20.100000000000001" customHeight="1">
      <c r="A120" s="91" t="s">
        <v>369</v>
      </c>
      <c r="B120" s="91" t="s">
        <v>596</v>
      </c>
      <c r="C120" s="93" t="s">
        <v>746</v>
      </c>
    </row>
    <row r="121" spans="1:3" ht="20.100000000000001" customHeight="1">
      <c r="A121" s="91" t="s">
        <v>370</v>
      </c>
      <c r="B121" s="91" t="s">
        <v>597</v>
      </c>
      <c r="C121" s="93" t="s">
        <v>747</v>
      </c>
    </row>
    <row r="122" spans="1:3" ht="20.100000000000001" customHeight="1">
      <c r="A122" s="91" t="s">
        <v>372</v>
      </c>
      <c r="B122" s="91" t="s">
        <v>599</v>
      </c>
      <c r="C122" s="93" t="s">
        <v>748</v>
      </c>
    </row>
    <row r="123" spans="1:3" ht="20.100000000000001" customHeight="1">
      <c r="A123" s="91" t="s">
        <v>374</v>
      </c>
      <c r="B123" s="91" t="s">
        <v>601</v>
      </c>
      <c r="C123" s="93" t="s">
        <v>749</v>
      </c>
    </row>
    <row r="124" spans="1:3" ht="20.100000000000001" customHeight="1">
      <c r="A124" s="91" t="s">
        <v>612</v>
      </c>
      <c r="B124" s="91" t="s">
        <v>382</v>
      </c>
      <c r="C124" s="93" t="s">
        <v>750</v>
      </c>
    </row>
    <row r="125" spans="1:3" ht="20.100000000000001" customHeight="1">
      <c r="A125" s="91" t="s">
        <v>388</v>
      </c>
      <c r="B125" s="91" t="s">
        <v>611</v>
      </c>
      <c r="C125" s="93" t="s">
        <v>751</v>
      </c>
    </row>
    <row r="126" spans="1:3" ht="20.100000000000001" customHeight="1">
      <c r="A126" s="90" t="s">
        <v>534</v>
      </c>
      <c r="B126" s="92" t="s">
        <v>535</v>
      </c>
      <c r="C126" s="93" t="s">
        <v>752</v>
      </c>
    </row>
    <row r="127" spans="1:3" ht="20.100000000000001" customHeight="1">
      <c r="A127" s="91" t="s">
        <v>522</v>
      </c>
      <c r="B127" s="91" t="s">
        <v>523</v>
      </c>
      <c r="C127" s="93" t="s">
        <v>753</v>
      </c>
    </row>
    <row r="128" spans="1:3" ht="20.100000000000001" customHeight="1">
      <c r="A128" s="91" t="s">
        <v>532</v>
      </c>
      <c r="B128" s="91" t="s">
        <v>533</v>
      </c>
      <c r="C128" s="93" t="s">
        <v>754</v>
      </c>
    </row>
    <row r="129" spans="1:3" ht="20.100000000000001" customHeight="1">
      <c r="A129" s="90" t="s">
        <v>425</v>
      </c>
      <c r="B129" s="91" t="s">
        <v>426</v>
      </c>
      <c r="C129" s="93" t="s">
        <v>755</v>
      </c>
    </row>
    <row r="130" spans="1:3" ht="20.100000000000001" customHeight="1">
      <c r="A130" s="90" t="s">
        <v>387</v>
      </c>
      <c r="B130" s="92" t="s">
        <v>102</v>
      </c>
      <c r="C130" s="93" t="s">
        <v>756</v>
      </c>
    </row>
    <row r="131" spans="1:3" ht="20.100000000000001" customHeight="1">
      <c r="A131" s="91" t="s">
        <v>613</v>
      </c>
      <c r="B131" s="91" t="s">
        <v>614</v>
      </c>
      <c r="C131" s="93" t="s">
        <v>757</v>
      </c>
    </row>
    <row r="132" spans="1:3" ht="20.100000000000001" customHeight="1">
      <c r="A132" s="91" t="s">
        <v>480</v>
      </c>
      <c r="B132" s="91" t="s">
        <v>481</v>
      </c>
      <c r="C132" s="93" t="s">
        <v>758</v>
      </c>
    </row>
    <row r="133" spans="1:3" ht="20.100000000000001" customHeight="1">
      <c r="A133" s="91" t="s">
        <v>449</v>
      </c>
      <c r="B133" s="91" t="s">
        <v>450</v>
      </c>
      <c r="C133" s="93" t="s">
        <v>759</v>
      </c>
    </row>
    <row r="134" spans="1:3" ht="20.100000000000001" customHeight="1">
      <c r="A134" s="91" t="s">
        <v>451</v>
      </c>
      <c r="B134" s="91" t="s">
        <v>452</v>
      </c>
      <c r="C134" s="93" t="s">
        <v>760</v>
      </c>
    </row>
    <row r="135" spans="1:3" ht="20.100000000000001" customHeight="1">
      <c r="A135" s="91" t="s">
        <v>490</v>
      </c>
      <c r="B135" s="91" t="s">
        <v>491</v>
      </c>
      <c r="C135" s="93" t="s">
        <v>761</v>
      </c>
    </row>
    <row r="136" spans="1:3" ht="20.100000000000001" customHeight="1">
      <c r="A136" s="90" t="s">
        <v>413</v>
      </c>
      <c r="B136" s="91" t="s">
        <v>414</v>
      </c>
      <c r="C136" s="93" t="s">
        <v>762</v>
      </c>
    </row>
    <row r="137" spans="1:3" ht="20.100000000000001" customHeight="1">
      <c r="A137" s="91" t="s">
        <v>526</v>
      </c>
      <c r="B137" s="91" t="s">
        <v>527</v>
      </c>
      <c r="C137" s="93" t="s">
        <v>763</v>
      </c>
    </row>
    <row r="138" spans="1:3" ht="20.100000000000001" customHeight="1">
      <c r="A138" s="91" t="s">
        <v>482</v>
      </c>
      <c r="B138" s="91" t="s">
        <v>483</v>
      </c>
      <c r="C138" s="93" t="s">
        <v>764</v>
      </c>
    </row>
    <row r="139" spans="1:3" ht="20.100000000000001" customHeight="1">
      <c r="A139" s="91" t="s">
        <v>518</v>
      </c>
      <c r="B139" s="91" t="s">
        <v>519</v>
      </c>
      <c r="C139" s="93" t="s">
        <v>765</v>
      </c>
    </row>
    <row r="140" spans="1:3" ht="20.100000000000001" customHeight="1">
      <c r="A140" s="91" t="s">
        <v>528</v>
      </c>
      <c r="B140" s="91" t="s">
        <v>529</v>
      </c>
      <c r="C140" s="93" t="s">
        <v>766</v>
      </c>
    </row>
    <row r="141" spans="1:3" ht="20.100000000000001" customHeight="1">
      <c r="A141" s="91" t="s">
        <v>453</v>
      </c>
      <c r="B141" s="91" t="s">
        <v>454</v>
      </c>
      <c r="C141" s="93" t="s">
        <v>767</v>
      </c>
    </row>
    <row r="142" spans="1:3" ht="20.100000000000001" customHeight="1">
      <c r="A142" s="91" t="s">
        <v>615</v>
      </c>
      <c r="B142" s="91" t="s">
        <v>616</v>
      </c>
      <c r="C142" s="93" t="s">
        <v>768</v>
      </c>
    </row>
    <row r="143" spans="1:3" ht="20.100000000000001" customHeight="1">
      <c r="A143" s="91" t="s">
        <v>379</v>
      </c>
      <c r="B143" s="91" t="s">
        <v>606</v>
      </c>
      <c r="C143" s="93" t="s">
        <v>769</v>
      </c>
    </row>
    <row r="144" spans="1:3" ht="20.100000000000001" customHeight="1">
      <c r="A144" s="91" t="s">
        <v>524</v>
      </c>
      <c r="B144" s="91" t="s">
        <v>525</v>
      </c>
      <c r="C144" s="93" t="s">
        <v>770</v>
      </c>
    </row>
    <row r="145" spans="1:3" ht="20.100000000000001" customHeight="1">
      <c r="A145" s="97" t="s">
        <v>624</v>
      </c>
      <c r="B145" s="95" t="s">
        <v>625</v>
      </c>
      <c r="C145" s="96"/>
    </row>
    <row r="146" spans="1:3" ht="20.100000000000001" customHeight="1">
      <c r="A146" s="95" t="s">
        <v>626</v>
      </c>
      <c r="B146" s="95"/>
      <c r="C146" s="96"/>
    </row>
    <row r="147" spans="1:3" ht="20.100000000000001" customHeight="1">
      <c r="A147" s="95" t="s">
        <v>516</v>
      </c>
      <c r="B147" s="95" t="s">
        <v>517</v>
      </c>
      <c r="C147" s="96"/>
    </row>
    <row r="148" spans="1:3" ht="20.100000000000001" customHeight="1">
      <c r="A148" s="95" t="s">
        <v>627</v>
      </c>
      <c r="B148" s="95"/>
      <c r="C148" s="96"/>
    </row>
    <row r="149" spans="1:3" ht="20.100000000000001" customHeight="1">
      <c r="A149" s="95" t="s">
        <v>316</v>
      </c>
      <c r="B149" s="95" t="s">
        <v>548</v>
      </c>
      <c r="C149" s="96"/>
    </row>
    <row r="150" spans="1:3" ht="20.100000000000001" customHeight="1">
      <c r="A150" s="95" t="s">
        <v>339</v>
      </c>
      <c r="B150" s="95" t="s">
        <v>571</v>
      </c>
      <c r="C150" s="96"/>
    </row>
    <row r="151" spans="1:3" ht="20.100000000000001" customHeight="1">
      <c r="A151" s="95" t="s">
        <v>343</v>
      </c>
      <c r="B151" s="95" t="s">
        <v>575</v>
      </c>
      <c r="C151" s="96"/>
    </row>
    <row r="152" spans="1:3" ht="20.100000000000001" customHeight="1">
      <c r="A152" s="95" t="s">
        <v>359</v>
      </c>
      <c r="B152" s="95" t="s">
        <v>586</v>
      </c>
      <c r="C152" s="96"/>
    </row>
    <row r="153" spans="1:3" ht="20.100000000000001" customHeight="1">
      <c r="A153" s="97" t="s">
        <v>364</v>
      </c>
      <c r="B153" s="98" t="s">
        <v>591</v>
      </c>
      <c r="C153" s="96"/>
    </row>
    <row r="154" spans="1:3" ht="20.100000000000001" customHeight="1">
      <c r="A154" s="97" t="s">
        <v>371</v>
      </c>
      <c r="B154" s="98" t="s">
        <v>598</v>
      </c>
      <c r="C154" s="96"/>
    </row>
    <row r="155" spans="1:3" ht="20.100000000000001" customHeight="1">
      <c r="A155" s="95" t="s">
        <v>373</v>
      </c>
      <c r="B155" s="95" t="s">
        <v>600</v>
      </c>
      <c r="C155" s="96"/>
    </row>
    <row r="156" spans="1:3" ht="20.100000000000001" customHeight="1">
      <c r="A156" s="95" t="s">
        <v>386</v>
      </c>
      <c r="B156" s="95" t="s">
        <v>133</v>
      </c>
      <c r="C156" s="96"/>
    </row>
  </sheetData>
  <autoFilter ref="C2:C156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BE - A</vt:lpstr>
      <vt:lpstr>BE-A NB</vt:lpstr>
      <vt:lpstr>BE-B</vt:lpstr>
      <vt:lpstr>BE-B NB</vt:lpstr>
      <vt:lpstr>Without sort</vt:lpstr>
      <vt:lpstr>Mapping</vt:lpstr>
      <vt:lpstr>'BE - A'!Print_Area</vt:lpstr>
      <vt:lpstr>'BE-A NB'!Print_Area</vt:lpstr>
      <vt:lpstr>'BE-B'!Print_Area</vt:lpstr>
      <vt:lpstr>'BE-B NB'!Print_Area</vt:lpstr>
      <vt:lpstr>'BE - A'!Print_Titles</vt:lpstr>
      <vt:lpstr>'BE-A NB'!Print_Titles</vt:lpstr>
      <vt:lpstr>'BE-B NB'!Print_Titles</vt:lpstr>
    </vt:vector>
  </TitlesOfParts>
  <Company>MAE ALANDI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</dc:creator>
  <cp:lastModifiedBy>STWARPE</cp:lastModifiedBy>
  <cp:lastPrinted>2018-10-25T07:21:29Z</cp:lastPrinted>
  <dcterms:created xsi:type="dcterms:W3CDTF">2007-01-31T04:13:44Z</dcterms:created>
  <dcterms:modified xsi:type="dcterms:W3CDTF">2018-10-26T09:11:59Z</dcterms:modified>
</cp:coreProperties>
</file>